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tables/table6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workbookPassword="A90E" lockStructure="1"/>
  <bookViews>
    <workbookView xWindow="0" yWindow="0" windowWidth="20490" windowHeight="775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PACC!$A$1:$J$1805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4525"/>
  <webPublishing codePage="0"/>
</workbook>
</file>

<file path=xl/calcChain.xml><?xml version="1.0" encoding="utf-8"?>
<calcChain xmlns="http://schemas.openxmlformats.org/spreadsheetml/2006/main">
  <c r="J1764" i="2" l="1"/>
  <c r="I1764" i="2"/>
  <c r="H1764" i="2"/>
  <c r="C1757" i="2"/>
  <c r="C1755" i="2"/>
  <c r="J1750" i="2"/>
  <c r="I1750" i="2"/>
  <c r="H1750" i="2"/>
  <c r="C1746" i="2"/>
  <c r="C1744" i="2"/>
  <c r="J1739" i="2"/>
  <c r="I1739" i="2"/>
  <c r="H1739" i="2"/>
  <c r="C1735" i="2"/>
  <c r="C1733" i="2"/>
  <c r="J1728" i="2"/>
  <c r="I1728" i="2"/>
  <c r="H1728" i="2"/>
  <c r="C1724" i="2"/>
  <c r="C1722" i="2"/>
  <c r="J1717" i="2"/>
  <c r="I1717" i="2"/>
  <c r="H1717" i="2"/>
  <c r="C1713" i="2"/>
  <c r="C1711" i="2"/>
  <c r="F652" i="2"/>
  <c r="F593" i="2"/>
  <c r="B653" i="2"/>
  <c r="B1763" i="2"/>
  <c r="B595" i="2"/>
  <c r="F594" i="2"/>
  <c r="F653" i="2"/>
  <c r="F650" i="2"/>
  <c r="F1727" i="2"/>
  <c r="F592" i="2"/>
  <c r="B594" i="2"/>
  <c r="B651" i="2"/>
  <c r="F1761" i="2"/>
  <c r="B1727" i="2"/>
  <c r="B1716" i="2"/>
  <c r="B1761" i="2"/>
  <c r="B1738" i="2"/>
  <c r="F651" i="2"/>
  <c r="F1738" i="2"/>
  <c r="B592" i="2"/>
  <c r="B1762" i="2"/>
  <c r="F1760" i="2"/>
  <c r="F1749" i="2"/>
  <c r="B593" i="2"/>
  <c r="B650" i="2"/>
  <c r="F1762" i="2"/>
  <c r="B1749" i="2"/>
  <c r="B1760" i="2"/>
  <c r="F1763" i="2"/>
  <c r="B652" i="2"/>
  <c r="F1716" i="2"/>
  <c r="F595" i="2"/>
  <c r="F1764" i="2" l="1"/>
  <c r="F1750" i="2"/>
  <c r="F1739" i="2"/>
  <c r="F1728" i="2"/>
  <c r="F1717" i="2"/>
  <c r="J1706" i="2"/>
  <c r="I1706" i="2"/>
  <c r="H1706" i="2"/>
  <c r="C1699" i="2"/>
  <c r="C1697" i="2"/>
  <c r="B688" i="2"/>
  <c r="B680" i="2"/>
  <c r="B702" i="2"/>
  <c r="F1703" i="2"/>
  <c r="F1704" i="2"/>
  <c r="B1704" i="2"/>
  <c r="B714" i="2"/>
  <c r="B686" i="2"/>
  <c r="B1703" i="2"/>
  <c r="B693" i="2"/>
  <c r="B683" i="2"/>
  <c r="B689" i="2"/>
  <c r="B1705" i="2"/>
  <c r="B713" i="2"/>
  <c r="B696" i="2"/>
  <c r="B1702" i="2"/>
  <c r="B701" i="2"/>
  <c r="B691" i="2"/>
  <c r="B698" i="2"/>
  <c r="B708" i="2"/>
  <c r="B577" i="2"/>
  <c r="B586" i="2"/>
  <c r="B709" i="2"/>
  <c r="B692" i="2"/>
  <c r="F1705" i="2"/>
  <c r="B705" i="2"/>
  <c r="B676" i="2"/>
  <c r="B677" i="2"/>
  <c r="B682" i="2"/>
  <c r="B685" i="2"/>
  <c r="B707" i="2"/>
  <c r="B712" i="2"/>
  <c r="B700" i="2"/>
  <c r="B679" i="2"/>
  <c r="B697" i="2"/>
  <c r="B715" i="2"/>
  <c r="B678" i="2"/>
  <c r="B704" i="2"/>
  <c r="B684" i="2"/>
  <c r="B703" i="2"/>
  <c r="B681" i="2"/>
  <c r="B710" i="2"/>
  <c r="B695" i="2"/>
  <c r="F1702" i="2"/>
  <c r="B690" i="2"/>
  <c r="B694" i="2"/>
  <c r="B699" i="2"/>
  <c r="B706" i="2"/>
  <c r="B687" i="2"/>
  <c r="B711" i="2"/>
  <c r="F1706" i="2" l="1"/>
  <c r="J1692" i="2" l="1"/>
  <c r="I1692" i="2"/>
  <c r="H1692" i="2"/>
  <c r="C1687" i="2"/>
  <c r="C1685" i="2"/>
  <c r="J1680" i="2" l="1"/>
  <c r="I1680" i="2"/>
  <c r="H1680" i="2"/>
  <c r="C1640" i="2"/>
  <c r="C1638" i="2"/>
  <c r="J1633" i="2" l="1"/>
  <c r="I1633" i="2"/>
  <c r="H1633" i="2"/>
  <c r="C1624" i="2"/>
  <c r="C1622" i="2"/>
  <c r="J1617" i="2"/>
  <c r="I1617" i="2"/>
  <c r="H1617" i="2"/>
  <c r="C1613" i="2"/>
  <c r="C1611" i="2"/>
  <c r="J1606" i="2"/>
  <c r="I1606" i="2"/>
  <c r="H1606" i="2"/>
  <c r="C1602" i="2"/>
  <c r="C1600" i="2"/>
  <c r="J1595" i="2"/>
  <c r="I1595" i="2"/>
  <c r="H1595" i="2"/>
  <c r="C1591" i="2"/>
  <c r="C1589" i="2"/>
  <c r="J1584" i="2"/>
  <c r="I1584" i="2"/>
  <c r="H1584" i="2"/>
  <c r="C1580" i="2"/>
  <c r="C1578" i="2"/>
  <c r="J1573" i="2"/>
  <c r="I1573" i="2"/>
  <c r="H1573" i="2"/>
  <c r="C1569" i="2"/>
  <c r="C1567" i="2"/>
  <c r="J1562" i="2"/>
  <c r="I1562" i="2"/>
  <c r="H1562" i="2"/>
  <c r="C1558" i="2"/>
  <c r="C1556" i="2"/>
  <c r="J1551" i="2"/>
  <c r="I1551" i="2"/>
  <c r="H1551" i="2"/>
  <c r="C1547" i="2"/>
  <c r="C1545" i="2"/>
  <c r="J1540" i="2"/>
  <c r="I1540" i="2"/>
  <c r="H1540" i="2"/>
  <c r="C1536" i="2"/>
  <c r="C1534" i="2"/>
  <c r="J1529" i="2"/>
  <c r="I1529" i="2"/>
  <c r="H1529" i="2"/>
  <c r="C1502" i="2"/>
  <c r="C1500" i="2"/>
  <c r="J1495" i="2"/>
  <c r="I1495" i="2"/>
  <c r="H1495" i="2"/>
  <c r="C1490" i="2"/>
  <c r="C1488" i="2"/>
  <c r="J1483" i="2"/>
  <c r="I1483" i="2"/>
  <c r="H1483" i="2"/>
  <c r="C1476" i="2"/>
  <c r="C1474" i="2"/>
  <c r="J1469" i="2"/>
  <c r="I1469" i="2"/>
  <c r="H1469" i="2"/>
  <c r="C1462" i="2"/>
  <c r="C1460" i="2"/>
  <c r="J1455" i="2"/>
  <c r="I1455" i="2"/>
  <c r="H1455" i="2"/>
  <c r="C1448" i="2"/>
  <c r="C1446" i="2"/>
  <c r="B1071" i="2"/>
  <c r="F1468" i="2"/>
  <c r="B1629" i="2"/>
  <c r="F1630" i="2"/>
  <c r="B539" i="2"/>
  <c r="B589" i="2"/>
  <c r="B613" i="2"/>
  <c r="B647" i="2"/>
  <c r="B561" i="2"/>
  <c r="F1272" i="2"/>
  <c r="B625" i="2"/>
  <c r="B590" i="2"/>
  <c r="B642" i="2"/>
  <c r="B540" i="2"/>
  <c r="B649" i="2"/>
  <c r="B610" i="2"/>
  <c r="F1124" i="2"/>
  <c r="B630" i="2"/>
  <c r="B608" i="2"/>
  <c r="B648" i="2"/>
  <c r="B607" i="2"/>
  <c r="B639" i="2"/>
  <c r="B547" i="2"/>
  <c r="B1141" i="2"/>
  <c r="B626" i="2"/>
  <c r="F965" i="2"/>
  <c r="B629" i="2"/>
  <c r="F1690" i="2"/>
  <c r="B542" i="2"/>
  <c r="F1631" i="2"/>
  <c r="B571" i="2"/>
  <c r="B628" i="2"/>
  <c r="B646" i="2"/>
  <c r="B541" i="2"/>
  <c r="B560" i="2"/>
  <c r="B1691" i="2"/>
  <c r="B638" i="2"/>
  <c r="B631" i="2"/>
  <c r="B635" i="2"/>
  <c r="F1018" i="2"/>
  <c r="B564" i="2"/>
  <c r="B550" i="2"/>
  <c r="B587" i="2"/>
  <c r="B1018" i="2"/>
  <c r="F1271" i="2"/>
  <c r="B623" i="2"/>
  <c r="B1271" i="2"/>
  <c r="F1125" i="2"/>
  <c r="B612" i="2"/>
  <c r="B965" i="2"/>
  <c r="F665" i="2"/>
  <c r="B665" i="2"/>
  <c r="B622" i="2"/>
  <c r="B633" i="2"/>
  <c r="B1273" i="2"/>
  <c r="F1019" i="2"/>
  <c r="B615" i="2"/>
  <c r="B566" i="2"/>
  <c r="B621" i="2"/>
  <c r="F1072" i="2"/>
  <c r="B557" i="2"/>
  <c r="B634" i="2"/>
  <c r="B1468" i="2"/>
  <c r="B1072" i="2"/>
  <c r="B546" i="2"/>
  <c r="B585" i="2"/>
  <c r="B1454" i="2"/>
  <c r="B632" i="2"/>
  <c r="B616" i="2"/>
  <c r="B576" i="2"/>
  <c r="B1440" i="2"/>
  <c r="B559" i="2"/>
  <c r="F1363" i="2"/>
  <c r="B1631" i="2"/>
  <c r="B580" i="2"/>
  <c r="B619" i="2"/>
  <c r="B582" i="2"/>
  <c r="B552" i="2"/>
  <c r="B636" i="2"/>
  <c r="B643" i="2"/>
  <c r="B614" i="2"/>
  <c r="B637" i="2"/>
  <c r="B618" i="2"/>
  <c r="B543" i="2"/>
  <c r="B581" i="2"/>
  <c r="B1363" i="2"/>
  <c r="F23" i="2"/>
  <c r="B606" i="2"/>
  <c r="B1628" i="2"/>
  <c r="B620" i="2"/>
  <c r="F1691" i="2"/>
  <c r="B579" i="2"/>
  <c r="B591" i="2"/>
  <c r="B568" i="2"/>
  <c r="B1240" i="2"/>
  <c r="B537" i="2"/>
  <c r="B578" i="2"/>
  <c r="B1239" i="2"/>
  <c r="B574" i="2"/>
  <c r="F1482" i="2"/>
  <c r="F1454" i="2"/>
  <c r="B584" i="2"/>
  <c r="B562" i="2"/>
  <c r="B1272" i="2"/>
  <c r="B569" i="2"/>
  <c r="B588" i="2"/>
  <c r="B645" i="2"/>
  <c r="B544" i="2"/>
  <c r="F1141" i="2"/>
  <c r="F1238" i="2"/>
  <c r="B644" i="2"/>
  <c r="B964" i="2"/>
  <c r="B538" i="2"/>
  <c r="B545" i="2"/>
  <c r="B573" i="2"/>
  <c r="B583" i="2"/>
  <c r="B611" i="2"/>
  <c r="B640" i="2"/>
  <c r="F964" i="2"/>
  <c r="B609" i="2"/>
  <c r="F1273" i="2"/>
  <c r="B554" i="2"/>
  <c r="F1239" i="2"/>
  <c r="F1629" i="2"/>
  <c r="B549" i="2"/>
  <c r="B575" i="2"/>
  <c r="B1124" i="2"/>
  <c r="B556" i="2"/>
  <c r="B1238" i="2"/>
  <c r="B570" i="2"/>
  <c r="B627" i="2"/>
  <c r="B567" i="2"/>
  <c r="F1071" i="2"/>
  <c r="B553" i="2"/>
  <c r="B1125" i="2"/>
  <c r="B551" i="2"/>
  <c r="B617" i="2"/>
  <c r="B558" i="2"/>
  <c r="B572" i="2"/>
  <c r="B1630" i="2"/>
  <c r="B641" i="2"/>
  <c r="F1240" i="2"/>
  <c r="B624" i="2"/>
  <c r="B548" i="2"/>
  <c r="B1482" i="2"/>
  <c r="B1019" i="2"/>
  <c r="B1690" i="2"/>
  <c r="F1440" i="2"/>
  <c r="F1628" i="2"/>
  <c r="F1632" i="2"/>
  <c r="B555" i="2"/>
  <c r="B565" i="2"/>
  <c r="B1632" i="2"/>
  <c r="B563" i="2"/>
  <c r="F1692" i="2" l="1"/>
  <c r="J1441" i="2"/>
  <c r="I1441" i="2"/>
  <c r="H1441" i="2"/>
  <c r="C1434" i="2"/>
  <c r="C1432" i="2"/>
  <c r="J1427" i="2"/>
  <c r="I1427" i="2"/>
  <c r="H1427" i="2"/>
  <c r="C1420" i="2"/>
  <c r="C1418" i="2"/>
  <c r="J1413" i="2"/>
  <c r="I1413" i="2"/>
  <c r="H1413" i="2"/>
  <c r="C1405" i="2"/>
  <c r="C1403" i="2"/>
  <c r="J1398" i="2"/>
  <c r="I1398" i="2"/>
  <c r="H1398" i="2"/>
  <c r="C1390" i="2"/>
  <c r="C1388" i="2"/>
  <c r="J1383" i="2" l="1"/>
  <c r="I1383" i="2"/>
  <c r="H1383" i="2"/>
  <c r="C1371" i="2"/>
  <c r="C1369" i="2"/>
  <c r="J1364" i="2"/>
  <c r="I1364" i="2"/>
  <c r="H1364" i="2"/>
  <c r="C1351" i="2"/>
  <c r="C1349" i="2"/>
  <c r="J1344" i="2"/>
  <c r="I1344" i="2"/>
  <c r="H1344" i="2"/>
  <c r="C1339" i="2"/>
  <c r="C1337" i="2"/>
  <c r="J1332" i="2"/>
  <c r="I1332" i="2"/>
  <c r="H1332" i="2"/>
  <c r="C1327" i="2"/>
  <c r="C1325" i="2"/>
  <c r="J1320" i="2"/>
  <c r="I1320" i="2"/>
  <c r="H1320" i="2"/>
  <c r="C1313" i="2"/>
  <c r="C1311" i="2"/>
  <c r="J1306" i="2"/>
  <c r="I1306" i="2"/>
  <c r="H1306" i="2"/>
  <c r="C1297" i="2"/>
  <c r="C1295" i="2"/>
  <c r="J1290" i="2" l="1"/>
  <c r="I1290" i="2"/>
  <c r="H1290" i="2"/>
  <c r="C1281" i="2"/>
  <c r="C1279" i="2"/>
  <c r="J1274" i="2"/>
  <c r="I1274" i="2"/>
  <c r="H1274" i="2"/>
  <c r="C1248" i="2"/>
  <c r="C1246" i="2"/>
  <c r="J1241" i="2"/>
  <c r="I1241" i="2"/>
  <c r="H1241" i="2"/>
  <c r="C1215" i="2"/>
  <c r="C1213" i="2"/>
  <c r="J1208" i="2"/>
  <c r="I1208" i="2"/>
  <c r="H1208" i="2"/>
  <c r="C1182" i="2"/>
  <c r="C1180" i="2"/>
  <c r="J1175" i="2"/>
  <c r="I1175" i="2"/>
  <c r="H1175" i="2"/>
  <c r="C1149" i="2"/>
  <c r="C1147" i="2"/>
  <c r="J1142" i="2"/>
  <c r="I1142" i="2"/>
  <c r="H1142" i="2"/>
  <c r="C1133" i="2"/>
  <c r="C1131" i="2"/>
  <c r="J1126" i="2" l="1"/>
  <c r="I1126" i="2"/>
  <c r="H1126" i="2"/>
  <c r="C1080" i="2"/>
  <c r="C1078" i="2"/>
  <c r="J1073" i="2"/>
  <c r="I1073" i="2"/>
  <c r="H1073" i="2"/>
  <c r="C1027" i="2"/>
  <c r="C1025" i="2"/>
  <c r="J1020" i="2" l="1"/>
  <c r="I1020" i="2"/>
  <c r="H1020" i="2"/>
  <c r="C973" i="2"/>
  <c r="C971" i="2"/>
  <c r="J966" i="2"/>
  <c r="I966" i="2"/>
  <c r="H966" i="2"/>
  <c r="C914" i="2"/>
  <c r="C912" i="2"/>
  <c r="J907" i="2"/>
  <c r="I907" i="2"/>
  <c r="H907" i="2"/>
  <c r="C897" i="2"/>
  <c r="C895" i="2"/>
  <c r="J890" i="2" l="1"/>
  <c r="I890" i="2"/>
  <c r="H890" i="2"/>
  <c r="C880" i="2"/>
  <c r="C878" i="2"/>
  <c r="J873" i="2"/>
  <c r="I873" i="2"/>
  <c r="H873" i="2"/>
  <c r="C848" i="2"/>
  <c r="C846" i="2"/>
  <c r="J841" i="2"/>
  <c r="I841" i="2"/>
  <c r="H841" i="2"/>
  <c r="C815" i="2"/>
  <c r="C813" i="2"/>
  <c r="J808" i="2"/>
  <c r="I808" i="2"/>
  <c r="H808" i="2"/>
  <c r="C769" i="2"/>
  <c r="C767" i="2"/>
  <c r="J762" i="2" l="1"/>
  <c r="I762" i="2"/>
  <c r="H762" i="2"/>
  <c r="C723" i="2"/>
  <c r="C721" i="2"/>
  <c r="J716" i="2" l="1"/>
  <c r="I716" i="2"/>
  <c r="H716" i="2"/>
  <c r="C673" i="2"/>
  <c r="C671" i="2"/>
  <c r="J666" i="2" l="1"/>
  <c r="I666" i="2"/>
  <c r="H666" i="2"/>
  <c r="C661" i="2"/>
  <c r="C659" i="2"/>
  <c r="J654" i="2" l="1"/>
  <c r="I654" i="2"/>
  <c r="H654" i="2"/>
  <c r="C603" i="2"/>
  <c r="C601" i="2"/>
  <c r="J596" i="2" l="1"/>
  <c r="I596" i="2"/>
  <c r="H596" i="2"/>
  <c r="C534" i="2"/>
  <c r="C532" i="2"/>
  <c r="J527" i="2"/>
  <c r="I527" i="2"/>
  <c r="H527" i="2"/>
  <c r="C490" i="2"/>
  <c r="C488" i="2"/>
  <c r="J483" i="2"/>
  <c r="I483" i="2"/>
  <c r="H483" i="2"/>
  <c r="C446" i="2"/>
  <c r="C444" i="2"/>
  <c r="J439" i="2" l="1"/>
  <c r="I439" i="2"/>
  <c r="H439" i="2"/>
  <c r="C402" i="2"/>
  <c r="C400" i="2"/>
  <c r="J395" i="2" l="1"/>
  <c r="I395" i="2"/>
  <c r="H395" i="2"/>
  <c r="C358" i="2"/>
  <c r="C356" i="2"/>
  <c r="J351" i="2" l="1"/>
  <c r="I351" i="2"/>
  <c r="H351" i="2"/>
  <c r="C293" i="2"/>
  <c r="C291" i="2"/>
  <c r="J286" i="2" l="1"/>
  <c r="I286" i="2"/>
  <c r="H286" i="2"/>
  <c r="C228" i="2"/>
  <c r="C226" i="2"/>
  <c r="J221" i="2" l="1"/>
  <c r="I221" i="2"/>
  <c r="H221" i="2"/>
  <c r="C163" i="2"/>
  <c r="C161" i="2"/>
  <c r="J156" i="2" l="1"/>
  <c r="I156" i="2"/>
  <c r="H156" i="2"/>
  <c r="C98" i="2"/>
  <c r="C96" i="2"/>
  <c r="J91" i="2"/>
  <c r="I91" i="2"/>
  <c r="H91" i="2"/>
  <c r="C82" i="2"/>
  <c r="C80" i="2"/>
  <c r="J75" i="2"/>
  <c r="I75" i="2"/>
  <c r="H75" i="2"/>
  <c r="C66" i="2"/>
  <c r="C64" i="2"/>
  <c r="J59" i="2"/>
  <c r="I59" i="2"/>
  <c r="H59" i="2"/>
  <c r="C50" i="2"/>
  <c r="C48" i="2"/>
  <c r="J43" i="2"/>
  <c r="I43" i="2"/>
  <c r="H43" i="2"/>
  <c r="C34" i="2"/>
  <c r="C32" i="2"/>
  <c r="J10" i="5" l="1"/>
  <c r="I10" i="5"/>
  <c r="H10" i="5"/>
  <c r="C6" i="5"/>
  <c r="C4" i="5"/>
  <c r="J27" i="2"/>
  <c r="I27" i="2"/>
  <c r="H27" i="2"/>
  <c r="C20" i="1" s="1"/>
  <c r="C20" i="2"/>
  <c r="C18" i="2"/>
  <c r="B3" i="2"/>
  <c r="C37" i="1"/>
  <c r="C23" i="1"/>
  <c r="C14" i="1"/>
  <c r="C13" i="1"/>
  <c r="C12" i="1"/>
  <c r="C11" i="1"/>
  <c r="C10" i="1"/>
  <c r="C9" i="1"/>
  <c r="C17" i="1" l="1"/>
  <c r="C33" i="1"/>
  <c r="C31" i="1"/>
  <c r="C35" i="1"/>
  <c r="C30" i="1"/>
  <c r="C32" i="1"/>
  <c r="C34" i="1"/>
  <c r="C36" i="1"/>
  <c r="C19" i="1"/>
  <c r="C39" i="1" l="1"/>
  <c r="C38" i="1" l="1"/>
  <c r="C28" i="1" l="1"/>
  <c r="F1358" i="2"/>
  <c r="B1507" i="2"/>
  <c r="B1394" i="2"/>
  <c r="B1196" i="2"/>
  <c r="B1083" i="2"/>
  <c r="F1032" i="2"/>
  <c r="F1138" i="2"/>
  <c r="B1100" i="2"/>
  <c r="B216" i="2"/>
  <c r="B779" i="2"/>
  <c r="F467" i="2"/>
  <c r="F1001" i="2"/>
  <c r="F575" i="2"/>
  <c r="B1045" i="2"/>
  <c r="F514" i="2"/>
  <c r="B1393" i="2"/>
  <c r="B1645" i="2"/>
  <c r="B1251" i="2"/>
  <c r="B1653" i="2"/>
  <c r="B828" i="2"/>
  <c r="F867" i="2"/>
  <c r="F1263" i="2"/>
  <c r="F731" i="2"/>
  <c r="B866" i="2"/>
  <c r="B469" i="2"/>
  <c r="F950" i="2"/>
  <c r="F803" i="2"/>
  <c r="B1161" i="2"/>
  <c r="B376" i="2"/>
  <c r="F836" i="2"/>
  <c r="F284" i="2"/>
  <c r="F1667" i="2"/>
  <c r="F1594" i="2"/>
  <c r="F1669" i="2"/>
  <c r="F1525" i="2"/>
  <c r="B1191" i="2"/>
  <c r="F1302" i="2"/>
  <c r="B1116" i="2"/>
  <c r="B1195" i="2"/>
  <c r="F760" i="2"/>
  <c r="F857" i="2"/>
  <c r="F1191" i="2"/>
  <c r="B470" i="2"/>
  <c r="B774" i="2"/>
  <c r="B186" i="2"/>
  <c r="F856" i="2"/>
  <c r="B738" i="2"/>
  <c r="B1197" i="2"/>
  <c r="B1261" i="2"/>
  <c r="B1481" i="2"/>
  <c r="B1164" i="2"/>
  <c r="B1110" i="2"/>
  <c r="B1479" i="2"/>
  <c r="B1232" i="2"/>
  <c r="F1050" i="2"/>
  <c r="F758" i="2"/>
  <c r="F1660" i="2"/>
  <c r="F934" i="2"/>
  <c r="B1037" i="2"/>
  <c r="F1192" i="2"/>
  <c r="F1670" i="2"/>
  <c r="B1358" i="2"/>
  <c r="F1116" i="2"/>
  <c r="F1675" i="2"/>
  <c r="F1236" i="2"/>
  <c r="B1174" i="2"/>
  <c r="F1202" i="2"/>
  <c r="B1190" i="2"/>
  <c r="F740" i="2"/>
  <c r="F822" i="2"/>
  <c r="F456" i="2"/>
  <c r="F741" i="2"/>
  <c r="B346" i="2"/>
  <c r="F683" i="2"/>
  <c r="B1652" i="2"/>
  <c r="B1647" i="2"/>
  <c r="B1526" i="2"/>
  <c r="B1648" i="2"/>
  <c r="B1106" i="2"/>
  <c r="F1160" i="2"/>
  <c r="F1103" i="2"/>
  <c r="F1304" i="2"/>
  <c r="B801" i="2"/>
  <c r="B219" i="2"/>
  <c r="B990" i="2"/>
  <c r="B193" i="2"/>
  <c r="B820" i="2"/>
  <c r="B855" i="2"/>
  <c r="B1002" i="2"/>
  <c r="F820" i="2"/>
  <c r="B1506" i="2"/>
  <c r="B1525" i="2"/>
  <c r="F1119" i="2"/>
  <c r="B1157" i="2"/>
  <c r="B1172" i="2"/>
  <c r="B1223" i="2"/>
  <c r="F1647" i="2"/>
  <c r="B1357" i="2"/>
  <c r="F781" i="2"/>
  <c r="F796" i="2"/>
  <c r="B805" i="2"/>
  <c r="B335" i="2"/>
  <c r="F861" i="2"/>
  <c r="B56" i="2"/>
  <c r="B954" i="2"/>
  <c r="F178" i="2"/>
  <c r="B1140" i="2"/>
  <c r="F686" i="2"/>
  <c r="F1190" i="2"/>
  <c r="B277" i="2"/>
  <c r="F958" i="2"/>
  <c r="B234" i="2"/>
  <c r="B300" i="2"/>
  <c r="B1226" i="2"/>
  <c r="F285" i="2"/>
  <c r="F1426" i="2"/>
  <c r="B282" i="2"/>
  <c r="B69" i="2"/>
  <c r="F171" i="2"/>
  <c r="B260" i="2"/>
  <c r="B960" i="2"/>
  <c r="B213" i="2"/>
  <c r="B987" i="2"/>
  <c r="F173" i="2"/>
  <c r="F368" i="2"/>
  <c r="B1493" i="2"/>
  <c r="F1300" i="2"/>
  <c r="B1651" i="2"/>
  <c r="F1513" i="2"/>
  <c r="F1679" i="2"/>
  <c r="B1225" i="2"/>
  <c r="B1039" i="2"/>
  <c r="F1229" i="2"/>
  <c r="B1044" i="2"/>
  <c r="F394" i="2"/>
  <c r="B989" i="2"/>
  <c r="B58" i="2"/>
  <c r="B976" i="2"/>
  <c r="B522" i="2"/>
  <c r="F1288" i="2"/>
  <c r="F373" i="2"/>
  <c r="F1194" i="2"/>
  <c r="F1665" i="2"/>
  <c r="F1673" i="2"/>
  <c r="B1644" i="2"/>
  <c r="F425" i="2"/>
  <c r="F938" i="2"/>
  <c r="F1122" i="2"/>
  <c r="F827" i="2"/>
  <c r="B839" i="2"/>
  <c r="B316" i="2"/>
  <c r="B1049" i="2"/>
  <c r="F498" i="2"/>
  <c r="F1009" i="2"/>
  <c r="F299" i="2"/>
  <c r="F564" i="2"/>
  <c r="B734" i="2"/>
  <c r="F1031" i="2"/>
  <c r="B1014" i="2"/>
  <c r="F1053" i="2"/>
  <c r="F1136" i="2"/>
  <c r="F1359" i="2"/>
  <c r="F1063" i="2"/>
  <c r="F1265" i="2"/>
  <c r="F1090" i="2"/>
  <c r="F746" i="2"/>
  <c r="F1527" i="2"/>
  <c r="F1218" i="2"/>
  <c r="F1033" i="2"/>
  <c r="B1102" i="2"/>
  <c r="F1152" i="2"/>
  <c r="B883" i="2"/>
  <c r="B1099" i="2"/>
  <c r="B1203" i="2"/>
  <c r="F1234" i="2"/>
  <c r="F1355" i="2"/>
  <c r="B1046" i="2"/>
  <c r="B830" i="2"/>
  <c r="F583" i="2"/>
  <c r="B1121" i="2"/>
  <c r="B937" i="2"/>
  <c r="B741" i="2"/>
  <c r="F1286" i="2"/>
  <c r="F648" i="2"/>
  <c r="F951" i="2"/>
  <c r="B1050" i="2"/>
  <c r="F1159" i="2"/>
  <c r="B1258" i="2"/>
  <c r="F1048" i="2"/>
  <c r="F1047" i="2"/>
  <c r="F1173" i="2"/>
  <c r="F1172" i="2"/>
  <c r="B1265" i="2"/>
  <c r="B1111" i="2"/>
  <c r="F1065" i="2"/>
  <c r="F613" i="2"/>
  <c r="F1012" i="2"/>
  <c r="F681" i="2"/>
  <c r="F1251" i="2"/>
  <c r="B748" i="2"/>
  <c r="B1678" i="2"/>
  <c r="B1451" i="2"/>
  <c r="F1644" i="2"/>
  <c r="B1494" i="2"/>
  <c r="F1092" i="2"/>
  <c r="F1237" i="2"/>
  <c r="F1261" i="2"/>
  <c r="B1086" i="2"/>
  <c r="B962" i="2"/>
  <c r="B299" i="2"/>
  <c r="F929" i="2"/>
  <c r="B101" i="2"/>
  <c r="B1231" i="2"/>
  <c r="F823" i="2"/>
  <c r="F631" i="2"/>
  <c r="F840" i="2"/>
  <c r="B1220" i="2"/>
  <c r="F1207" i="2"/>
  <c r="F1645" i="2"/>
  <c r="F1653" i="2"/>
  <c r="F1225" i="2"/>
  <c r="F1616" i="2"/>
  <c r="F1137" i="2"/>
  <c r="B1206" i="2"/>
  <c r="F639" i="2"/>
  <c r="F578" i="2"/>
  <c r="B1067" i="2"/>
  <c r="F309" i="2"/>
  <c r="B956" i="2"/>
  <c r="F555" i="2"/>
  <c r="B992" i="2"/>
  <c r="F942" i="2"/>
  <c r="B1117" i="2"/>
  <c r="F1254" i="2"/>
  <c r="F1186" i="2"/>
  <c r="B132" i="2"/>
  <c r="B783" i="2"/>
  <c r="B250" i="2"/>
  <c r="F349" i="2"/>
  <c r="F1257" i="2"/>
  <c r="F123" i="2"/>
  <c r="B1646" i="2"/>
  <c r="B373" i="2"/>
  <c r="F25" i="2"/>
  <c r="F55" i="2"/>
  <c r="B1331" i="2"/>
  <c r="F949" i="2"/>
  <c r="F838" i="2"/>
  <c r="F567" i="2"/>
  <c r="B1662" i="2"/>
  <c r="F821" i="2"/>
  <c r="F1528" i="2"/>
  <c r="F1550" i="2"/>
  <c r="F1362" i="2"/>
  <c r="F1666" i="2"/>
  <c r="F797" i="2"/>
  <c r="B863" i="2"/>
  <c r="B664" i="2"/>
  <c r="F1270" i="2"/>
  <c r="F1059" i="2"/>
  <c r="B203" i="2"/>
  <c r="B867" i="2"/>
  <c r="B297" i="2"/>
  <c r="B824" i="2"/>
  <c r="F436" i="2"/>
  <c r="F1088" i="2"/>
  <c r="F921" i="2"/>
  <c r="F1662" i="2"/>
  <c r="B1519" i="2"/>
  <c r="B1663" i="2"/>
  <c r="B1605" i="2"/>
  <c r="B1594" i="2"/>
  <c r="F1396" i="2"/>
  <c r="F1411" i="2"/>
  <c r="F1438" i="2"/>
  <c r="F644" i="2"/>
  <c r="B272" i="2"/>
  <c r="F706" i="2"/>
  <c r="B418" i="2"/>
  <c r="F981" i="2"/>
  <c r="F513" i="2"/>
  <c r="B1095" i="2"/>
  <c r="F576" i="2"/>
  <c r="B1038" i="2"/>
  <c r="F1067" i="2"/>
  <c r="B1155" i="2"/>
  <c r="F1253" i="2"/>
  <c r="B1188" i="2"/>
  <c r="F932" i="2"/>
  <c r="B859" i="2"/>
  <c r="F1035" i="2"/>
  <c r="F730" i="2"/>
  <c r="B1061" i="2"/>
  <c r="B1065" i="2"/>
  <c r="B758" i="2"/>
  <c r="F1098" i="2"/>
  <c r="F1221" i="2"/>
  <c r="F780" i="2"/>
  <c r="B1520" i="2"/>
  <c r="F1516" i="2"/>
  <c r="B1517" i="2"/>
  <c r="B1664" i="2"/>
  <c r="B1104" i="2"/>
  <c r="B1381" i="2"/>
  <c r="B1362" i="2"/>
  <c r="B1284" i="2"/>
  <c r="B862" i="2"/>
  <c r="F366" i="2"/>
  <c r="B940" i="2"/>
  <c r="F273" i="2"/>
  <c r="F1044" i="2"/>
  <c r="B1305" i="2"/>
  <c r="B1088" i="2"/>
  <c r="B1270" i="2"/>
  <c r="B1330" i="2"/>
  <c r="F1220" i="2"/>
  <c r="B726" i="2"/>
  <c r="B1255" i="2"/>
  <c r="F1085" i="2"/>
  <c r="F1091" i="2"/>
  <c r="F645" i="2"/>
  <c r="B749" i="2"/>
  <c r="F685" i="2"/>
  <c r="F941" i="2"/>
  <c r="B1318" i="2"/>
  <c r="B797" i="2"/>
  <c r="B1511" i="2"/>
  <c r="B1397" i="2"/>
  <c r="B1354" i="2"/>
  <c r="F1040" i="2"/>
  <c r="F798" i="2"/>
  <c r="F825" i="2"/>
  <c r="B1031" i="2"/>
  <c r="F962" i="2"/>
  <c r="B1173" i="2"/>
  <c r="F585" i="2"/>
  <c r="F1224" i="2"/>
  <c r="B166" i="2"/>
  <c r="F1117" i="2"/>
  <c r="F322" i="2"/>
  <c r="B753" i="2"/>
  <c r="B141" i="2"/>
  <c r="F1467" i="2"/>
  <c r="B1236" i="2"/>
  <c r="B1518" i="2"/>
  <c r="F1267" i="2"/>
  <c r="F1139" i="2"/>
  <c r="F1316" i="2"/>
  <c r="F1379" i="2"/>
  <c r="B1139" i="2"/>
  <c r="F620" i="2"/>
  <c r="B776" i="2"/>
  <c r="B1007" i="2"/>
  <c r="F1437" i="2"/>
  <c r="F1039" i="2"/>
  <c r="B1675" i="2"/>
  <c r="B851" i="2"/>
  <c r="F1657" i="2"/>
  <c r="B1107" i="2"/>
  <c r="F475" i="2"/>
  <c r="F1140" i="2"/>
  <c r="B124" i="2"/>
  <c r="F991" i="2"/>
  <c r="B457" i="2"/>
  <c r="B176" i="2"/>
  <c r="F417" i="2"/>
  <c r="F804" i="2"/>
  <c r="B755" i="2"/>
  <c r="B172" i="2"/>
  <c r="B327" i="2"/>
  <c r="F687" i="2"/>
  <c r="F591" i="2"/>
  <c r="F166" i="2"/>
  <c r="F998" i="2"/>
  <c r="F729" i="2"/>
  <c r="F1663" i="2"/>
  <c r="F504" i="2"/>
  <c r="F1661" i="2"/>
  <c r="F1674" i="2"/>
  <c r="B1254" i="2"/>
  <c r="F1480" i="2"/>
  <c r="B733" i="2"/>
  <c r="B795" i="2"/>
  <c r="F88" i="2"/>
  <c r="F1374" i="2"/>
  <c r="B853" i="2"/>
  <c r="B133" i="2"/>
  <c r="B835" i="2"/>
  <c r="F636" i="2"/>
  <c r="F568" i="2"/>
  <c r="F416" i="2"/>
  <c r="F787" i="2"/>
  <c r="F745" i="2"/>
  <c r="B1168" i="2"/>
  <c r="F1201" i="2"/>
  <c r="F1161" i="2"/>
  <c r="B1438" i="2"/>
  <c r="B1136" i="2"/>
  <c r="B1616" i="2"/>
  <c r="F1108" i="2"/>
  <c r="F1197" i="2"/>
  <c r="F742" i="2"/>
  <c r="F298" i="2"/>
  <c r="B737" i="2"/>
  <c r="F412" i="2"/>
  <c r="F935" i="2"/>
  <c r="F450" i="2"/>
  <c r="B1377" i="2"/>
  <c r="B1654" i="2"/>
  <c r="F1409" i="2"/>
  <c r="F1397" i="2"/>
  <c r="F1517" i="2"/>
  <c r="F1111" i="2"/>
  <c r="F1007" i="2"/>
  <c r="B1059" i="2"/>
  <c r="B1017" i="2"/>
  <c r="B111" i="2"/>
  <c r="F414" i="2"/>
  <c r="F961" i="2"/>
  <c r="F684" i="2"/>
  <c r="F980" i="2"/>
  <c r="F860" i="2"/>
  <c r="B1108" i="2"/>
  <c r="B930" i="2"/>
  <c r="F1394" i="2"/>
  <c r="F1518" i="2"/>
  <c r="B1508" i="2"/>
  <c r="B1521" i="2"/>
  <c r="F1232" i="2"/>
  <c r="F1382" i="2"/>
  <c r="F1089" i="2"/>
  <c r="F1206" i="2"/>
  <c r="F619" i="2"/>
  <c r="F56" i="2"/>
  <c r="B931" i="2"/>
  <c r="B283" i="2"/>
  <c r="F1342" i="2"/>
  <c r="B1513" i="2"/>
  <c r="F1515" i="2"/>
  <c r="B1228" i="2"/>
  <c r="F1034" i="2"/>
  <c r="B1093" i="2"/>
  <c r="B1048" i="2"/>
  <c r="F1049" i="2"/>
  <c r="F1255" i="2"/>
  <c r="F830" i="2"/>
  <c r="F703" i="2"/>
  <c r="F363" i="2"/>
  <c r="F751" i="2"/>
  <c r="F381" i="2"/>
  <c r="B1205" i="2"/>
  <c r="F239" i="2"/>
  <c r="F1664" i="2"/>
  <c r="B1643" i="2"/>
  <c r="B1185" i="2"/>
  <c r="F1521" i="2"/>
  <c r="B745" i="2"/>
  <c r="F1004" i="2"/>
  <c r="F1269" i="2"/>
  <c r="F1410" i="2"/>
  <c r="B818" i="2"/>
  <c r="F200" i="2"/>
  <c r="F865" i="2"/>
  <c r="F548" i="2"/>
  <c r="F790" i="2"/>
  <c r="B337" i="2"/>
  <c r="F1084" i="2"/>
  <c r="F854" i="2"/>
  <c r="B1170" i="2"/>
  <c r="F1051" i="2"/>
  <c r="B1269" i="2"/>
  <c r="B1204" i="2"/>
  <c r="F1424" i="2"/>
  <c r="F736" i="2"/>
  <c r="F519" i="2"/>
  <c r="B1159" i="2"/>
  <c r="F707" i="2"/>
  <c r="B1090" i="2"/>
  <c r="F1013" i="2"/>
  <c r="F1155" i="2"/>
  <c r="F1526" i="2"/>
  <c r="F1167" i="2"/>
  <c r="F946" i="2"/>
  <c r="B1229" i="2"/>
  <c r="F1199" i="2"/>
  <c r="B253" i="2"/>
  <c r="B1252" i="2"/>
  <c r="F501" i="2"/>
  <c r="B493" i="2"/>
  <c r="F189" i="2"/>
  <c r="F637" i="2"/>
  <c r="F632" i="2"/>
  <c r="F302" i="2"/>
  <c r="F1010" i="2"/>
  <c r="F40" i="2"/>
  <c r="B104" i="2"/>
  <c r="B428" i="2"/>
  <c r="F1650" i="2"/>
  <c r="F265" i="2"/>
  <c r="F801" i="2"/>
  <c r="F148" i="2"/>
  <c r="F1231" i="2"/>
  <c r="B175" i="2"/>
  <c r="F753" i="2"/>
  <c r="B1672" i="2"/>
  <c r="F1522" i="2"/>
  <c r="B1301" i="2"/>
  <c r="B1627" i="2"/>
  <c r="F1188" i="2"/>
  <c r="F1268" i="2"/>
  <c r="F1381" i="2"/>
  <c r="F1319" i="2"/>
  <c r="F783" i="2"/>
  <c r="F901" i="2"/>
  <c r="B986" i="2"/>
  <c r="F390" i="2"/>
  <c r="F960" i="2"/>
  <c r="B243" i="2"/>
  <c r="B777" i="2"/>
  <c r="F953" i="2"/>
  <c r="B1201" i="2"/>
  <c r="B1153" i="2"/>
  <c r="B1098" i="2"/>
  <c r="F1038" i="2"/>
  <c r="F1376" i="2"/>
  <c r="B1163" i="2"/>
  <c r="B1069" i="2"/>
  <c r="B1138" i="2"/>
  <c r="F835" i="2"/>
  <c r="B1649" i="2"/>
  <c r="B829" i="2"/>
  <c r="B1375" i="2"/>
  <c r="B923" i="2"/>
  <c r="B1304" i="2"/>
  <c r="B1171" i="2"/>
  <c r="B1657" i="2"/>
  <c r="F1520" i="2"/>
  <c r="B1396" i="2"/>
  <c r="B1667" i="2"/>
  <c r="B1237" i="2"/>
  <c r="F1378" i="2"/>
  <c r="F1228" i="2"/>
  <c r="F1356" i="2"/>
  <c r="B1152" i="2"/>
  <c r="F409" i="2"/>
  <c r="B926" i="2"/>
  <c r="F325" i="2"/>
  <c r="F739" i="2"/>
  <c r="B993" i="2"/>
  <c r="F1170" i="2"/>
  <c r="B961" i="2"/>
  <c r="F1561" i="2"/>
  <c r="F1572" i="2"/>
  <c r="F1330" i="2"/>
  <c r="B1480" i="2"/>
  <c r="B1160" i="2"/>
  <c r="B858" i="2"/>
  <c r="F883" i="2"/>
  <c r="B1000" i="2"/>
  <c r="F633" i="2"/>
  <c r="B173" i="2"/>
  <c r="F267" i="2"/>
  <c r="F562" i="2"/>
  <c r="F1317" i="2"/>
  <c r="F1511" i="2"/>
  <c r="F1678" i="2"/>
  <c r="B1666" i="2"/>
  <c r="F1086" i="2"/>
  <c r="B1112" i="2"/>
  <c r="B1109" i="2"/>
  <c r="B1115" i="2"/>
  <c r="F1104" i="2"/>
  <c r="B370" i="2"/>
  <c r="F939" i="2"/>
  <c r="F510" i="2"/>
  <c r="F696" i="2"/>
  <c r="B244" i="2"/>
  <c r="F1154" i="2"/>
  <c r="B905" i="2"/>
  <c r="F1451" i="2"/>
  <c r="B1426" i="2"/>
  <c r="F1649" i="2"/>
  <c r="B1466" i="2"/>
  <c r="B1412" i="2"/>
  <c r="B1650" i="2"/>
  <c r="B1202" i="2"/>
  <c r="F1102" i="2"/>
  <c r="F917" i="2"/>
  <c r="B149" i="2"/>
  <c r="B799" i="2"/>
  <c r="F361" i="2"/>
  <c r="F888" i="2"/>
  <c r="F546" i="2"/>
  <c r="F1677" i="2"/>
  <c r="B237" i="2"/>
  <c r="F1377" i="2"/>
  <c r="F1055" i="2"/>
  <c r="F1198" i="2"/>
  <c r="F1008" i="2"/>
  <c r="F1235" i="2"/>
  <c r="B1439" i="2"/>
  <c r="F1064" i="2"/>
  <c r="B366" i="2"/>
  <c r="B868" i="2"/>
  <c r="B752" i="2"/>
  <c r="F346" i="2"/>
  <c r="F948" i="2"/>
  <c r="F933" i="2"/>
  <c r="B1016" i="2"/>
  <c r="B836" i="2"/>
  <c r="B1516" i="2"/>
  <c r="F609" i="2"/>
  <c r="B983" i="2"/>
  <c r="F1002" i="2"/>
  <c r="F74" i="2"/>
  <c r="B478" i="2"/>
  <c r="F201" i="2"/>
  <c r="F233" i="2"/>
  <c r="F955" i="2"/>
  <c r="B417" i="2"/>
  <c r="F940" i="2"/>
  <c r="B518" i="2"/>
  <c r="B430" i="2"/>
  <c r="F505" i="2"/>
  <c r="B1677" i="2"/>
  <c r="B330" i="2"/>
  <c r="F885" i="2"/>
  <c r="F461" i="2"/>
  <c r="B1015" i="2"/>
  <c r="F247" i="2"/>
  <c r="F1196" i="2"/>
  <c r="F1508" i="2"/>
  <c r="B1218" i="2"/>
  <c r="B1256" i="2"/>
  <c r="B1119" i="2"/>
  <c r="F1164" i="2"/>
  <c r="B1056" i="2"/>
  <c r="B1118" i="2"/>
  <c r="B1199" i="2"/>
  <c r="B1006" i="2"/>
  <c r="F737" i="2"/>
  <c r="F321" i="2"/>
  <c r="B951" i="2"/>
  <c r="F53" i="2"/>
  <c r="B994" i="2"/>
  <c r="B952" i="2"/>
  <c r="B1064" i="2"/>
  <c r="F1287" i="2"/>
  <c r="B1234" i="2"/>
  <c r="F1110" i="2"/>
  <c r="F979" i="2"/>
  <c r="F928" i="2"/>
  <c r="F1003" i="2"/>
  <c r="F905" i="2"/>
  <c r="B999" i="2"/>
  <c r="B1262" i="2"/>
  <c r="B746" i="2"/>
  <c r="F1412" i="2"/>
  <c r="B941" i="2"/>
  <c r="F1037" i="2"/>
  <c r="B1003" i="2"/>
  <c r="B889" i="2"/>
  <c r="F1506" i="2"/>
  <c r="B1123" i="2"/>
  <c r="F1654" i="2"/>
  <c r="F700" i="2"/>
  <c r="F1066" i="2"/>
  <c r="B754" i="2"/>
  <c r="B819" i="2"/>
  <c r="B744" i="2"/>
  <c r="B347" i="2"/>
  <c r="B942" i="2"/>
  <c r="B516" i="2"/>
  <c r="F755" i="2"/>
  <c r="F982" i="2"/>
  <c r="F1187" i="2"/>
  <c r="B453" i="2"/>
  <c r="B1411" i="2"/>
  <c r="B1410" i="2"/>
  <c r="F1223" i="2"/>
  <c r="F1519" i="2"/>
  <c r="F1583" i="2"/>
  <c r="B833" i="2"/>
  <c r="F993" i="2"/>
  <c r="F777" i="2"/>
  <c r="B998" i="2"/>
  <c r="F711" i="2"/>
  <c r="F1289" i="2"/>
  <c r="F272" i="2"/>
  <c r="B1425" i="2"/>
  <c r="B1528" i="2"/>
  <c r="B1668" i="2"/>
  <c r="B1676" i="2"/>
  <c r="F774" i="2"/>
  <c r="B927" i="2"/>
  <c r="F903" i="2"/>
  <c r="F1162" i="2"/>
  <c r="F1046" i="2"/>
  <c r="F473" i="2"/>
  <c r="B957" i="2"/>
  <c r="B468" i="2"/>
  <c r="F829" i="2"/>
  <c r="F462" i="2"/>
  <c r="B938" i="2"/>
  <c r="F128" i="2"/>
  <c r="F1651" i="2"/>
  <c r="F1163" i="2"/>
  <c r="F1230" i="2"/>
  <c r="F1539" i="2"/>
  <c r="B1303" i="2"/>
  <c r="B1034" i="2"/>
  <c r="B1063" i="2"/>
  <c r="F1205" i="2"/>
  <c r="F872" i="2"/>
  <c r="F41" i="2"/>
  <c r="B934" i="2"/>
  <c r="B205" i="2"/>
  <c r="F923" i="2"/>
  <c r="B773" i="2"/>
  <c r="B1120" i="2"/>
  <c r="B1317" i="2"/>
  <c r="F1395" i="2"/>
  <c r="F1655" i="2"/>
  <c r="F1157" i="2"/>
  <c r="B1011" i="2"/>
  <c r="F1061" i="2"/>
  <c r="B1286" i="2"/>
  <c r="B1047" i="2"/>
  <c r="B786" i="2"/>
  <c r="B313" i="2"/>
  <c r="B732" i="2"/>
  <c r="F169" i="2"/>
  <c r="F626" i="2"/>
  <c r="B451" i="2"/>
  <c r="F1112" i="2"/>
  <c r="F712" i="2"/>
  <c r="F1107" i="2"/>
  <c r="B506" i="2"/>
  <c r="F697" i="2"/>
  <c r="B781" i="2"/>
  <c r="F1109" i="2"/>
  <c r="F516" i="2"/>
  <c r="B1060" i="2"/>
  <c r="B262" i="2"/>
  <c r="F858" i="2"/>
  <c r="B37" i="2"/>
  <c r="F570" i="2"/>
  <c r="F389" i="2"/>
  <c r="B119" i="2"/>
  <c r="B320" i="2"/>
  <c r="B1105" i="2"/>
  <c r="B759" i="2"/>
  <c r="F1017" i="2"/>
  <c r="F431" i="2"/>
  <c r="B740" i="2"/>
  <c r="F606" i="2"/>
  <c r="B1187" i="2"/>
  <c r="B1452" i="2"/>
  <c r="B1660" i="2"/>
  <c r="F1465" i="2"/>
  <c r="B1084" i="2"/>
  <c r="B1200" i="2"/>
  <c r="B1035" i="2"/>
  <c r="B1085" i="2"/>
  <c r="B1268" i="2"/>
  <c r="B1465" i="2"/>
  <c r="F579" i="2"/>
  <c r="B1343" i="2"/>
  <c r="F581" i="2"/>
  <c r="B1524" i="2"/>
  <c r="F1115" i="2"/>
  <c r="F1165" i="2"/>
  <c r="F1361" i="2"/>
  <c r="B1165" i="2"/>
  <c r="F1380" i="2"/>
  <c r="B1359" i="2"/>
  <c r="B1094" i="2"/>
  <c r="F1318" i="2"/>
  <c r="B1192" i="2"/>
  <c r="F572" i="2"/>
  <c r="F323" i="2"/>
  <c r="B780" i="2"/>
  <c r="F197" i="2"/>
  <c r="B728" i="2"/>
  <c r="F336" i="2"/>
  <c r="B790" i="2"/>
  <c r="F1000" i="2"/>
  <c r="B1514" i="2"/>
  <c r="B1656" i="2"/>
  <c r="F1203" i="2"/>
  <c r="F1643" i="2"/>
  <c r="F887" i="2"/>
  <c r="F1158" i="2"/>
  <c r="F983" i="2"/>
  <c r="B885" i="2"/>
  <c r="B939" i="2"/>
  <c r="F727" i="2"/>
  <c r="F851" i="2"/>
  <c r="F199" i="2"/>
  <c r="F622" i="2"/>
  <c r="F458" i="2"/>
  <c r="B958" i="2"/>
  <c r="F864" i="2"/>
  <c r="B1154" i="2"/>
  <c r="B1376" i="2"/>
  <c r="B1158" i="2"/>
  <c r="B1550" i="2"/>
  <c r="B1512" i="2"/>
  <c r="B1665" i="2"/>
  <c r="F1671" i="2"/>
  <c r="B1509" i="2"/>
  <c r="F756" i="2"/>
  <c r="F433" i="2"/>
  <c r="B887" i="2"/>
  <c r="F109" i="2"/>
  <c r="F1514" i="2"/>
  <c r="F1605" i="2"/>
  <c r="B1515" i="2"/>
  <c r="F1512" i="2"/>
  <c r="F754" i="2"/>
  <c r="F886" i="2"/>
  <c r="B886" i="2"/>
  <c r="B1319" i="2"/>
  <c r="B918" i="2"/>
  <c r="F676" i="2"/>
  <c r="B950" i="2"/>
  <c r="F153" i="2"/>
  <c r="B929" i="2"/>
  <c r="F413" i="2"/>
  <c r="F748" i="2"/>
  <c r="F999" i="2"/>
  <c r="F1260" i="2"/>
  <c r="B1040" i="2"/>
  <c r="B1156" i="2"/>
  <c r="F1087" i="2"/>
  <c r="F1097" i="2"/>
  <c r="B1669" i="2"/>
  <c r="F617" i="2"/>
  <c r="B946" i="2"/>
  <c r="F773" i="2"/>
  <c r="B1198" i="2"/>
  <c r="F785" i="2"/>
  <c r="B1058" i="2"/>
  <c r="B902" i="2"/>
  <c r="F1096" i="2"/>
  <c r="F1036" i="2"/>
  <c r="F1523" i="2"/>
  <c r="B1674" i="2"/>
  <c r="B1659" i="2"/>
  <c r="B1233" i="2"/>
  <c r="F1060" i="2"/>
  <c r="F1100" i="2"/>
  <c r="F573" i="2"/>
  <c r="B837" i="2"/>
  <c r="F1252" i="2"/>
  <c r="B174" i="2"/>
  <c r="F692" i="2"/>
  <c r="B505" i="2"/>
  <c r="F574" i="2"/>
  <c r="B861" i="2"/>
  <c r="F1106" i="2"/>
  <c r="B791" i="2"/>
  <c r="F1439" i="2"/>
  <c r="B903" i="2"/>
  <c r="F987" i="2"/>
  <c r="B494" i="2"/>
  <c r="F1479" i="2"/>
  <c r="F959" i="2"/>
  <c r="F1303" i="2"/>
  <c r="B318" i="2"/>
  <c r="F248" i="2"/>
  <c r="B419" i="2"/>
  <c r="F147" i="2"/>
  <c r="B264" i="2"/>
  <c r="F105" i="2"/>
  <c r="F407" i="2"/>
  <c r="F855" i="2"/>
  <c r="B1089" i="2"/>
  <c r="F586" i="2"/>
  <c r="F152" i="2"/>
  <c r="B379" i="2"/>
  <c r="F438" i="2"/>
  <c r="B1260" i="2"/>
  <c r="B1253" i="2"/>
  <c r="B1070" i="2"/>
  <c r="B1189" i="2"/>
  <c r="B1356" i="2"/>
  <c r="F862" i="2"/>
  <c r="B935" i="2"/>
  <c r="F1423" i="2"/>
  <c r="B1122" i="2"/>
  <c r="F1093" i="2"/>
  <c r="B904" i="2"/>
  <c r="B1030" i="2"/>
  <c r="B731" i="2"/>
  <c r="B1285" i="2"/>
  <c r="F1068" i="2"/>
  <c r="F1466" i="2"/>
  <c r="B1378" i="2"/>
  <c r="B1572" i="2"/>
  <c r="B1361" i="2"/>
  <c r="B1097" i="2"/>
  <c r="F1259" i="2"/>
  <c r="F1219" i="2"/>
  <c r="F1285" i="2"/>
  <c r="F778" i="2"/>
  <c r="F307" i="2"/>
  <c r="F954" i="2"/>
  <c r="B202" i="2"/>
  <c r="F621" i="2"/>
  <c r="B57" i="2"/>
  <c r="F694" i="2"/>
  <c r="B959" i="2"/>
  <c r="B1235" i="2"/>
  <c r="B1408" i="2"/>
  <c r="F1505" i="2"/>
  <c r="B1259" i="2"/>
  <c r="B1355" i="2"/>
  <c r="F1360" i="2"/>
  <c r="F906" i="2"/>
  <c r="F1284" i="2"/>
  <c r="F978" i="2"/>
  <c r="F952" i="2"/>
  <c r="F1200" i="2"/>
  <c r="F641" i="2"/>
  <c r="F995" i="2"/>
  <c r="B220" i="2"/>
  <c r="F832" i="2"/>
  <c r="B502" i="2"/>
  <c r="F1658" i="2"/>
  <c r="B1673" i="2"/>
  <c r="F1393" i="2"/>
  <c r="B1505" i="2"/>
  <c r="B1221" i="2"/>
  <c r="F1121" i="2"/>
  <c r="F1171" i="2"/>
  <c r="F1015" i="2"/>
  <c r="F752" i="2"/>
  <c r="B429" i="2"/>
  <c r="F607" i="2"/>
  <c r="F270" i="2"/>
  <c r="F1481" i="2"/>
  <c r="F1676" i="2"/>
  <c r="F1425" i="2"/>
  <c r="B1522" i="2"/>
  <c r="B1382" i="2"/>
  <c r="F1354" i="2"/>
  <c r="B906" i="2"/>
  <c r="F1105" i="2"/>
  <c r="F1113" i="2"/>
  <c r="F695" i="2"/>
  <c r="B996" i="2"/>
  <c r="B309" i="2"/>
  <c r="F930" i="2"/>
  <c r="F495" i="2"/>
  <c r="B802" i="2"/>
  <c r="F584" i="2"/>
  <c r="F1057" i="2"/>
  <c r="B1224" i="2"/>
  <c r="B1012" i="2"/>
  <c r="B1057" i="2"/>
  <c r="B1300" i="2"/>
  <c r="B1001" i="2"/>
  <c r="B1010" i="2"/>
  <c r="F625" i="2"/>
  <c r="F733" i="2"/>
  <c r="F743" i="2"/>
  <c r="F824" i="2"/>
  <c r="F728" i="2"/>
  <c r="F793" i="2"/>
  <c r="B1227" i="2"/>
  <c r="B215" i="2"/>
  <c r="B1679" i="2"/>
  <c r="B1467" i="2"/>
  <c r="B1342" i="2"/>
  <c r="F1375" i="2"/>
  <c r="F623" i="2"/>
  <c r="F1042" i="2"/>
  <c r="B936" i="2"/>
  <c r="F580" i="2"/>
  <c r="F997" i="2"/>
  <c r="F526" i="2"/>
  <c r="B756" i="2"/>
  <c r="F649" i="2"/>
  <c r="F180" i="2"/>
  <c r="B953" i="2"/>
  <c r="B729" i="2"/>
  <c r="B504" i="2"/>
  <c r="B1661" i="2"/>
  <c r="F316" i="2"/>
  <c r="F640" i="2"/>
  <c r="B199" i="2"/>
  <c r="F1005" i="2"/>
  <c r="B53" i="2"/>
  <c r="B787" i="2"/>
  <c r="F246" i="2"/>
  <c r="F464" i="2"/>
  <c r="B497" i="2"/>
  <c r="B191" i="2"/>
  <c r="B312" i="2"/>
  <c r="B153" i="2"/>
  <c r="B179" i="2"/>
  <c r="F853" i="2"/>
  <c r="B416" i="2"/>
  <c r="B1005" i="2"/>
  <c r="F494" i="2"/>
  <c r="B308" i="2"/>
  <c r="B377" i="2"/>
  <c r="B256" i="2"/>
  <c r="B87" i="2"/>
  <c r="B339" i="2"/>
  <c r="F471" i="2"/>
  <c r="B414" i="2"/>
  <c r="F277" i="2"/>
  <c r="B281" i="2"/>
  <c r="F749" i="2"/>
  <c r="B832" i="2"/>
  <c r="B336" i="2"/>
  <c r="F1153" i="2"/>
  <c r="F108" i="2"/>
  <c r="B772" i="2"/>
  <c r="B507" i="2"/>
  <c r="F497" i="2"/>
  <c r="F784" i="2"/>
  <c r="F900" i="2"/>
  <c r="B750" i="2"/>
  <c r="F127" i="2"/>
  <c r="F320" i="2"/>
  <c r="B341" i="2"/>
  <c r="B410" i="2"/>
  <c r="F943" i="2"/>
  <c r="B254" i="2"/>
  <c r="B1193" i="2"/>
  <c r="B189" i="2"/>
  <c r="B736" i="2"/>
  <c r="B118" i="2"/>
  <c r="B128" i="2"/>
  <c r="B146" i="2"/>
  <c r="B311" i="2"/>
  <c r="F795" i="2"/>
  <c r="B800" i="2"/>
  <c r="B798" i="2"/>
  <c r="F369" i="2"/>
  <c r="B285" i="2"/>
  <c r="B270" i="2"/>
  <c r="F305" i="2"/>
  <c r="F503" i="2"/>
  <c r="B426" i="2"/>
  <c r="B1114" i="2"/>
  <c r="F1189" i="2"/>
  <c r="B840" i="2"/>
  <c r="F187" i="2"/>
  <c r="B900" i="2"/>
  <c r="B298" i="2"/>
  <c r="B412" i="2"/>
  <c r="B981" i="2"/>
  <c r="F866" i="2"/>
  <c r="B933" i="2"/>
  <c r="B284" i="2"/>
  <c r="B167" i="2"/>
  <c r="F759" i="2"/>
  <c r="B1166" i="2"/>
  <c r="F1510" i="2"/>
  <c r="F1509" i="2"/>
  <c r="B735" i="2"/>
  <c r="B1052" i="2"/>
  <c r="B384" i="2"/>
  <c r="F714" i="2"/>
  <c r="F39" i="2"/>
  <c r="B375" i="2"/>
  <c r="B265" i="2"/>
  <c r="B1287" i="2"/>
  <c r="F902" i="2"/>
  <c r="F1301" i="2"/>
  <c r="F806" i="2"/>
  <c r="B761" i="2"/>
  <c r="F791" i="2"/>
  <c r="B1033" i="2"/>
  <c r="F388" i="2"/>
  <c r="F1494" i="2"/>
  <c r="B276" i="2"/>
  <c r="F219" i="2"/>
  <c r="F558" i="2"/>
  <c r="F437" i="2"/>
  <c r="F365" i="2"/>
  <c r="F172" i="2"/>
  <c r="F327" i="2"/>
  <c r="F1083" i="2"/>
  <c r="F540" i="2"/>
  <c r="B394" i="2"/>
  <c r="B131" i="2"/>
  <c r="F552" i="2"/>
  <c r="F1357" i="2"/>
  <c r="F117" i="2"/>
  <c r="F370" i="2"/>
  <c r="B435" i="2"/>
  <c r="B280" i="2"/>
  <c r="F715" i="2"/>
  <c r="B995" i="2"/>
  <c r="B378" i="2"/>
  <c r="B322" i="2"/>
  <c r="F713" i="2"/>
  <c r="B751" i="2"/>
  <c r="F319" i="2"/>
  <c r="F454" i="2"/>
  <c r="F518" i="2"/>
  <c r="F377" i="2"/>
  <c r="B383" i="2"/>
  <c r="B794" i="2"/>
  <c r="F104" i="2"/>
  <c r="B864" i="2"/>
  <c r="B1101" i="2"/>
  <c r="B1066" i="2"/>
  <c r="F432" i="2"/>
  <c r="F588" i="2"/>
  <c r="F480" i="2"/>
  <c r="F69" i="2"/>
  <c r="F130" i="2"/>
  <c r="B793" i="2"/>
  <c r="F627" i="2"/>
  <c r="F87" i="2"/>
  <c r="B796" i="2"/>
  <c r="B1062" i="2"/>
  <c r="B386" i="2"/>
  <c r="B1257" i="2"/>
  <c r="B240" i="2"/>
  <c r="B391" i="2"/>
  <c r="F313" i="2"/>
  <c r="F126" i="2"/>
  <c r="F303" i="2"/>
  <c r="B323" i="2"/>
  <c r="F538" i="2"/>
  <c r="B382" i="2"/>
  <c r="B122" i="2"/>
  <c r="F1507" i="2"/>
  <c r="B103" i="2"/>
  <c r="B511" i="2"/>
  <c r="B42" i="2"/>
  <c r="B436" i="2"/>
  <c r="B238" i="2"/>
  <c r="F216" i="2"/>
  <c r="F776" i="2"/>
  <c r="F1166" i="2"/>
  <c r="F976" i="2"/>
  <c r="B481" i="2"/>
  <c r="F181" i="2"/>
  <c r="B85" i="2"/>
  <c r="B433" i="2"/>
  <c r="F839" i="2"/>
  <c r="B296" i="2"/>
  <c r="F1030" i="2"/>
  <c r="F275" i="2"/>
  <c r="F186" i="2"/>
  <c r="F138" i="2"/>
  <c r="F121" i="2"/>
  <c r="F237" i="2"/>
  <c r="F386" i="2"/>
  <c r="B1453" i="2"/>
  <c r="B1264" i="2"/>
  <c r="F610" i="2"/>
  <c r="F304" i="2"/>
  <c r="B239" i="2"/>
  <c r="F236" i="2"/>
  <c r="B854" i="2"/>
  <c r="F704" i="2"/>
  <c r="B181" i="2"/>
  <c r="F563" i="2"/>
  <c r="B480" i="2"/>
  <c r="F188" i="2"/>
  <c r="B526" i="2"/>
  <c r="B432" i="2"/>
  <c r="B129" i="2"/>
  <c r="F1262" i="2"/>
  <c r="F920" i="2"/>
  <c r="F698" i="2"/>
  <c r="F678" i="2"/>
  <c r="F1453" i="2"/>
  <c r="F818" i="2"/>
  <c r="F1222" i="2"/>
  <c r="F194" i="2"/>
  <c r="B204" i="2"/>
  <c r="B235" i="2"/>
  <c r="B198" i="2"/>
  <c r="F125" i="2"/>
  <c r="F482" i="2"/>
  <c r="F428" i="2"/>
  <c r="B1658" i="2"/>
  <c r="F747" i="2"/>
  <c r="F612" i="2"/>
  <c r="F256" i="2"/>
  <c r="B524" i="2"/>
  <c r="B177" i="2"/>
  <c r="F988" i="2"/>
  <c r="B1042" i="2"/>
  <c r="F420" i="2"/>
  <c r="F1062" i="2"/>
  <c r="B151" i="2"/>
  <c r="B325" i="2"/>
  <c r="B1087" i="2"/>
  <c r="F1041" i="2"/>
  <c r="B884" i="2"/>
  <c r="F553" i="2"/>
  <c r="B1051" i="2"/>
  <c r="B821" i="2"/>
  <c r="F871" i="2"/>
  <c r="B310" i="2"/>
  <c r="F196" i="2"/>
  <c r="B334" i="2"/>
  <c r="F182" i="2"/>
  <c r="F1226" i="2"/>
  <c r="B273" i="2"/>
  <c r="F139" i="2"/>
  <c r="F376" i="2"/>
  <c r="B123" i="2"/>
  <c r="F118" i="2"/>
  <c r="F73" i="2"/>
  <c r="B368" i="2"/>
  <c r="F493" i="2"/>
  <c r="B183" i="2"/>
  <c r="F702" i="2"/>
  <c r="F507" i="2"/>
  <c r="B476" i="2"/>
  <c r="B434" i="2"/>
  <c r="F468" i="2"/>
  <c r="F828" i="2"/>
  <c r="B388" i="2"/>
  <c r="B928" i="2"/>
  <c r="F477" i="2"/>
  <c r="B479" i="2"/>
  <c r="F565" i="2"/>
  <c r="F418" i="2"/>
  <c r="F1672" i="2"/>
  <c r="F466" i="2"/>
  <c r="B40" i="2"/>
  <c r="B944" i="2"/>
  <c r="F235" i="2"/>
  <c r="B977" i="2"/>
  <c r="F863" i="2"/>
  <c r="F203" i="2"/>
  <c r="F107" i="2"/>
  <c r="F374" i="2"/>
  <c r="F904" i="2"/>
  <c r="B143" i="2"/>
  <c r="B105" i="2"/>
  <c r="F638" i="2"/>
  <c r="F254" i="2"/>
  <c r="F422" i="2"/>
  <c r="B350" i="2"/>
  <c r="B778" i="2"/>
  <c r="F111" i="2"/>
  <c r="B74" i="2"/>
  <c r="F26" i="2"/>
  <c r="F243" i="2"/>
  <c r="F106" i="2"/>
  <c r="B236" i="2"/>
  <c r="F611" i="2"/>
  <c r="F457" i="2"/>
  <c r="B411" i="2"/>
  <c r="B834" i="2"/>
  <c r="B1091" i="2"/>
  <c r="F421" i="2"/>
  <c r="F135" i="2"/>
  <c r="B338" i="2"/>
  <c r="B1032" i="2"/>
  <c r="F144" i="2"/>
  <c r="F1648" i="2"/>
  <c r="F1014" i="2"/>
  <c r="B963" i="2"/>
  <c r="F559" i="2"/>
  <c r="B1523" i="2"/>
  <c r="F271" i="2"/>
  <c r="F1452" i="2"/>
  <c r="F337" i="2"/>
  <c r="F782" i="2"/>
  <c r="F268" i="2"/>
  <c r="F511" i="2"/>
  <c r="B180" i="2"/>
  <c r="F245" i="2"/>
  <c r="B271" i="2"/>
  <c r="B305" i="2"/>
  <c r="F332" i="2"/>
  <c r="B1539" i="2"/>
  <c r="F642" i="2"/>
  <c r="F996" i="2"/>
  <c r="B268" i="2"/>
  <c r="F1627" i="2"/>
  <c r="F543" i="2"/>
  <c r="F1668" i="2"/>
  <c r="B408" i="2"/>
  <c r="B214" i="2"/>
  <c r="B136" i="2"/>
  <c r="F103" i="2"/>
  <c r="F212" i="2"/>
  <c r="F90" i="2"/>
  <c r="F646" i="2"/>
  <c r="B747" i="2"/>
  <c r="F571" i="2"/>
  <c r="B1395" i="2"/>
  <c r="F459" i="2"/>
  <c r="B807" i="2"/>
  <c r="F794" i="2"/>
  <c r="F1193" i="2"/>
  <c r="B978" i="2"/>
  <c r="F1070" i="2"/>
  <c r="B363" i="2"/>
  <c r="F517" i="2"/>
  <c r="B102" i="2"/>
  <c r="F350" i="2"/>
  <c r="B1009" i="2"/>
  <c r="B113" i="2"/>
  <c r="B23" i="2"/>
  <c r="F1168" i="2"/>
  <c r="F691" i="2"/>
  <c r="F989" i="2"/>
  <c r="F179" i="2"/>
  <c r="F334" i="2"/>
  <c r="F310" i="2"/>
  <c r="B275" i="2"/>
  <c r="F709" i="2"/>
  <c r="F382" i="2"/>
  <c r="F738" i="2"/>
  <c r="F521" i="2"/>
  <c r="F255" i="2"/>
  <c r="F1099" i="2"/>
  <c r="F819" i="2"/>
  <c r="F615" i="2"/>
  <c r="F238" i="2"/>
  <c r="F870" i="2"/>
  <c r="F956" i="2"/>
  <c r="B1137" i="2"/>
  <c r="F132" i="2"/>
  <c r="B108" i="2"/>
  <c r="B72" i="2"/>
  <c r="F263" i="2"/>
  <c r="F280" i="2"/>
  <c r="B178" i="2"/>
  <c r="B406" i="2"/>
  <c r="F1011" i="2"/>
  <c r="F496" i="2"/>
  <c r="B804" i="2"/>
  <c r="B458" i="2"/>
  <c r="F231" i="2"/>
  <c r="B1360" i="2"/>
  <c r="F481" i="2"/>
  <c r="F705" i="2"/>
  <c r="F506" i="2"/>
  <c r="B71" i="2"/>
  <c r="F297" i="2"/>
  <c r="F131" i="2"/>
  <c r="B420" i="2"/>
  <c r="F142" i="2"/>
  <c r="B392" i="2"/>
  <c r="F1006" i="2"/>
  <c r="F472" i="2"/>
  <c r="F137" i="2"/>
  <c r="B1583" i="2"/>
  <c r="B463" i="2"/>
  <c r="B387" i="2"/>
  <c r="B145" i="2"/>
  <c r="F279" i="2"/>
  <c r="F470" i="2"/>
  <c r="F757" i="2"/>
  <c r="B361" i="2"/>
  <c r="F554" i="2"/>
  <c r="F918" i="2"/>
  <c r="B1302" i="2"/>
  <c r="F343" i="2"/>
  <c r="F1305" i="2"/>
  <c r="F154" i="2"/>
  <c r="F556" i="2"/>
  <c r="B1409" i="2"/>
  <c r="F260" i="2"/>
  <c r="F664" i="2"/>
  <c r="B871" i="2"/>
  <c r="F1258" i="2"/>
  <c r="F306" i="2"/>
  <c r="B1103" i="2"/>
  <c r="F509" i="2"/>
  <c r="F542" i="2"/>
  <c r="F367" i="2"/>
  <c r="B472" i="2"/>
  <c r="F314" i="2"/>
  <c r="B477" i="2"/>
  <c r="F70" i="2"/>
  <c r="F338" i="2"/>
  <c r="F281" i="2"/>
  <c r="B1670" i="2"/>
  <c r="F250" i="2"/>
  <c r="B788" i="2"/>
  <c r="F577" i="2"/>
  <c r="B1055" i="2"/>
  <c r="F541" i="2"/>
  <c r="B1186" i="2"/>
  <c r="F525" i="2"/>
  <c r="F430" i="2"/>
  <c r="F124" i="2"/>
  <c r="F378" i="2"/>
  <c r="F1043" i="2"/>
  <c r="B523" i="2"/>
  <c r="B135" i="2"/>
  <c r="F143" i="2"/>
  <c r="B195" i="2"/>
  <c r="B1288" i="2"/>
  <c r="B822" i="2"/>
  <c r="F249" i="2"/>
  <c r="F324" i="2"/>
  <c r="F944" i="2"/>
  <c r="B465" i="2"/>
  <c r="B1194" i="2"/>
  <c r="F54" i="2"/>
  <c r="B743" i="2"/>
  <c r="B380" i="2"/>
  <c r="B218" i="2"/>
  <c r="F539" i="2"/>
  <c r="F608" i="2"/>
  <c r="B25" i="2"/>
  <c r="F1094" i="2"/>
  <c r="B340" i="2"/>
  <c r="B921" i="2"/>
  <c r="B184" i="2"/>
  <c r="B365" i="2"/>
  <c r="B306" i="2"/>
  <c r="F643" i="2"/>
  <c r="F831" i="2"/>
  <c r="F566" i="2"/>
  <c r="F799" i="2"/>
  <c r="B248" i="2"/>
  <c r="F185" i="2"/>
  <c r="F1120" i="2"/>
  <c r="B1374" i="2"/>
  <c r="F1114" i="2"/>
  <c r="F379" i="2"/>
  <c r="B90" i="2"/>
  <c r="B304" i="2"/>
  <c r="F919" i="2"/>
  <c r="B139" i="2"/>
  <c r="F202" i="2"/>
  <c r="B1263" i="2"/>
  <c r="B984" i="2"/>
  <c r="F435" i="2"/>
  <c r="F195" i="2"/>
  <c r="F234" i="2"/>
  <c r="B343" i="2"/>
  <c r="F261" i="2"/>
  <c r="B742" i="2"/>
  <c r="F502" i="2"/>
  <c r="B514" i="2"/>
  <c r="B509" i="2"/>
  <c r="B267" i="2"/>
  <c r="B369" i="2"/>
  <c r="B196" i="2"/>
  <c r="B349" i="2"/>
  <c r="B437" i="2"/>
  <c r="F1646" i="2"/>
  <c r="F429" i="2"/>
  <c r="F453" i="2"/>
  <c r="F184" i="2"/>
  <c r="F380" i="2"/>
  <c r="F193" i="2"/>
  <c r="B307" i="2"/>
  <c r="B924" i="2"/>
  <c r="F1156" i="2"/>
  <c r="B201" i="2"/>
  <c r="B55" i="2"/>
  <c r="B452" i="2"/>
  <c r="B194" i="2"/>
  <c r="B515" i="2"/>
  <c r="F251" i="2"/>
  <c r="B474" i="2"/>
  <c r="B517" i="2"/>
  <c r="B171" i="2"/>
  <c r="F590" i="2"/>
  <c r="F326" i="2"/>
  <c r="F387" i="2"/>
  <c r="B106" i="2"/>
  <c r="B134" i="2"/>
  <c r="F252" i="2"/>
  <c r="B70" i="2"/>
  <c r="F589" i="2"/>
  <c r="B38" i="2"/>
  <c r="F112" i="2"/>
  <c r="F274" i="2"/>
  <c r="B39" i="2"/>
  <c r="B206" i="2"/>
  <c r="B1113" i="2"/>
  <c r="F710" i="2"/>
  <c r="B107" i="2"/>
  <c r="B127" i="2"/>
  <c r="B775" i="2"/>
  <c r="B456" i="2"/>
  <c r="F1266" i="2"/>
  <c r="F629" i="2"/>
  <c r="F1069" i="2"/>
  <c r="B466" i="2"/>
  <c r="F220" i="2"/>
  <c r="F1493" i="2"/>
  <c r="F1652" i="2"/>
  <c r="F545" i="2"/>
  <c r="F408" i="2"/>
  <c r="F786" i="2"/>
  <c r="F750" i="2"/>
  <c r="F1256" i="2"/>
  <c r="F452" i="2"/>
  <c r="F500" i="2"/>
  <c r="F136" i="2"/>
  <c r="B362" i="2"/>
  <c r="F210" i="2"/>
  <c r="F424" i="2"/>
  <c r="B150" i="2"/>
  <c r="B147" i="2"/>
  <c r="B520" i="2"/>
  <c r="F1524" i="2"/>
  <c r="B1167" i="2"/>
  <c r="B503" i="2"/>
  <c r="B473" i="2"/>
  <c r="F1343" i="2"/>
  <c r="B152" i="2"/>
  <c r="F977" i="2"/>
  <c r="F215" i="2"/>
  <c r="F406" i="2"/>
  <c r="B329" i="2"/>
  <c r="B405" i="2"/>
  <c r="F205" i="2"/>
  <c r="F524" i="2"/>
  <c r="F547" i="2"/>
  <c r="B425" i="2"/>
  <c r="F301" i="2"/>
  <c r="F1227" i="2"/>
  <c r="B512" i="2"/>
  <c r="B1655" i="2"/>
  <c r="B211" i="2"/>
  <c r="B980" i="2"/>
  <c r="F476" i="2"/>
  <c r="F582" i="2"/>
  <c r="F240" i="2"/>
  <c r="B431" i="2"/>
  <c r="B390" i="2"/>
  <c r="B1036" i="2"/>
  <c r="B454" i="2"/>
  <c r="B328" i="2"/>
  <c r="B342" i="2"/>
  <c r="F1056" i="2"/>
  <c r="F1045" i="2"/>
  <c r="F1331" i="2"/>
  <c r="B806" i="2"/>
  <c r="F701" i="2"/>
  <c r="F802" i="2"/>
  <c r="B869" i="2"/>
  <c r="F635" i="2"/>
  <c r="F922" i="2"/>
  <c r="F616" i="2"/>
  <c r="F318" i="2"/>
  <c r="B125" i="2"/>
  <c r="B917" i="2"/>
  <c r="B1054" i="2"/>
  <c r="B825" i="2"/>
  <c r="B321" i="2"/>
  <c r="B109" i="2"/>
  <c r="F206" i="2"/>
  <c r="F362" i="2"/>
  <c r="F1123" i="2"/>
  <c r="F344" i="2"/>
  <c r="B1230" i="2"/>
  <c r="B389" i="2"/>
  <c r="B499" i="2"/>
  <c r="F174" i="2"/>
  <c r="F889" i="2"/>
  <c r="B413" i="2"/>
  <c r="B301" i="2"/>
  <c r="F391" i="2"/>
  <c r="F329" i="2"/>
  <c r="F1204" i="2"/>
  <c r="F345" i="2"/>
  <c r="B212" i="2"/>
  <c r="F198" i="2"/>
  <c r="B364" i="2"/>
  <c r="F257" i="2"/>
  <c r="B114" i="2"/>
  <c r="F550" i="2"/>
  <c r="B86" i="2"/>
  <c r="F101" i="2"/>
  <c r="F37" i="2"/>
  <c r="F214" i="2"/>
  <c r="B508" i="2"/>
  <c r="B501" i="2"/>
  <c r="B1008" i="2"/>
  <c r="B901" i="2"/>
  <c r="B217" i="2"/>
  <c r="F515" i="2"/>
  <c r="B344" i="2"/>
  <c r="B182" i="2"/>
  <c r="F375" i="2"/>
  <c r="F679" i="2"/>
  <c r="F614" i="2"/>
  <c r="B314" i="2"/>
  <c r="F925" i="2"/>
  <c r="F42" i="2"/>
  <c r="F384" i="2"/>
  <c r="B500" i="2"/>
  <c r="B241" i="2"/>
  <c r="F800" i="2"/>
  <c r="F330" i="2"/>
  <c r="B513" i="2"/>
  <c r="B823" i="2"/>
  <c r="F340" i="2"/>
  <c r="F460" i="2"/>
  <c r="B348" i="2"/>
  <c r="B209" i="2"/>
  <c r="F544" i="2"/>
  <c r="F312" i="2"/>
  <c r="F192" i="2"/>
  <c r="F176" i="2"/>
  <c r="B510" i="2"/>
  <c r="F372" i="2"/>
  <c r="F508" i="2"/>
  <c r="B985" i="2"/>
  <c r="B792" i="2"/>
  <c r="F682" i="2"/>
  <c r="F232" i="2"/>
  <c r="F331" i="2"/>
  <c r="B1671" i="2"/>
  <c r="F392" i="2"/>
  <c r="B949" i="2"/>
  <c r="F38" i="2"/>
  <c r="F732" i="2"/>
  <c r="F451" i="2"/>
  <c r="B955" i="2"/>
  <c r="F177" i="2"/>
  <c r="B1053" i="2"/>
  <c r="F744" i="2"/>
  <c r="B785" i="2"/>
  <c r="B464" i="2"/>
  <c r="F149" i="2"/>
  <c r="B385" i="2"/>
  <c r="B345" i="2"/>
  <c r="F57" i="2"/>
  <c r="B1527" i="2"/>
  <c r="F110" i="2"/>
  <c r="F1408" i="2"/>
  <c r="B169" i="2"/>
  <c r="F1101" i="2"/>
  <c r="B259" i="2"/>
  <c r="F985" i="2"/>
  <c r="F146" i="2"/>
  <c r="F984" i="2"/>
  <c r="B838" i="2"/>
  <c r="B1423" i="2"/>
  <c r="F945" i="2"/>
  <c r="F9" i="5"/>
  <c r="F129" i="2"/>
  <c r="B192" i="2"/>
  <c r="B278" i="2"/>
  <c r="B1207" i="2"/>
  <c r="B919" i="2"/>
  <c r="F837" i="2"/>
  <c r="F342" i="2"/>
  <c r="B730" i="2"/>
  <c r="B120" i="2"/>
  <c r="F122" i="2"/>
  <c r="B1380" i="2"/>
  <c r="B190" i="2"/>
  <c r="B1162" i="2"/>
  <c r="F259" i="2"/>
  <c r="F116" i="2"/>
  <c r="F469" i="2"/>
  <c r="F1659" i="2"/>
  <c r="F788" i="2"/>
  <c r="F927" i="2"/>
  <c r="F994" i="2"/>
  <c r="F1185" i="2"/>
  <c r="F150" i="2"/>
  <c r="F1233" i="2"/>
  <c r="F86" i="2"/>
  <c r="B467" i="2"/>
  <c r="F241" i="2"/>
  <c r="B154" i="2"/>
  <c r="B187" i="2"/>
  <c r="F339" i="2"/>
  <c r="F628" i="2"/>
  <c r="B461" i="2"/>
  <c r="B1266" i="2"/>
  <c r="B415" i="2"/>
  <c r="F522" i="2"/>
  <c r="B519" i="2"/>
  <c r="B115" i="2"/>
  <c r="F726" i="2"/>
  <c r="F775" i="2"/>
  <c r="B782" i="2"/>
  <c r="F434" i="2"/>
  <c r="F690" i="2"/>
  <c r="F986" i="2"/>
  <c r="B888" i="2"/>
  <c r="B302" i="2"/>
  <c r="F834" i="2"/>
  <c r="B41" i="2"/>
  <c r="F410" i="2"/>
  <c r="F833" i="2"/>
  <c r="F415" i="2"/>
  <c r="F393" i="2"/>
  <c r="B423" i="2"/>
  <c r="B261" i="2"/>
  <c r="F119" i="2"/>
  <c r="B495" i="2"/>
  <c r="B138" i="2"/>
  <c r="B252" i="2"/>
  <c r="B450" i="2"/>
  <c r="B333" i="2"/>
  <c r="F315" i="2"/>
  <c r="B137" i="2"/>
  <c r="B1169" i="2"/>
  <c r="F463" i="2"/>
  <c r="F772" i="2"/>
  <c r="F341" i="2"/>
  <c r="F300" i="2"/>
  <c r="F191" i="2"/>
  <c r="F175" i="2"/>
  <c r="B279" i="2"/>
  <c r="B188" i="2"/>
  <c r="B997" i="2"/>
  <c r="B121" i="2"/>
  <c r="B331" i="2"/>
  <c r="F569" i="2"/>
  <c r="F348" i="2"/>
  <c r="B148" i="2"/>
  <c r="F924" i="2"/>
  <c r="B925" i="2"/>
  <c r="B324" i="2"/>
  <c r="B88" i="2"/>
  <c r="F474" i="2"/>
  <c r="F926" i="2"/>
  <c r="F276" i="2"/>
  <c r="F167" i="2"/>
  <c r="F931" i="2"/>
  <c r="B207" i="2"/>
  <c r="B208" i="2"/>
  <c r="B459" i="2"/>
  <c r="B197" i="2"/>
  <c r="F634" i="2"/>
  <c r="F792" i="2"/>
  <c r="F688" i="2"/>
  <c r="F990" i="2"/>
  <c r="B784" i="2"/>
  <c r="F218" i="2"/>
  <c r="B24" i="2"/>
  <c r="B1068" i="2"/>
  <c r="B1013" i="2"/>
  <c r="B1222" i="2"/>
  <c r="F557" i="2"/>
  <c r="B988" i="2"/>
  <c r="B521" i="2"/>
  <c r="F190" i="2"/>
  <c r="B1316" i="2"/>
  <c r="F217" i="2"/>
  <c r="F1264" i="2"/>
  <c r="F242" i="2"/>
  <c r="B89" i="2"/>
  <c r="B319" i="2"/>
  <c r="B249" i="2"/>
  <c r="B920" i="2"/>
  <c r="F155" i="2"/>
  <c r="B1437" i="2"/>
  <c r="B1004" i="2"/>
  <c r="B1092" i="2"/>
  <c r="F282" i="2"/>
  <c r="F963" i="2"/>
  <c r="B232" i="2"/>
  <c r="F680" i="2"/>
  <c r="F1054" i="2"/>
  <c r="B372" i="2"/>
  <c r="B1379" i="2"/>
  <c r="F140" i="2"/>
  <c r="B170" i="2"/>
  <c r="F183" i="2"/>
  <c r="B269" i="2"/>
  <c r="F884" i="2"/>
  <c r="B332" i="2"/>
  <c r="B1510" i="2"/>
  <c r="B945" i="2"/>
  <c r="B1041" i="2"/>
  <c r="F426" i="2"/>
  <c r="F269" i="2"/>
  <c r="F207" i="2"/>
  <c r="F455" i="2"/>
  <c r="F852" i="2"/>
  <c r="B948" i="2"/>
  <c r="F992" i="2"/>
  <c r="B246" i="2"/>
  <c r="B117" i="2"/>
  <c r="B317" i="2"/>
  <c r="F1016" i="2"/>
  <c r="F385" i="2"/>
  <c r="B870" i="2"/>
  <c r="B865" i="2"/>
  <c r="B1267" i="2"/>
  <c r="F859" i="2"/>
  <c r="B991" i="2"/>
  <c r="F134" i="2"/>
  <c r="F266" i="2"/>
  <c r="B73" i="2"/>
  <c r="B449" i="2"/>
  <c r="F1174" i="2"/>
  <c r="F133" i="2"/>
  <c r="B852" i="2"/>
  <c r="B393" i="2"/>
  <c r="F1058" i="2"/>
  <c r="F89" i="2"/>
  <c r="B831" i="2"/>
  <c r="B155" i="2"/>
  <c r="B126" i="2"/>
  <c r="B856" i="2"/>
  <c r="F328" i="2"/>
  <c r="F1095" i="2"/>
  <c r="B257" i="2"/>
  <c r="B303" i="2"/>
  <c r="F371" i="2"/>
  <c r="B760" i="2"/>
  <c r="F347" i="2"/>
  <c r="B258" i="2"/>
  <c r="F283" i="2"/>
  <c r="B482" i="2"/>
  <c r="B860" i="2"/>
  <c r="F244" i="2"/>
  <c r="F423" i="2"/>
  <c r="B475" i="2"/>
  <c r="F58" i="2"/>
  <c r="F170" i="2"/>
  <c r="B460" i="2"/>
  <c r="B381" i="2"/>
  <c r="F253" i="2"/>
  <c r="F145" i="2"/>
  <c r="F411" i="2"/>
  <c r="F523" i="2"/>
  <c r="F317" i="2"/>
  <c r="F805" i="2"/>
  <c r="F1118" i="2"/>
  <c r="F102" i="2"/>
  <c r="F520" i="2"/>
  <c r="B112" i="2"/>
  <c r="B168" i="2"/>
  <c r="B409" i="2"/>
  <c r="B233" i="2"/>
  <c r="F587" i="2"/>
  <c r="F789" i="2"/>
  <c r="B407" i="2"/>
  <c r="F624" i="2"/>
  <c r="B922" i="2"/>
  <c r="F262" i="2"/>
  <c r="F957" i="2"/>
  <c r="B274" i="2"/>
  <c r="F677" i="2"/>
  <c r="F761" i="2"/>
  <c r="F807" i="2"/>
  <c r="F1169" i="2"/>
  <c r="B371" i="2"/>
  <c r="F699" i="2"/>
  <c r="B144" i="2"/>
  <c r="B462" i="2"/>
  <c r="B1219" i="2"/>
  <c r="F708" i="2"/>
  <c r="F947" i="2"/>
  <c r="F551" i="2"/>
  <c r="F113" i="2"/>
  <c r="F72" i="2"/>
  <c r="F936" i="2"/>
  <c r="F826" i="2"/>
  <c r="B498" i="2"/>
  <c r="B1561" i="2"/>
  <c r="B979" i="2"/>
  <c r="F647" i="2"/>
  <c r="F478" i="2"/>
  <c r="B982" i="2"/>
  <c r="B242" i="2"/>
  <c r="B251" i="2"/>
  <c r="B943" i="2"/>
  <c r="F419" i="2"/>
  <c r="B727" i="2"/>
  <c r="F211" i="2"/>
  <c r="F405" i="2"/>
  <c r="F209" i="2"/>
  <c r="F630" i="2"/>
  <c r="F120" i="2"/>
  <c r="F278" i="2"/>
  <c r="B1424" i="2"/>
  <c r="F85" i="2"/>
  <c r="B1289" i="2"/>
  <c r="F479" i="2"/>
  <c r="F618" i="2"/>
  <c r="B255" i="2"/>
  <c r="F427" i="2"/>
  <c r="B827" i="2"/>
  <c r="B932" i="2"/>
  <c r="B947" i="2"/>
  <c r="B266" i="2"/>
  <c r="B424" i="2"/>
  <c r="F499" i="2"/>
  <c r="F1656" i="2"/>
  <c r="F689" i="2"/>
  <c r="F208" i="2"/>
  <c r="B525" i="2"/>
  <c r="F1052" i="2"/>
  <c r="B438" i="2"/>
  <c r="F937" i="2"/>
  <c r="B116" i="2"/>
  <c r="F24" i="2"/>
  <c r="F204" i="2"/>
  <c r="F383" i="2"/>
  <c r="B455" i="2"/>
  <c r="B110" i="2"/>
  <c r="B857" i="2"/>
  <c r="F779" i="2"/>
  <c r="F734" i="2"/>
  <c r="F512" i="2"/>
  <c r="F869" i="2"/>
  <c r="B263" i="2"/>
  <c r="B315" i="2"/>
  <c r="B872" i="2"/>
  <c r="F311" i="2"/>
  <c r="B803" i="2"/>
  <c r="B422" i="2"/>
  <c r="F115" i="2"/>
  <c r="B200" i="2"/>
  <c r="B739" i="2"/>
  <c r="B471" i="2"/>
  <c r="F308" i="2"/>
  <c r="F364" i="2"/>
  <c r="B140" i="2"/>
  <c r="F333" i="2"/>
  <c r="F537" i="2"/>
  <c r="F465" i="2"/>
  <c r="B427" i="2"/>
  <c r="F449" i="2"/>
  <c r="B26" i="2"/>
  <c r="F296" i="2"/>
  <c r="B1043" i="2"/>
  <c r="B326" i="2"/>
  <c r="F71" i="2"/>
  <c r="B54" i="2"/>
  <c r="F335" i="2"/>
  <c r="B367" i="2"/>
  <c r="F264" i="2"/>
  <c r="B245" i="2"/>
  <c r="B789" i="2"/>
  <c r="F868" i="2"/>
  <c r="B374" i="2"/>
  <c r="F114" i="2"/>
  <c r="F1195" i="2"/>
  <c r="F549" i="2"/>
  <c r="B210" i="2"/>
  <c r="F258" i="2"/>
  <c r="F213" i="2"/>
  <c r="B185" i="2"/>
  <c r="B496" i="2"/>
  <c r="F693" i="2"/>
  <c r="B9" i="5"/>
  <c r="B142" i="2"/>
  <c r="F561" i="2"/>
  <c r="F560" i="2"/>
  <c r="B826" i="2"/>
  <c r="F168" i="2"/>
  <c r="B130" i="2"/>
  <c r="F735" i="2"/>
  <c r="B247" i="2"/>
  <c r="F151" i="2"/>
  <c r="B231" i="2"/>
  <c r="B1096" i="2"/>
  <c r="B421" i="2"/>
  <c r="F141" i="2"/>
  <c r="B757" i="2"/>
  <c r="F351" i="2" l="1"/>
  <c r="F483" i="2"/>
  <c r="F596" i="2"/>
  <c r="F27" i="2"/>
  <c r="F91" i="2"/>
  <c r="F439" i="2"/>
  <c r="F808" i="2"/>
  <c r="F762" i="2"/>
  <c r="F1208" i="2"/>
  <c r="F10" i="5"/>
  <c r="F1413" i="2"/>
  <c r="F43" i="2"/>
  <c r="F156" i="2"/>
  <c r="C26" i="1" s="1"/>
  <c r="F1495" i="2"/>
  <c r="C18" i="1" s="1"/>
  <c r="F666" i="2"/>
  <c r="F286" i="2"/>
  <c r="F1633" i="2"/>
  <c r="F527" i="2"/>
  <c r="F841" i="2"/>
  <c r="F1073" i="2"/>
  <c r="F1020" i="2"/>
  <c r="F75" i="2"/>
  <c r="F1126" i="2"/>
  <c r="F907" i="2"/>
  <c r="F1364" i="2"/>
  <c r="F1398" i="2"/>
  <c r="F1290" i="2"/>
  <c r="F1529" i="2"/>
  <c r="F1427" i="2"/>
  <c r="F1483" i="2"/>
  <c r="F716" i="2"/>
  <c r="F1606" i="2"/>
  <c r="F873" i="2"/>
  <c r="F1680" i="2"/>
  <c r="F1469" i="2"/>
  <c r="F654" i="2"/>
  <c r="F1540" i="2"/>
  <c r="F1584" i="2"/>
  <c r="F59" i="2"/>
  <c r="F395" i="2"/>
  <c r="F966" i="2"/>
  <c r="F1455" i="2"/>
  <c r="F890" i="2"/>
  <c r="F1332" i="2"/>
  <c r="F1573" i="2"/>
  <c r="F1562" i="2"/>
  <c r="F1344" i="2"/>
  <c r="F1383" i="2"/>
  <c r="F221" i="2"/>
  <c r="F1441" i="2"/>
  <c r="F1320" i="2"/>
  <c r="F1551" i="2"/>
  <c r="F1617" i="2"/>
  <c r="F1274" i="2"/>
  <c r="F1175" i="2"/>
  <c r="F1241" i="2"/>
  <c r="F1142" i="2"/>
  <c r="F1306" i="2"/>
  <c r="F1595" i="2"/>
  <c r="C27" i="1" l="1"/>
  <c r="C22" i="1"/>
  <c r="C16" i="1"/>
  <c r="B9" i="2"/>
  <c r="C8" i="1" s="1"/>
  <c r="B10" i="2"/>
  <c r="C7" i="1" s="1"/>
  <c r="C24" i="1"/>
  <c r="C29" i="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30" authorId="2">
      <text>
        <r>
          <rPr>
            <sz val="11"/>
            <color theme="1"/>
            <rFont val="Calibri"/>
            <family val="2"/>
            <scheme val="minor"/>
          </rPr>
          <t>Introducir un texto con el nombre o referencia de la contratación</t>
        </r>
      </text>
    </comment>
    <comment ref="B30" authorId="2">
      <text>
        <r>
          <rPr>
            <sz val="11"/>
            <color theme="1"/>
            <rFont val="Calibri"/>
            <family val="2"/>
            <scheme val="minor"/>
          </rPr>
          <t>Introduzca un texto con la finalidad de la contratación</t>
        </r>
      </text>
    </comment>
    <comment ref="C30" authorId="2">
      <text>
        <r>
          <rPr>
            <sz val="11"/>
            <color theme="1"/>
            <rFont val="Calibri"/>
            <family val="2"/>
            <scheme val="minor"/>
          </rPr>
          <t>Seleccionar un valor del listado</t>
        </r>
      </text>
    </comment>
    <comment ref="D30" authorId="2">
      <text>
        <r>
          <rPr>
            <sz val="11"/>
            <color theme="1"/>
            <rFont val="Calibri"/>
            <family val="2"/>
            <scheme val="minor"/>
          </rPr>
          <t>Seleccione el tipo de procedimiento</t>
        </r>
      </text>
    </comment>
    <comment ref="E30" authorId="2">
      <text>
        <r>
          <rPr>
            <sz val="11"/>
            <color theme="1"/>
            <rFont val="Calibri"/>
            <family val="2"/>
            <scheme val="minor"/>
          </rPr>
          <t>Seleccione un valor de la lista</t>
        </r>
      </text>
    </comment>
    <comment ref="F30" authorId="2">
      <text>
        <r>
          <rPr>
            <sz val="11"/>
            <color theme="1"/>
            <rFont val="Calibri"/>
            <family val="2"/>
            <scheme val="minor"/>
          </rPr>
          <t>Introduzca el código SNIP</t>
        </r>
      </text>
    </comment>
    <comment ref="C31" authorId="1">
      <text>
        <r>
          <rPr>
            <sz val="11"/>
            <color theme="1"/>
            <rFont val="Calibri"/>
            <family val="2"/>
            <scheme val="minor"/>
          </rPr>
          <t>Introduzca la fecha de inicio del proceso, en formato dd-mm-aaaa</t>
        </r>
      </text>
    </comment>
    <comment ref="F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2">
      <text/>
    </comment>
    <comment ref="C33" authorId="1">
      <text>
        <r>
          <rPr>
            <sz val="11"/>
            <color theme="1"/>
            <rFont val="Calibri"/>
            <family val="2"/>
            <scheme val="minor"/>
          </rPr>
          <t>Introduzca la fecha prevista de adjudicación, en formato dd-mm-aaaa</t>
        </r>
      </text>
    </comment>
    <comment ref="F33" authorId="2">
      <text/>
    </comment>
    <comment ref="F34" authorId="2">
      <text/>
    </comment>
    <comment ref="A36" authorId="2">
      <text>
        <r>
          <rPr>
            <sz val="11"/>
            <color theme="1"/>
            <rFont val="Calibri"/>
            <family val="2"/>
            <scheme val="minor"/>
          </rPr>
          <t>Introduzca un codigo UNSPSC</t>
        </r>
      </text>
    </comment>
    <comment ref="B36" authorId="2">
      <text>
        <r>
          <rPr>
            <sz val="11"/>
            <color theme="1"/>
            <rFont val="Calibri"/>
            <family val="2"/>
            <scheme val="minor"/>
          </rPr>
          <t>Descripción calculada automáticamente a partir de código del artículo</t>
        </r>
      </text>
    </comment>
    <comment ref="C36" authorId="2">
      <text>
        <r>
          <rPr>
            <sz val="11"/>
            <color theme="1"/>
            <rFont val="Calibri"/>
            <family val="2"/>
            <scheme val="minor"/>
          </rPr>
          <t>Seleccione un valor de la lista</t>
        </r>
      </text>
    </comment>
    <comment ref="D36" authorId="2">
      <text>
        <r>
          <rPr>
            <sz val="11"/>
            <color theme="1"/>
            <rFont val="Calibri"/>
            <family val="2"/>
            <scheme val="minor"/>
          </rPr>
          <t>Introduzca un número con dos decimales como máximo. Debe ser igual o mayor a la "Cantidad Real Consumida"</t>
        </r>
      </text>
    </comment>
    <comment ref="E36" authorId="2">
      <text>
        <r>
          <rPr>
            <sz val="11"/>
            <color theme="1"/>
            <rFont val="Calibri"/>
            <family val="2"/>
            <scheme val="minor"/>
          </rPr>
          <t>Introduzca un número con dos decimales como máximo</t>
        </r>
      </text>
    </comment>
    <comment ref="F36" authorId="2">
      <text>
        <r>
          <rPr>
            <sz val="11"/>
            <color theme="1"/>
            <rFont val="Calibri"/>
            <family val="2"/>
            <scheme val="minor"/>
          </rPr>
          <t>Monto calculado automáticamente por el sistema</t>
        </r>
      </text>
    </comment>
    <comment ref="A46" authorId="2">
      <text>
        <r>
          <rPr>
            <sz val="11"/>
            <color theme="1"/>
            <rFont val="Calibri"/>
            <family val="2"/>
            <scheme val="minor"/>
          </rPr>
          <t>Introducir un texto con el nombre o referencia de la contratación</t>
        </r>
      </text>
    </comment>
    <comment ref="B46" authorId="2">
      <text>
        <r>
          <rPr>
            <sz val="11"/>
            <color theme="1"/>
            <rFont val="Calibri"/>
            <family val="2"/>
            <scheme val="minor"/>
          </rPr>
          <t>Introduzca un texto con la finalidad de la contratación</t>
        </r>
      </text>
    </comment>
    <comment ref="C46" authorId="2">
      <text>
        <r>
          <rPr>
            <sz val="11"/>
            <color theme="1"/>
            <rFont val="Calibri"/>
            <family val="2"/>
            <scheme val="minor"/>
          </rPr>
          <t>Seleccionar un valor del listado</t>
        </r>
      </text>
    </comment>
    <comment ref="D46" authorId="2">
      <text>
        <r>
          <rPr>
            <sz val="11"/>
            <color theme="1"/>
            <rFont val="Calibri"/>
            <family val="2"/>
            <scheme val="minor"/>
          </rPr>
          <t>Seleccione el tipo de procedimiento</t>
        </r>
      </text>
    </comment>
    <comment ref="E46" authorId="2">
      <text>
        <r>
          <rPr>
            <sz val="11"/>
            <color theme="1"/>
            <rFont val="Calibri"/>
            <family val="2"/>
            <scheme val="minor"/>
          </rPr>
          <t>Seleccione un valor de la lista</t>
        </r>
      </text>
    </comment>
    <comment ref="F46" authorId="2">
      <text>
        <r>
          <rPr>
            <sz val="11"/>
            <color theme="1"/>
            <rFont val="Calibri"/>
            <family val="2"/>
            <scheme val="minor"/>
          </rPr>
          <t>Introduzca el código SNIP</t>
        </r>
      </text>
    </comment>
    <comment ref="C47" authorId="2">
      <text>
        <r>
          <rPr>
            <sz val="11"/>
            <color theme="1"/>
            <rFont val="Calibri"/>
            <family val="2"/>
            <scheme val="minor"/>
          </rPr>
          <t>Introduzca la fecha de inicio del proceso, en formato dd-mm-aaaa</t>
        </r>
      </text>
    </comment>
    <comment ref="F4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 authorId="2">
      <text/>
    </comment>
    <comment ref="C49" authorId="2">
      <text>
        <r>
          <rPr>
            <sz val="11"/>
            <color theme="1"/>
            <rFont val="Calibri"/>
            <family val="2"/>
            <scheme val="minor"/>
          </rPr>
          <t>Introduzca la fecha prevista de adjudicación, en formato dd-mm-aaaa</t>
        </r>
      </text>
    </comment>
    <comment ref="F49" authorId="2">
      <text/>
    </comment>
    <comment ref="F50" authorId="2">
      <text/>
    </comment>
    <comment ref="A52" authorId="2">
      <text>
        <r>
          <rPr>
            <sz val="11"/>
            <color theme="1"/>
            <rFont val="Calibri"/>
            <family val="2"/>
            <scheme val="minor"/>
          </rPr>
          <t>Introduzca un codigo UNSPSC</t>
        </r>
      </text>
    </comment>
    <comment ref="B52" authorId="2">
      <text>
        <r>
          <rPr>
            <sz val="11"/>
            <color theme="1"/>
            <rFont val="Calibri"/>
            <family val="2"/>
            <scheme val="minor"/>
          </rPr>
          <t>Descripción calculada automáticamente a partir de código del artículo</t>
        </r>
      </text>
    </comment>
    <comment ref="C52" authorId="2">
      <text>
        <r>
          <rPr>
            <sz val="11"/>
            <color theme="1"/>
            <rFont val="Calibri"/>
            <family val="2"/>
            <scheme val="minor"/>
          </rPr>
          <t>Seleccione un valor de la lista</t>
        </r>
      </text>
    </comment>
    <comment ref="D52" authorId="2">
      <text>
        <r>
          <rPr>
            <sz val="11"/>
            <color theme="1"/>
            <rFont val="Calibri"/>
            <family val="2"/>
            <scheme val="minor"/>
          </rPr>
          <t>Introduzca un número con dos decimales como máximo. Debe ser igual o mayor a la "Cantidad Real Consumida"</t>
        </r>
      </text>
    </comment>
    <comment ref="E52" authorId="2">
      <text>
        <r>
          <rPr>
            <sz val="11"/>
            <color theme="1"/>
            <rFont val="Calibri"/>
            <family val="2"/>
            <scheme val="minor"/>
          </rPr>
          <t>Introduzca un número con dos decimales como máximo</t>
        </r>
      </text>
    </comment>
    <comment ref="F52" authorId="2">
      <text>
        <r>
          <rPr>
            <sz val="11"/>
            <color theme="1"/>
            <rFont val="Calibri"/>
            <family val="2"/>
            <scheme val="minor"/>
          </rPr>
          <t>Monto calculado automáticamente por el sistema</t>
        </r>
      </text>
    </comment>
    <comment ref="A62" authorId="2">
      <text>
        <r>
          <rPr>
            <sz val="11"/>
            <color theme="1"/>
            <rFont val="Calibri"/>
            <family val="2"/>
            <scheme val="minor"/>
          </rPr>
          <t>Introducir un texto con el nombre o referencia de la contratación</t>
        </r>
      </text>
    </comment>
    <comment ref="B62" authorId="2">
      <text>
        <r>
          <rPr>
            <sz val="11"/>
            <color theme="1"/>
            <rFont val="Calibri"/>
            <family val="2"/>
            <scheme val="minor"/>
          </rPr>
          <t>Introduzca un texto con la finalidad de la contratación</t>
        </r>
      </text>
    </comment>
    <comment ref="C62" authorId="2">
      <text>
        <r>
          <rPr>
            <sz val="11"/>
            <color theme="1"/>
            <rFont val="Calibri"/>
            <family val="2"/>
            <scheme val="minor"/>
          </rPr>
          <t>Seleccionar un valor del listado</t>
        </r>
      </text>
    </comment>
    <comment ref="D62" authorId="2">
      <text>
        <r>
          <rPr>
            <sz val="11"/>
            <color theme="1"/>
            <rFont val="Calibri"/>
            <family val="2"/>
            <scheme val="minor"/>
          </rPr>
          <t>Seleccione el tipo de procedimiento</t>
        </r>
      </text>
    </comment>
    <comment ref="E62" authorId="2">
      <text>
        <r>
          <rPr>
            <sz val="11"/>
            <color theme="1"/>
            <rFont val="Calibri"/>
            <family val="2"/>
            <scheme val="minor"/>
          </rPr>
          <t>Seleccione un valor de la lista</t>
        </r>
      </text>
    </comment>
    <comment ref="F62" authorId="2">
      <text>
        <r>
          <rPr>
            <sz val="11"/>
            <color theme="1"/>
            <rFont val="Calibri"/>
            <family val="2"/>
            <scheme val="minor"/>
          </rPr>
          <t>Introduzca el código SNIP</t>
        </r>
      </text>
    </comment>
    <comment ref="C63" authorId="2">
      <text>
        <r>
          <rPr>
            <sz val="11"/>
            <color theme="1"/>
            <rFont val="Calibri"/>
            <family val="2"/>
            <scheme val="minor"/>
          </rPr>
          <t>Introduzca la fecha de inicio del proceso, en formato dd-mm-aaaa</t>
        </r>
      </text>
    </comment>
    <comment ref="F6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2">
      <text/>
    </comment>
    <comment ref="C65" authorId="2">
      <text>
        <r>
          <rPr>
            <sz val="11"/>
            <color theme="1"/>
            <rFont val="Calibri"/>
            <family val="2"/>
            <scheme val="minor"/>
          </rPr>
          <t>Introduzca la fecha prevista de adjudicación, en formato dd-mm-aaaa</t>
        </r>
      </text>
    </comment>
    <comment ref="F65" authorId="2">
      <text/>
    </comment>
    <comment ref="F66" authorId="2">
      <text/>
    </comment>
    <comment ref="A68" authorId="2">
      <text>
        <r>
          <rPr>
            <sz val="11"/>
            <color theme="1"/>
            <rFont val="Calibri"/>
            <family val="2"/>
            <scheme val="minor"/>
          </rPr>
          <t>Introduzca un codigo UNSPSC</t>
        </r>
      </text>
    </comment>
    <comment ref="B68" authorId="2">
      <text>
        <r>
          <rPr>
            <sz val="11"/>
            <color theme="1"/>
            <rFont val="Calibri"/>
            <family val="2"/>
            <scheme val="minor"/>
          </rPr>
          <t>Descripción calculada automáticamente a partir de código del artículo</t>
        </r>
      </text>
    </comment>
    <comment ref="C68" authorId="2">
      <text>
        <r>
          <rPr>
            <sz val="11"/>
            <color theme="1"/>
            <rFont val="Calibri"/>
            <family val="2"/>
            <scheme val="minor"/>
          </rPr>
          <t>Seleccione un valor de la lista</t>
        </r>
      </text>
    </comment>
    <comment ref="D68" authorId="2">
      <text>
        <r>
          <rPr>
            <sz val="11"/>
            <color theme="1"/>
            <rFont val="Calibri"/>
            <family val="2"/>
            <scheme val="minor"/>
          </rPr>
          <t>Introduzca un número con dos decimales como máximo. Debe ser igual o mayor a la "Cantidad Real Consumida"</t>
        </r>
      </text>
    </comment>
    <comment ref="E68" authorId="2">
      <text>
        <r>
          <rPr>
            <sz val="11"/>
            <color theme="1"/>
            <rFont val="Calibri"/>
            <family val="2"/>
            <scheme val="minor"/>
          </rPr>
          <t>Introduzca un número con dos decimales como máximo</t>
        </r>
      </text>
    </comment>
    <comment ref="F68" authorId="2">
      <text>
        <r>
          <rPr>
            <sz val="11"/>
            <color theme="1"/>
            <rFont val="Calibri"/>
            <family val="2"/>
            <scheme val="minor"/>
          </rPr>
          <t>Monto calculado automáticamente por el sistema</t>
        </r>
      </text>
    </comment>
    <comment ref="A78" authorId="2">
      <text>
        <r>
          <rPr>
            <sz val="11"/>
            <color theme="1"/>
            <rFont val="Calibri"/>
            <family val="2"/>
            <scheme val="minor"/>
          </rPr>
          <t>Introducir un texto con el nombre o referencia de la contratación</t>
        </r>
      </text>
    </comment>
    <comment ref="B78" authorId="2">
      <text>
        <r>
          <rPr>
            <sz val="11"/>
            <color theme="1"/>
            <rFont val="Calibri"/>
            <family val="2"/>
            <scheme val="minor"/>
          </rPr>
          <t>Introduzca un texto con la finalidad de la contratación</t>
        </r>
      </text>
    </comment>
    <comment ref="C78" authorId="2">
      <text>
        <r>
          <rPr>
            <sz val="11"/>
            <color theme="1"/>
            <rFont val="Calibri"/>
            <family val="2"/>
            <scheme val="minor"/>
          </rPr>
          <t>Seleccionar un valor del listado</t>
        </r>
      </text>
    </comment>
    <comment ref="D78" authorId="2">
      <text>
        <r>
          <rPr>
            <sz val="11"/>
            <color theme="1"/>
            <rFont val="Calibri"/>
            <family val="2"/>
            <scheme val="minor"/>
          </rPr>
          <t>Seleccione el tipo de procedimiento</t>
        </r>
      </text>
    </comment>
    <comment ref="E78" authorId="2">
      <text>
        <r>
          <rPr>
            <sz val="11"/>
            <color theme="1"/>
            <rFont val="Calibri"/>
            <family val="2"/>
            <scheme val="minor"/>
          </rPr>
          <t>Seleccione un valor de la lista</t>
        </r>
      </text>
    </comment>
    <comment ref="F78" authorId="2">
      <text>
        <r>
          <rPr>
            <sz val="11"/>
            <color theme="1"/>
            <rFont val="Calibri"/>
            <family val="2"/>
            <scheme val="minor"/>
          </rPr>
          <t>Introduzca el código SNIP</t>
        </r>
      </text>
    </comment>
    <comment ref="C79" authorId="2">
      <text>
        <r>
          <rPr>
            <sz val="11"/>
            <color theme="1"/>
            <rFont val="Calibri"/>
            <family val="2"/>
            <scheme val="minor"/>
          </rPr>
          <t>Introduzca la fecha de inicio del proceso, en formato dd-mm-aaaa</t>
        </r>
      </text>
    </comment>
    <comment ref="F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 authorId="2">
      <text/>
    </comment>
    <comment ref="C81" authorId="2">
      <text>
        <r>
          <rPr>
            <sz val="11"/>
            <color theme="1"/>
            <rFont val="Calibri"/>
            <family val="2"/>
            <scheme val="minor"/>
          </rPr>
          <t>Introduzca la fecha prevista de adjudicación, en formato dd-mm-aaaa</t>
        </r>
      </text>
    </comment>
    <comment ref="F81" authorId="2">
      <text/>
    </comment>
    <comment ref="F82" authorId="2">
      <text/>
    </comment>
    <comment ref="A84" authorId="2">
      <text>
        <r>
          <rPr>
            <sz val="11"/>
            <color theme="1"/>
            <rFont val="Calibri"/>
            <family val="2"/>
            <scheme val="minor"/>
          </rPr>
          <t>Introduzca un codigo UNSPSC</t>
        </r>
      </text>
    </comment>
    <comment ref="B84" authorId="2">
      <text>
        <r>
          <rPr>
            <sz val="11"/>
            <color theme="1"/>
            <rFont val="Calibri"/>
            <family val="2"/>
            <scheme val="minor"/>
          </rPr>
          <t>Descripción calculada automáticamente a partir de código del artículo</t>
        </r>
      </text>
    </comment>
    <comment ref="C84" authorId="2">
      <text>
        <r>
          <rPr>
            <sz val="11"/>
            <color theme="1"/>
            <rFont val="Calibri"/>
            <family val="2"/>
            <scheme val="minor"/>
          </rPr>
          <t>Seleccione un valor de la lista</t>
        </r>
      </text>
    </comment>
    <comment ref="D84" authorId="2">
      <text>
        <r>
          <rPr>
            <sz val="11"/>
            <color theme="1"/>
            <rFont val="Calibri"/>
            <family val="2"/>
            <scheme val="minor"/>
          </rPr>
          <t>Introduzca un número con dos decimales como máximo. Debe ser igual o mayor a la "Cantidad Real Consumida"</t>
        </r>
      </text>
    </comment>
    <comment ref="E84" authorId="2">
      <text>
        <r>
          <rPr>
            <sz val="11"/>
            <color theme="1"/>
            <rFont val="Calibri"/>
            <family val="2"/>
            <scheme val="minor"/>
          </rPr>
          <t>Introduzca un número con dos decimales como máximo</t>
        </r>
      </text>
    </comment>
    <comment ref="F84" authorId="2">
      <text>
        <r>
          <rPr>
            <sz val="11"/>
            <color theme="1"/>
            <rFont val="Calibri"/>
            <family val="2"/>
            <scheme val="minor"/>
          </rPr>
          <t>Monto calculado automáticamente por el sistema</t>
        </r>
      </text>
    </comment>
    <comment ref="A94" authorId="2">
      <text>
        <r>
          <rPr>
            <sz val="11"/>
            <color theme="1"/>
            <rFont val="Calibri"/>
            <family val="2"/>
            <scheme val="minor"/>
          </rPr>
          <t>Introducir un texto con el nombre o referencia de la contratación</t>
        </r>
      </text>
    </comment>
    <comment ref="B94" authorId="2">
      <text>
        <r>
          <rPr>
            <sz val="11"/>
            <color theme="1"/>
            <rFont val="Calibri"/>
            <family val="2"/>
            <scheme val="minor"/>
          </rPr>
          <t>Introduzca un texto con la finalidad de la contratación</t>
        </r>
      </text>
    </comment>
    <comment ref="C94" authorId="2">
      <text>
        <r>
          <rPr>
            <sz val="11"/>
            <color theme="1"/>
            <rFont val="Calibri"/>
            <family val="2"/>
            <scheme val="minor"/>
          </rPr>
          <t>Seleccionar un valor del listado</t>
        </r>
      </text>
    </comment>
    <comment ref="D94" authorId="2">
      <text>
        <r>
          <rPr>
            <sz val="11"/>
            <color theme="1"/>
            <rFont val="Calibri"/>
            <family val="2"/>
            <scheme val="minor"/>
          </rPr>
          <t>Seleccione el tipo de procedimiento</t>
        </r>
      </text>
    </comment>
    <comment ref="E94" authorId="2">
      <text>
        <r>
          <rPr>
            <sz val="11"/>
            <color theme="1"/>
            <rFont val="Calibri"/>
            <family val="2"/>
            <scheme val="minor"/>
          </rPr>
          <t>Seleccione un valor de la lista</t>
        </r>
      </text>
    </comment>
    <comment ref="F94" authorId="2">
      <text>
        <r>
          <rPr>
            <sz val="11"/>
            <color theme="1"/>
            <rFont val="Calibri"/>
            <family val="2"/>
            <scheme val="minor"/>
          </rPr>
          <t>Introduzca el código SNIP</t>
        </r>
      </text>
    </comment>
    <comment ref="C95" authorId="2">
      <text>
        <r>
          <rPr>
            <sz val="11"/>
            <color theme="1"/>
            <rFont val="Calibri"/>
            <family val="2"/>
            <scheme val="minor"/>
          </rPr>
          <t>Introduzca la fecha de inicio del proceso, en formato dd-mm-aaaa</t>
        </r>
      </text>
    </comment>
    <comment ref="F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2">
      <text/>
    </comment>
    <comment ref="C97" authorId="2">
      <text>
        <r>
          <rPr>
            <sz val="11"/>
            <color theme="1"/>
            <rFont val="Calibri"/>
            <family val="2"/>
            <scheme val="minor"/>
          </rPr>
          <t>Introduzca la fecha prevista de adjudicación, en formato dd-mm-aaaa</t>
        </r>
      </text>
    </comment>
    <comment ref="F97" authorId="2">
      <text/>
    </comment>
    <comment ref="F98" authorId="2">
      <text/>
    </comment>
    <comment ref="A100" authorId="2">
      <text>
        <r>
          <rPr>
            <sz val="11"/>
            <color theme="1"/>
            <rFont val="Calibri"/>
            <family val="2"/>
            <scheme val="minor"/>
          </rPr>
          <t>Introduzca un codigo UNSPSC</t>
        </r>
      </text>
    </comment>
    <comment ref="B100" authorId="2">
      <text>
        <r>
          <rPr>
            <sz val="11"/>
            <color theme="1"/>
            <rFont val="Calibri"/>
            <family val="2"/>
            <scheme val="minor"/>
          </rPr>
          <t>Descripción calculada automáticamente a partir de código del artículo</t>
        </r>
      </text>
    </comment>
    <comment ref="C100" authorId="2">
      <text>
        <r>
          <rPr>
            <sz val="11"/>
            <color theme="1"/>
            <rFont val="Calibri"/>
            <family val="2"/>
            <scheme val="minor"/>
          </rPr>
          <t>Seleccione un valor de la lista</t>
        </r>
      </text>
    </comment>
    <comment ref="D100" authorId="2">
      <text>
        <r>
          <rPr>
            <sz val="11"/>
            <color theme="1"/>
            <rFont val="Calibri"/>
            <family val="2"/>
            <scheme val="minor"/>
          </rPr>
          <t>Introduzca un número con dos decimales como máximo. Debe ser igual o mayor a la "Cantidad Real Consumida"</t>
        </r>
      </text>
    </comment>
    <comment ref="E100" authorId="2">
      <text>
        <r>
          <rPr>
            <sz val="11"/>
            <color theme="1"/>
            <rFont val="Calibri"/>
            <family val="2"/>
            <scheme val="minor"/>
          </rPr>
          <t>Introduzca un número con dos decimales como máximo</t>
        </r>
      </text>
    </comment>
    <comment ref="F100" authorId="2">
      <text>
        <r>
          <rPr>
            <sz val="11"/>
            <color theme="1"/>
            <rFont val="Calibri"/>
            <family val="2"/>
            <scheme val="minor"/>
          </rPr>
          <t>Monto calculado automáticamente por el sistema</t>
        </r>
      </text>
    </comment>
    <comment ref="A159" authorId="2">
      <text>
        <r>
          <rPr>
            <sz val="11"/>
            <color theme="1"/>
            <rFont val="Calibri"/>
            <family val="2"/>
            <scheme val="minor"/>
          </rPr>
          <t>Introducir un texto con el nombre o referencia de la contratación</t>
        </r>
      </text>
    </comment>
    <comment ref="B159" authorId="2">
      <text>
        <r>
          <rPr>
            <sz val="11"/>
            <color theme="1"/>
            <rFont val="Calibri"/>
            <family val="2"/>
            <scheme val="minor"/>
          </rPr>
          <t>Introduzca un texto con la finalidad de la contratación</t>
        </r>
      </text>
    </comment>
    <comment ref="C159" authorId="2">
      <text>
        <r>
          <rPr>
            <sz val="11"/>
            <color theme="1"/>
            <rFont val="Calibri"/>
            <family val="2"/>
            <scheme val="minor"/>
          </rPr>
          <t>Seleccionar un valor del listado</t>
        </r>
      </text>
    </comment>
    <comment ref="D159" authorId="2">
      <text>
        <r>
          <rPr>
            <sz val="11"/>
            <color theme="1"/>
            <rFont val="Calibri"/>
            <family val="2"/>
            <scheme val="minor"/>
          </rPr>
          <t>Seleccione el tipo de procedimiento</t>
        </r>
      </text>
    </comment>
    <comment ref="E159" authorId="2">
      <text>
        <r>
          <rPr>
            <sz val="11"/>
            <color theme="1"/>
            <rFont val="Calibri"/>
            <family val="2"/>
            <scheme val="minor"/>
          </rPr>
          <t>Seleccione un valor de la lista</t>
        </r>
      </text>
    </comment>
    <comment ref="F159" authorId="2">
      <text>
        <r>
          <rPr>
            <sz val="11"/>
            <color theme="1"/>
            <rFont val="Calibri"/>
            <family val="2"/>
            <scheme val="minor"/>
          </rPr>
          <t>Introduzca el código SNIP</t>
        </r>
      </text>
    </comment>
    <comment ref="C160" authorId="2">
      <text>
        <r>
          <rPr>
            <sz val="11"/>
            <color theme="1"/>
            <rFont val="Calibri"/>
            <family val="2"/>
            <scheme val="minor"/>
          </rPr>
          <t>Introduzca la fecha de inicio del proceso, en formato dd-mm-aaaa</t>
        </r>
      </text>
    </comment>
    <comment ref="F16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2">
      <text/>
    </comment>
    <comment ref="C162" authorId="2">
      <text>
        <r>
          <rPr>
            <sz val="11"/>
            <color theme="1"/>
            <rFont val="Calibri"/>
            <family val="2"/>
            <scheme val="minor"/>
          </rPr>
          <t>Introduzca la fecha prevista de adjudicación, en formato dd-mm-aaaa</t>
        </r>
      </text>
    </comment>
    <comment ref="F162" authorId="2">
      <text/>
    </comment>
    <comment ref="F163" authorId="2">
      <text/>
    </comment>
    <comment ref="A165" authorId="2">
      <text>
        <r>
          <rPr>
            <sz val="11"/>
            <color theme="1"/>
            <rFont val="Calibri"/>
            <family val="2"/>
            <scheme val="minor"/>
          </rPr>
          <t>Introduzca un codigo UNSPSC</t>
        </r>
      </text>
    </comment>
    <comment ref="B165" authorId="2">
      <text>
        <r>
          <rPr>
            <sz val="11"/>
            <color theme="1"/>
            <rFont val="Calibri"/>
            <family val="2"/>
            <scheme val="minor"/>
          </rPr>
          <t>Descripción calculada automáticamente a partir de código del artículo</t>
        </r>
      </text>
    </comment>
    <comment ref="C165" authorId="2">
      <text>
        <r>
          <rPr>
            <sz val="11"/>
            <color theme="1"/>
            <rFont val="Calibri"/>
            <family val="2"/>
            <scheme val="minor"/>
          </rPr>
          <t>Seleccione un valor de la lista</t>
        </r>
      </text>
    </comment>
    <comment ref="D165" authorId="2">
      <text>
        <r>
          <rPr>
            <sz val="11"/>
            <color theme="1"/>
            <rFont val="Calibri"/>
            <family val="2"/>
            <scheme val="minor"/>
          </rPr>
          <t>Introduzca un número con dos decimales como máximo. Debe ser igual o mayor a la "Cantidad Real Consumida"</t>
        </r>
      </text>
    </comment>
    <comment ref="E165" authorId="2">
      <text>
        <r>
          <rPr>
            <sz val="11"/>
            <color theme="1"/>
            <rFont val="Calibri"/>
            <family val="2"/>
            <scheme val="minor"/>
          </rPr>
          <t>Introduzca un número con dos decimales como máximo</t>
        </r>
      </text>
    </comment>
    <comment ref="F165" authorId="2">
      <text>
        <r>
          <rPr>
            <sz val="11"/>
            <color theme="1"/>
            <rFont val="Calibri"/>
            <family val="2"/>
            <scheme val="minor"/>
          </rPr>
          <t>Monto calculado automáticamente por el sistema</t>
        </r>
      </text>
    </comment>
    <comment ref="A224" authorId="2">
      <text>
        <r>
          <rPr>
            <sz val="11"/>
            <color theme="1"/>
            <rFont val="Calibri"/>
            <family val="2"/>
            <scheme val="minor"/>
          </rPr>
          <t>Introducir un texto con el nombre o referencia de la contratación</t>
        </r>
      </text>
    </comment>
    <comment ref="B224" authorId="2">
      <text>
        <r>
          <rPr>
            <sz val="11"/>
            <color theme="1"/>
            <rFont val="Calibri"/>
            <family val="2"/>
            <scheme val="minor"/>
          </rPr>
          <t>Introduzca un texto con la finalidad de la contratación</t>
        </r>
      </text>
    </comment>
    <comment ref="C224" authorId="2">
      <text>
        <r>
          <rPr>
            <sz val="11"/>
            <color theme="1"/>
            <rFont val="Calibri"/>
            <family val="2"/>
            <scheme val="minor"/>
          </rPr>
          <t>Seleccionar un valor del listado</t>
        </r>
      </text>
    </comment>
    <comment ref="D224" authorId="2">
      <text>
        <r>
          <rPr>
            <sz val="11"/>
            <color theme="1"/>
            <rFont val="Calibri"/>
            <family val="2"/>
            <scheme val="minor"/>
          </rPr>
          <t>Seleccione el tipo de procedimiento</t>
        </r>
      </text>
    </comment>
    <comment ref="E224" authorId="2">
      <text>
        <r>
          <rPr>
            <sz val="11"/>
            <color theme="1"/>
            <rFont val="Calibri"/>
            <family val="2"/>
            <scheme val="minor"/>
          </rPr>
          <t>Seleccione un valor de la lista</t>
        </r>
      </text>
    </comment>
    <comment ref="F224" authorId="2">
      <text>
        <r>
          <rPr>
            <sz val="11"/>
            <color theme="1"/>
            <rFont val="Calibri"/>
            <family val="2"/>
            <scheme val="minor"/>
          </rPr>
          <t>Introduzca el código SNIP</t>
        </r>
      </text>
    </comment>
    <comment ref="C225" authorId="2">
      <text>
        <r>
          <rPr>
            <sz val="11"/>
            <color theme="1"/>
            <rFont val="Calibri"/>
            <family val="2"/>
            <scheme val="minor"/>
          </rPr>
          <t>Introduzca la fecha de inicio del proceso, en formato dd-mm-aaaa</t>
        </r>
      </text>
    </comment>
    <comment ref="F2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2">
      <text/>
    </comment>
    <comment ref="C227" authorId="2">
      <text>
        <r>
          <rPr>
            <sz val="11"/>
            <color theme="1"/>
            <rFont val="Calibri"/>
            <family val="2"/>
            <scheme val="minor"/>
          </rPr>
          <t>Introduzca la fecha prevista de adjudicación, en formato dd-mm-aaaa</t>
        </r>
      </text>
    </comment>
    <comment ref="F227" authorId="2">
      <text/>
    </comment>
    <comment ref="F228" authorId="2">
      <text/>
    </comment>
    <comment ref="A230" authorId="2">
      <text>
        <r>
          <rPr>
            <sz val="11"/>
            <color theme="1"/>
            <rFont val="Calibri"/>
            <family val="2"/>
            <scheme val="minor"/>
          </rPr>
          <t>Introduzca un codigo UNSPSC</t>
        </r>
      </text>
    </comment>
    <comment ref="B230" authorId="2">
      <text>
        <r>
          <rPr>
            <sz val="11"/>
            <color theme="1"/>
            <rFont val="Calibri"/>
            <family val="2"/>
            <scheme val="minor"/>
          </rPr>
          <t>Descripción calculada automáticamente a partir de código del artículo</t>
        </r>
      </text>
    </comment>
    <comment ref="C230" authorId="2">
      <text>
        <r>
          <rPr>
            <sz val="11"/>
            <color theme="1"/>
            <rFont val="Calibri"/>
            <family val="2"/>
            <scheme val="minor"/>
          </rPr>
          <t>Seleccione un valor de la lista</t>
        </r>
      </text>
    </comment>
    <comment ref="D230" authorId="2">
      <text>
        <r>
          <rPr>
            <sz val="11"/>
            <color theme="1"/>
            <rFont val="Calibri"/>
            <family val="2"/>
            <scheme val="minor"/>
          </rPr>
          <t>Introduzca un número con dos decimales como máximo. Debe ser igual o mayor a la "Cantidad Real Consumida"</t>
        </r>
      </text>
    </comment>
    <comment ref="E230" authorId="2">
      <text>
        <r>
          <rPr>
            <sz val="11"/>
            <color theme="1"/>
            <rFont val="Calibri"/>
            <family val="2"/>
            <scheme val="minor"/>
          </rPr>
          <t>Introduzca un número con dos decimales como máximo</t>
        </r>
      </text>
    </comment>
    <comment ref="F230" authorId="2">
      <text>
        <r>
          <rPr>
            <sz val="11"/>
            <color theme="1"/>
            <rFont val="Calibri"/>
            <family val="2"/>
            <scheme val="minor"/>
          </rPr>
          <t>Monto calculado automáticamente por el sistema</t>
        </r>
      </text>
    </comment>
    <comment ref="A289" authorId="2">
      <text>
        <r>
          <rPr>
            <sz val="11"/>
            <color theme="1"/>
            <rFont val="Calibri"/>
            <family val="2"/>
            <scheme val="minor"/>
          </rPr>
          <t>Introducir un texto con el nombre o referencia de la contratación</t>
        </r>
      </text>
    </comment>
    <comment ref="B289" authorId="2">
      <text>
        <r>
          <rPr>
            <sz val="11"/>
            <color theme="1"/>
            <rFont val="Calibri"/>
            <family val="2"/>
            <scheme val="minor"/>
          </rPr>
          <t>Introduzca un texto con la finalidad de la contratación</t>
        </r>
      </text>
    </comment>
    <comment ref="C289" authorId="2">
      <text>
        <r>
          <rPr>
            <sz val="11"/>
            <color theme="1"/>
            <rFont val="Calibri"/>
            <family val="2"/>
            <scheme val="minor"/>
          </rPr>
          <t>Seleccionar un valor del listado</t>
        </r>
      </text>
    </comment>
    <comment ref="D289" authorId="2">
      <text>
        <r>
          <rPr>
            <sz val="11"/>
            <color theme="1"/>
            <rFont val="Calibri"/>
            <family val="2"/>
            <scheme val="minor"/>
          </rPr>
          <t>Seleccione el tipo de procedimiento</t>
        </r>
      </text>
    </comment>
    <comment ref="E289" authorId="2">
      <text>
        <r>
          <rPr>
            <sz val="11"/>
            <color theme="1"/>
            <rFont val="Calibri"/>
            <family val="2"/>
            <scheme val="minor"/>
          </rPr>
          <t>Seleccione un valor de la lista</t>
        </r>
      </text>
    </comment>
    <comment ref="F289" authorId="2">
      <text>
        <r>
          <rPr>
            <sz val="11"/>
            <color theme="1"/>
            <rFont val="Calibri"/>
            <family val="2"/>
            <scheme val="minor"/>
          </rPr>
          <t>Introduzca el código SNIP</t>
        </r>
      </text>
    </comment>
    <comment ref="C290" authorId="2">
      <text>
        <r>
          <rPr>
            <sz val="11"/>
            <color theme="1"/>
            <rFont val="Calibri"/>
            <family val="2"/>
            <scheme val="minor"/>
          </rPr>
          <t>Introduzca la fecha de inicio del proceso, en formato dd-mm-aaaa</t>
        </r>
      </text>
    </comment>
    <comment ref="F29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2">
      <text/>
    </comment>
    <comment ref="C292" authorId="2">
      <text>
        <r>
          <rPr>
            <sz val="11"/>
            <color theme="1"/>
            <rFont val="Calibri"/>
            <family val="2"/>
            <scheme val="minor"/>
          </rPr>
          <t>Introduzca la fecha prevista de adjudicación, en formato dd-mm-aaaa</t>
        </r>
      </text>
    </comment>
    <comment ref="F292" authorId="2">
      <text/>
    </comment>
    <comment ref="F293" authorId="2">
      <text/>
    </comment>
    <comment ref="A295" authorId="2">
      <text>
        <r>
          <rPr>
            <sz val="11"/>
            <color theme="1"/>
            <rFont val="Calibri"/>
            <family val="2"/>
            <scheme val="minor"/>
          </rPr>
          <t>Introduzca un codigo UNSPSC</t>
        </r>
      </text>
    </comment>
    <comment ref="B295" authorId="2">
      <text>
        <r>
          <rPr>
            <sz val="11"/>
            <color theme="1"/>
            <rFont val="Calibri"/>
            <family val="2"/>
            <scheme val="minor"/>
          </rPr>
          <t>Descripción calculada automáticamente a partir de código del artículo</t>
        </r>
      </text>
    </comment>
    <comment ref="C295" authorId="2">
      <text>
        <r>
          <rPr>
            <sz val="11"/>
            <color theme="1"/>
            <rFont val="Calibri"/>
            <family val="2"/>
            <scheme val="minor"/>
          </rPr>
          <t>Seleccione un valor de la lista</t>
        </r>
      </text>
    </comment>
    <comment ref="D295" authorId="2">
      <text>
        <r>
          <rPr>
            <sz val="11"/>
            <color theme="1"/>
            <rFont val="Calibri"/>
            <family val="2"/>
            <scheme val="minor"/>
          </rPr>
          <t>Introduzca un número con dos decimales como máximo. Debe ser igual o mayor a la "Cantidad Real Consumida"</t>
        </r>
      </text>
    </comment>
    <comment ref="E295" authorId="2">
      <text>
        <r>
          <rPr>
            <sz val="11"/>
            <color theme="1"/>
            <rFont val="Calibri"/>
            <family val="2"/>
            <scheme val="minor"/>
          </rPr>
          <t>Introduzca un número con dos decimales como máximo</t>
        </r>
      </text>
    </comment>
    <comment ref="F295" authorId="2">
      <text>
        <r>
          <rPr>
            <sz val="11"/>
            <color theme="1"/>
            <rFont val="Calibri"/>
            <family val="2"/>
            <scheme val="minor"/>
          </rPr>
          <t>Monto calculado automáticamente por el sistema</t>
        </r>
      </text>
    </comment>
    <comment ref="A354" authorId="2">
      <text>
        <r>
          <rPr>
            <sz val="11"/>
            <color theme="1"/>
            <rFont val="Calibri"/>
            <family val="2"/>
            <scheme val="minor"/>
          </rPr>
          <t>Introducir un texto con el nombre o referencia de la contratación</t>
        </r>
      </text>
    </comment>
    <comment ref="B354" authorId="2">
      <text>
        <r>
          <rPr>
            <sz val="11"/>
            <color theme="1"/>
            <rFont val="Calibri"/>
            <family val="2"/>
            <scheme val="minor"/>
          </rPr>
          <t>Introduzca un texto con la finalidad de la contratación</t>
        </r>
      </text>
    </comment>
    <comment ref="C354" authorId="2">
      <text>
        <r>
          <rPr>
            <sz val="11"/>
            <color theme="1"/>
            <rFont val="Calibri"/>
            <family val="2"/>
            <scheme val="minor"/>
          </rPr>
          <t>Seleccionar un valor del listado</t>
        </r>
      </text>
    </comment>
    <comment ref="D354" authorId="2">
      <text>
        <r>
          <rPr>
            <sz val="11"/>
            <color theme="1"/>
            <rFont val="Calibri"/>
            <family val="2"/>
            <scheme val="minor"/>
          </rPr>
          <t>Seleccione el tipo de procedimiento</t>
        </r>
      </text>
    </comment>
    <comment ref="E354" authorId="2">
      <text>
        <r>
          <rPr>
            <sz val="11"/>
            <color theme="1"/>
            <rFont val="Calibri"/>
            <family val="2"/>
            <scheme val="minor"/>
          </rPr>
          <t>Seleccione un valor de la lista</t>
        </r>
      </text>
    </comment>
    <comment ref="F354" authorId="2">
      <text>
        <r>
          <rPr>
            <sz val="11"/>
            <color theme="1"/>
            <rFont val="Calibri"/>
            <family val="2"/>
            <scheme val="minor"/>
          </rPr>
          <t>Introduzca el código SNIP</t>
        </r>
      </text>
    </comment>
    <comment ref="C355" authorId="2">
      <text>
        <r>
          <rPr>
            <sz val="11"/>
            <color theme="1"/>
            <rFont val="Calibri"/>
            <family val="2"/>
            <scheme val="minor"/>
          </rPr>
          <t>Introduzca la fecha de inicio del proceso, en formato dd-mm-aaaa</t>
        </r>
      </text>
    </comment>
    <comment ref="F3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2">
      <text/>
    </comment>
    <comment ref="C357" authorId="2">
      <text>
        <r>
          <rPr>
            <sz val="11"/>
            <color theme="1"/>
            <rFont val="Calibri"/>
            <family val="2"/>
            <scheme val="minor"/>
          </rPr>
          <t>Introduzca la fecha prevista de adjudicación, en formato dd-mm-aaaa</t>
        </r>
      </text>
    </comment>
    <comment ref="F357" authorId="2">
      <text/>
    </comment>
    <comment ref="F358" authorId="2">
      <text/>
    </comment>
    <comment ref="A360" authorId="2">
      <text>
        <r>
          <rPr>
            <sz val="11"/>
            <color theme="1"/>
            <rFont val="Calibri"/>
            <family val="2"/>
            <scheme val="minor"/>
          </rPr>
          <t>Introduzca un codigo UNSPSC</t>
        </r>
      </text>
    </comment>
    <comment ref="B360" authorId="2">
      <text>
        <r>
          <rPr>
            <sz val="11"/>
            <color theme="1"/>
            <rFont val="Calibri"/>
            <family val="2"/>
            <scheme val="minor"/>
          </rPr>
          <t>Descripción calculada automáticamente a partir de código del artículo</t>
        </r>
      </text>
    </comment>
    <comment ref="C360" authorId="2">
      <text>
        <r>
          <rPr>
            <sz val="11"/>
            <color theme="1"/>
            <rFont val="Calibri"/>
            <family val="2"/>
            <scheme val="minor"/>
          </rPr>
          <t>Seleccione un valor de la lista</t>
        </r>
      </text>
    </comment>
    <comment ref="D360" authorId="2">
      <text>
        <r>
          <rPr>
            <sz val="11"/>
            <color theme="1"/>
            <rFont val="Calibri"/>
            <family val="2"/>
            <scheme val="minor"/>
          </rPr>
          <t>Introduzca un número con dos decimales como máximo. Debe ser igual o mayor a la "Cantidad Real Consumida"</t>
        </r>
      </text>
    </comment>
    <comment ref="E360" authorId="2">
      <text>
        <r>
          <rPr>
            <sz val="11"/>
            <color theme="1"/>
            <rFont val="Calibri"/>
            <family val="2"/>
            <scheme val="minor"/>
          </rPr>
          <t>Introduzca un número con dos decimales como máximo</t>
        </r>
      </text>
    </comment>
    <comment ref="F360" authorId="2">
      <text>
        <r>
          <rPr>
            <sz val="11"/>
            <color theme="1"/>
            <rFont val="Calibri"/>
            <family val="2"/>
            <scheme val="minor"/>
          </rPr>
          <t>Monto calculado automáticamente por el sistema</t>
        </r>
      </text>
    </comment>
    <comment ref="A398" authorId="2">
      <text>
        <r>
          <rPr>
            <sz val="11"/>
            <color theme="1"/>
            <rFont val="Calibri"/>
            <family val="2"/>
            <scheme val="minor"/>
          </rPr>
          <t>Introducir un texto con el nombre o referencia de la contratación</t>
        </r>
      </text>
    </comment>
    <comment ref="B398" authorId="2">
      <text>
        <r>
          <rPr>
            <sz val="11"/>
            <color theme="1"/>
            <rFont val="Calibri"/>
            <family val="2"/>
            <scheme val="minor"/>
          </rPr>
          <t>Introduzca un texto con la finalidad de la contratación</t>
        </r>
      </text>
    </comment>
    <comment ref="C398" authorId="2">
      <text>
        <r>
          <rPr>
            <sz val="11"/>
            <color theme="1"/>
            <rFont val="Calibri"/>
            <family val="2"/>
            <scheme val="minor"/>
          </rPr>
          <t>Seleccionar un valor del listado</t>
        </r>
      </text>
    </comment>
    <comment ref="D398" authorId="2">
      <text>
        <r>
          <rPr>
            <sz val="11"/>
            <color theme="1"/>
            <rFont val="Calibri"/>
            <family val="2"/>
            <scheme val="minor"/>
          </rPr>
          <t>Seleccione el tipo de procedimiento</t>
        </r>
      </text>
    </comment>
    <comment ref="E398" authorId="2">
      <text>
        <r>
          <rPr>
            <sz val="11"/>
            <color theme="1"/>
            <rFont val="Calibri"/>
            <family val="2"/>
            <scheme val="minor"/>
          </rPr>
          <t>Seleccione un valor de la lista</t>
        </r>
      </text>
    </comment>
    <comment ref="F398" authorId="2">
      <text>
        <r>
          <rPr>
            <sz val="11"/>
            <color theme="1"/>
            <rFont val="Calibri"/>
            <family val="2"/>
            <scheme val="minor"/>
          </rPr>
          <t>Introduzca el código SNIP</t>
        </r>
      </text>
    </comment>
    <comment ref="C399" authorId="2">
      <text>
        <r>
          <rPr>
            <sz val="11"/>
            <color theme="1"/>
            <rFont val="Calibri"/>
            <family val="2"/>
            <scheme val="minor"/>
          </rPr>
          <t>Introduzca la fecha de inicio del proceso, en formato dd-mm-aaaa</t>
        </r>
      </text>
    </comment>
    <comment ref="F3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2">
      <text/>
    </comment>
    <comment ref="C401" authorId="2">
      <text>
        <r>
          <rPr>
            <sz val="11"/>
            <color theme="1"/>
            <rFont val="Calibri"/>
            <family val="2"/>
            <scheme val="minor"/>
          </rPr>
          <t>Introduzca la fecha prevista de adjudicación, en formato dd-mm-aaaa</t>
        </r>
      </text>
    </comment>
    <comment ref="F401" authorId="2">
      <text/>
    </comment>
    <comment ref="F402" authorId="2">
      <text/>
    </comment>
    <comment ref="A404" authorId="2">
      <text>
        <r>
          <rPr>
            <sz val="11"/>
            <color theme="1"/>
            <rFont val="Calibri"/>
            <family val="2"/>
            <scheme val="minor"/>
          </rPr>
          <t>Introduzca un codigo UNSPSC</t>
        </r>
      </text>
    </comment>
    <comment ref="B404" authorId="2">
      <text>
        <r>
          <rPr>
            <sz val="11"/>
            <color theme="1"/>
            <rFont val="Calibri"/>
            <family val="2"/>
            <scheme val="minor"/>
          </rPr>
          <t>Descripción calculada automáticamente a partir de código del artículo</t>
        </r>
      </text>
    </comment>
    <comment ref="C404" authorId="2">
      <text>
        <r>
          <rPr>
            <sz val="11"/>
            <color theme="1"/>
            <rFont val="Calibri"/>
            <family val="2"/>
            <scheme val="minor"/>
          </rPr>
          <t>Seleccione un valor de la lista</t>
        </r>
      </text>
    </comment>
    <comment ref="D404" authorId="2">
      <text>
        <r>
          <rPr>
            <sz val="11"/>
            <color theme="1"/>
            <rFont val="Calibri"/>
            <family val="2"/>
            <scheme val="minor"/>
          </rPr>
          <t>Introduzca un número con dos decimales como máximo. Debe ser igual o mayor a la "Cantidad Real Consumida"</t>
        </r>
      </text>
    </comment>
    <comment ref="E404" authorId="2">
      <text>
        <r>
          <rPr>
            <sz val="11"/>
            <color theme="1"/>
            <rFont val="Calibri"/>
            <family val="2"/>
            <scheme val="minor"/>
          </rPr>
          <t>Introduzca un número con dos decimales como máximo</t>
        </r>
      </text>
    </comment>
    <comment ref="F404" authorId="2">
      <text>
        <r>
          <rPr>
            <sz val="11"/>
            <color theme="1"/>
            <rFont val="Calibri"/>
            <family val="2"/>
            <scheme val="minor"/>
          </rPr>
          <t>Monto calculado automáticamente por el sistema</t>
        </r>
      </text>
    </comment>
    <comment ref="A442" authorId="2">
      <text>
        <r>
          <rPr>
            <sz val="11"/>
            <color theme="1"/>
            <rFont val="Calibri"/>
            <family val="2"/>
            <scheme val="minor"/>
          </rPr>
          <t>Introducir un texto con el nombre o referencia de la contratación</t>
        </r>
      </text>
    </comment>
    <comment ref="B442" authorId="2">
      <text>
        <r>
          <rPr>
            <sz val="11"/>
            <color theme="1"/>
            <rFont val="Calibri"/>
            <family val="2"/>
            <scheme val="minor"/>
          </rPr>
          <t>Introduzca un texto con la finalidad de la contratación</t>
        </r>
      </text>
    </comment>
    <comment ref="C442" authorId="2">
      <text>
        <r>
          <rPr>
            <sz val="11"/>
            <color theme="1"/>
            <rFont val="Calibri"/>
            <family val="2"/>
            <scheme val="minor"/>
          </rPr>
          <t>Seleccionar un valor del listado</t>
        </r>
      </text>
    </comment>
    <comment ref="D442" authorId="2">
      <text>
        <r>
          <rPr>
            <sz val="11"/>
            <color theme="1"/>
            <rFont val="Calibri"/>
            <family val="2"/>
            <scheme val="minor"/>
          </rPr>
          <t>Seleccione el tipo de procedimiento</t>
        </r>
      </text>
    </comment>
    <comment ref="E442" authorId="2">
      <text>
        <r>
          <rPr>
            <sz val="11"/>
            <color theme="1"/>
            <rFont val="Calibri"/>
            <family val="2"/>
            <scheme val="minor"/>
          </rPr>
          <t>Seleccione un valor de la lista</t>
        </r>
      </text>
    </comment>
    <comment ref="F442" authorId="2">
      <text>
        <r>
          <rPr>
            <sz val="11"/>
            <color theme="1"/>
            <rFont val="Calibri"/>
            <family val="2"/>
            <scheme val="minor"/>
          </rPr>
          <t>Introduzca el código SNIP</t>
        </r>
      </text>
    </comment>
    <comment ref="C443" authorId="2">
      <text>
        <r>
          <rPr>
            <sz val="11"/>
            <color theme="1"/>
            <rFont val="Calibri"/>
            <family val="2"/>
            <scheme val="minor"/>
          </rPr>
          <t>Introduzca la fecha de inicio del proceso, en formato dd-mm-aaaa</t>
        </r>
      </text>
    </comment>
    <comment ref="F4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 authorId="2">
      <text/>
    </comment>
    <comment ref="C445" authorId="2">
      <text>
        <r>
          <rPr>
            <sz val="11"/>
            <color theme="1"/>
            <rFont val="Calibri"/>
            <family val="2"/>
            <scheme val="minor"/>
          </rPr>
          <t>Introduzca la fecha prevista de adjudicación, en formato dd-mm-aaaa</t>
        </r>
      </text>
    </comment>
    <comment ref="F445" authorId="2">
      <text/>
    </comment>
    <comment ref="F446" authorId="2">
      <text/>
    </comment>
    <comment ref="A448" authorId="2">
      <text>
        <r>
          <rPr>
            <sz val="11"/>
            <color theme="1"/>
            <rFont val="Calibri"/>
            <family val="2"/>
            <scheme val="minor"/>
          </rPr>
          <t>Introduzca un codigo UNSPSC</t>
        </r>
      </text>
    </comment>
    <comment ref="B448" authorId="2">
      <text>
        <r>
          <rPr>
            <sz val="11"/>
            <color theme="1"/>
            <rFont val="Calibri"/>
            <family val="2"/>
            <scheme val="minor"/>
          </rPr>
          <t>Descripción calculada automáticamente a partir de código del artículo</t>
        </r>
      </text>
    </comment>
    <comment ref="C448" authorId="2">
      <text>
        <r>
          <rPr>
            <sz val="11"/>
            <color theme="1"/>
            <rFont val="Calibri"/>
            <family val="2"/>
            <scheme val="minor"/>
          </rPr>
          <t>Seleccione un valor de la lista</t>
        </r>
      </text>
    </comment>
    <comment ref="D448" authorId="2">
      <text>
        <r>
          <rPr>
            <sz val="11"/>
            <color theme="1"/>
            <rFont val="Calibri"/>
            <family val="2"/>
            <scheme val="minor"/>
          </rPr>
          <t>Introduzca un número con dos decimales como máximo. Debe ser igual o mayor a la "Cantidad Real Consumida"</t>
        </r>
      </text>
    </comment>
    <comment ref="E448" authorId="2">
      <text>
        <r>
          <rPr>
            <sz val="11"/>
            <color theme="1"/>
            <rFont val="Calibri"/>
            <family val="2"/>
            <scheme val="minor"/>
          </rPr>
          <t>Introduzca un número con dos decimales como máximo</t>
        </r>
      </text>
    </comment>
    <comment ref="F448" authorId="2">
      <text>
        <r>
          <rPr>
            <sz val="11"/>
            <color theme="1"/>
            <rFont val="Calibri"/>
            <family val="2"/>
            <scheme val="minor"/>
          </rPr>
          <t>Monto calculado automáticamente por el sistema</t>
        </r>
      </text>
    </comment>
    <comment ref="A486" authorId="2">
      <text>
        <r>
          <rPr>
            <sz val="11"/>
            <color theme="1"/>
            <rFont val="Calibri"/>
            <family val="2"/>
            <scheme val="minor"/>
          </rPr>
          <t>Introducir un texto con el nombre o referencia de la contratación</t>
        </r>
      </text>
    </comment>
    <comment ref="B486" authorId="2">
      <text>
        <r>
          <rPr>
            <sz val="11"/>
            <color theme="1"/>
            <rFont val="Calibri"/>
            <family val="2"/>
            <scheme val="minor"/>
          </rPr>
          <t>Introduzca un texto con la finalidad de la contratación</t>
        </r>
      </text>
    </comment>
    <comment ref="C486" authorId="2">
      <text>
        <r>
          <rPr>
            <sz val="11"/>
            <color theme="1"/>
            <rFont val="Calibri"/>
            <family val="2"/>
            <scheme val="minor"/>
          </rPr>
          <t>Seleccionar un valor del listado</t>
        </r>
      </text>
    </comment>
    <comment ref="D486" authorId="2">
      <text>
        <r>
          <rPr>
            <sz val="11"/>
            <color theme="1"/>
            <rFont val="Calibri"/>
            <family val="2"/>
            <scheme val="minor"/>
          </rPr>
          <t>Seleccione el tipo de procedimiento</t>
        </r>
      </text>
    </comment>
    <comment ref="E486" authorId="2">
      <text>
        <r>
          <rPr>
            <sz val="11"/>
            <color theme="1"/>
            <rFont val="Calibri"/>
            <family val="2"/>
            <scheme val="minor"/>
          </rPr>
          <t>Seleccione un valor de la lista</t>
        </r>
      </text>
    </comment>
    <comment ref="F486" authorId="2">
      <text>
        <r>
          <rPr>
            <sz val="11"/>
            <color theme="1"/>
            <rFont val="Calibri"/>
            <family val="2"/>
            <scheme val="minor"/>
          </rPr>
          <t>Introduzca el código SNIP</t>
        </r>
      </text>
    </comment>
    <comment ref="C487" authorId="2">
      <text>
        <r>
          <rPr>
            <sz val="11"/>
            <color theme="1"/>
            <rFont val="Calibri"/>
            <family val="2"/>
            <scheme val="minor"/>
          </rPr>
          <t>Introduzca la fecha de inicio del proceso, en formato dd-mm-aaaa</t>
        </r>
      </text>
    </comment>
    <comment ref="F48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2">
      <text/>
    </comment>
    <comment ref="C489" authorId="2">
      <text>
        <r>
          <rPr>
            <sz val="11"/>
            <color theme="1"/>
            <rFont val="Calibri"/>
            <family val="2"/>
            <scheme val="minor"/>
          </rPr>
          <t>Introduzca la fecha prevista de adjudicación, en formato dd-mm-aaaa</t>
        </r>
      </text>
    </comment>
    <comment ref="F489" authorId="2">
      <text/>
    </comment>
    <comment ref="F490" authorId="2">
      <text/>
    </comment>
    <comment ref="A492" authorId="2">
      <text>
        <r>
          <rPr>
            <sz val="11"/>
            <color theme="1"/>
            <rFont val="Calibri"/>
            <family val="2"/>
            <scheme val="minor"/>
          </rPr>
          <t>Introduzca un codigo UNSPSC</t>
        </r>
      </text>
    </comment>
    <comment ref="B492" authorId="2">
      <text>
        <r>
          <rPr>
            <sz val="11"/>
            <color theme="1"/>
            <rFont val="Calibri"/>
            <family val="2"/>
            <scheme val="minor"/>
          </rPr>
          <t>Descripción calculada automáticamente a partir de código del artículo</t>
        </r>
      </text>
    </comment>
    <comment ref="C492" authorId="2">
      <text>
        <r>
          <rPr>
            <sz val="11"/>
            <color theme="1"/>
            <rFont val="Calibri"/>
            <family val="2"/>
            <scheme val="minor"/>
          </rPr>
          <t>Seleccione un valor de la lista</t>
        </r>
      </text>
    </comment>
    <comment ref="D492" authorId="2">
      <text>
        <r>
          <rPr>
            <sz val="11"/>
            <color theme="1"/>
            <rFont val="Calibri"/>
            <family val="2"/>
            <scheme val="minor"/>
          </rPr>
          <t>Introduzca un número con dos decimales como máximo. Debe ser igual o mayor a la "Cantidad Real Consumida"</t>
        </r>
      </text>
    </comment>
    <comment ref="E492" authorId="2">
      <text>
        <r>
          <rPr>
            <sz val="11"/>
            <color theme="1"/>
            <rFont val="Calibri"/>
            <family val="2"/>
            <scheme val="minor"/>
          </rPr>
          <t>Introduzca un número con dos decimales como máximo</t>
        </r>
      </text>
    </comment>
    <comment ref="F492" authorId="2">
      <text>
        <r>
          <rPr>
            <sz val="11"/>
            <color theme="1"/>
            <rFont val="Calibri"/>
            <family val="2"/>
            <scheme val="minor"/>
          </rPr>
          <t>Monto calculado automáticamente por el sistema</t>
        </r>
      </text>
    </comment>
    <comment ref="A530" authorId="2">
      <text>
        <r>
          <rPr>
            <sz val="11"/>
            <color theme="1"/>
            <rFont val="Calibri"/>
            <family val="2"/>
            <scheme val="minor"/>
          </rPr>
          <t>Introducir un texto con el nombre o referencia de la contratación</t>
        </r>
      </text>
    </comment>
    <comment ref="B530" authorId="2">
      <text>
        <r>
          <rPr>
            <sz val="11"/>
            <color theme="1"/>
            <rFont val="Calibri"/>
            <family val="2"/>
            <scheme val="minor"/>
          </rPr>
          <t>Introduzca un texto con la finalidad de la contratación</t>
        </r>
      </text>
    </comment>
    <comment ref="C530" authorId="2">
      <text>
        <r>
          <rPr>
            <sz val="11"/>
            <color theme="1"/>
            <rFont val="Calibri"/>
            <family val="2"/>
            <scheme val="minor"/>
          </rPr>
          <t>Seleccionar un valor del listado</t>
        </r>
      </text>
    </comment>
    <comment ref="D530" authorId="2">
      <text>
        <r>
          <rPr>
            <sz val="11"/>
            <color theme="1"/>
            <rFont val="Calibri"/>
            <family val="2"/>
            <scheme val="minor"/>
          </rPr>
          <t>Seleccione el tipo de procedimiento</t>
        </r>
      </text>
    </comment>
    <comment ref="E530" authorId="2">
      <text>
        <r>
          <rPr>
            <sz val="11"/>
            <color theme="1"/>
            <rFont val="Calibri"/>
            <family val="2"/>
            <scheme val="minor"/>
          </rPr>
          <t>Seleccione un valor de la lista</t>
        </r>
      </text>
    </comment>
    <comment ref="F530" authorId="2">
      <text>
        <r>
          <rPr>
            <sz val="11"/>
            <color theme="1"/>
            <rFont val="Calibri"/>
            <family val="2"/>
            <scheme val="minor"/>
          </rPr>
          <t>Introduzca el código SNIP</t>
        </r>
      </text>
    </comment>
    <comment ref="C531" authorId="2">
      <text>
        <r>
          <rPr>
            <sz val="11"/>
            <color theme="1"/>
            <rFont val="Calibri"/>
            <family val="2"/>
            <scheme val="minor"/>
          </rPr>
          <t>Introduzca la fecha de inicio del proceso, en formato dd-mm-aaaa</t>
        </r>
      </text>
    </comment>
    <comment ref="F5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2" authorId="2">
      <text/>
    </comment>
    <comment ref="C533" authorId="2">
      <text>
        <r>
          <rPr>
            <sz val="11"/>
            <color theme="1"/>
            <rFont val="Calibri"/>
            <family val="2"/>
            <scheme val="minor"/>
          </rPr>
          <t>Introduzca la fecha prevista de adjudicación, en formato dd-mm-aaaa</t>
        </r>
      </text>
    </comment>
    <comment ref="F533" authorId="2">
      <text/>
    </comment>
    <comment ref="F534" authorId="2">
      <text/>
    </comment>
    <comment ref="A536" authorId="2">
      <text>
        <r>
          <rPr>
            <sz val="11"/>
            <color theme="1"/>
            <rFont val="Calibri"/>
            <family val="2"/>
            <scheme val="minor"/>
          </rPr>
          <t>Introduzca un codigo UNSPSC</t>
        </r>
      </text>
    </comment>
    <comment ref="B536" authorId="2">
      <text>
        <r>
          <rPr>
            <sz val="11"/>
            <color theme="1"/>
            <rFont val="Calibri"/>
            <family val="2"/>
            <scheme val="minor"/>
          </rPr>
          <t>Descripción calculada automáticamente a partir de código del artículo</t>
        </r>
      </text>
    </comment>
    <comment ref="C536" authorId="2">
      <text>
        <r>
          <rPr>
            <sz val="11"/>
            <color theme="1"/>
            <rFont val="Calibri"/>
            <family val="2"/>
            <scheme val="minor"/>
          </rPr>
          <t>Seleccione un valor de la lista</t>
        </r>
      </text>
    </comment>
    <comment ref="D536" authorId="2">
      <text>
        <r>
          <rPr>
            <sz val="11"/>
            <color theme="1"/>
            <rFont val="Calibri"/>
            <family val="2"/>
            <scheme val="minor"/>
          </rPr>
          <t>Introduzca un número con dos decimales como máximo. Debe ser igual o mayor a la "Cantidad Real Consumida"</t>
        </r>
      </text>
    </comment>
    <comment ref="E536" authorId="2">
      <text>
        <r>
          <rPr>
            <sz val="11"/>
            <color theme="1"/>
            <rFont val="Calibri"/>
            <family val="2"/>
            <scheme val="minor"/>
          </rPr>
          <t>Introduzca un número con dos decimales como máximo</t>
        </r>
      </text>
    </comment>
    <comment ref="F536" authorId="2">
      <text>
        <r>
          <rPr>
            <sz val="11"/>
            <color theme="1"/>
            <rFont val="Calibri"/>
            <family val="2"/>
            <scheme val="minor"/>
          </rPr>
          <t>Monto calculado automáticamente por el sistema</t>
        </r>
      </text>
    </comment>
    <comment ref="A599" authorId="2">
      <text>
        <r>
          <rPr>
            <sz val="11"/>
            <color theme="1"/>
            <rFont val="Calibri"/>
            <family val="2"/>
            <scheme val="minor"/>
          </rPr>
          <t>Introducir un texto con el nombre o referencia de la contratación</t>
        </r>
      </text>
    </comment>
    <comment ref="B599" authorId="2">
      <text>
        <r>
          <rPr>
            <sz val="11"/>
            <color theme="1"/>
            <rFont val="Calibri"/>
            <family val="2"/>
            <scheme val="minor"/>
          </rPr>
          <t>Introduzca un texto con la finalidad de la contratación</t>
        </r>
      </text>
    </comment>
    <comment ref="C599" authorId="2">
      <text>
        <r>
          <rPr>
            <sz val="11"/>
            <color theme="1"/>
            <rFont val="Calibri"/>
            <family val="2"/>
            <scheme val="minor"/>
          </rPr>
          <t>Seleccionar un valor del listado</t>
        </r>
      </text>
    </comment>
    <comment ref="D599" authorId="2">
      <text>
        <r>
          <rPr>
            <sz val="11"/>
            <color theme="1"/>
            <rFont val="Calibri"/>
            <family val="2"/>
            <scheme val="minor"/>
          </rPr>
          <t>Seleccione el tipo de procedimiento</t>
        </r>
      </text>
    </comment>
    <comment ref="E599" authorId="2">
      <text>
        <r>
          <rPr>
            <sz val="11"/>
            <color theme="1"/>
            <rFont val="Calibri"/>
            <family val="2"/>
            <scheme val="minor"/>
          </rPr>
          <t>Seleccione un valor de la lista</t>
        </r>
      </text>
    </comment>
    <comment ref="F599" authorId="2">
      <text>
        <r>
          <rPr>
            <sz val="11"/>
            <color theme="1"/>
            <rFont val="Calibri"/>
            <family val="2"/>
            <scheme val="minor"/>
          </rPr>
          <t>Introduzca el código SNIP</t>
        </r>
      </text>
    </comment>
    <comment ref="C600" authorId="2">
      <text>
        <r>
          <rPr>
            <sz val="11"/>
            <color theme="1"/>
            <rFont val="Calibri"/>
            <family val="2"/>
            <scheme val="minor"/>
          </rPr>
          <t>Introduzca la fecha de inicio del proceso, en formato dd-mm-aaaa</t>
        </r>
      </text>
    </comment>
    <comment ref="F6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2">
      <text/>
    </comment>
    <comment ref="C602" authorId="2">
      <text>
        <r>
          <rPr>
            <sz val="11"/>
            <color theme="1"/>
            <rFont val="Calibri"/>
            <family val="2"/>
            <scheme val="minor"/>
          </rPr>
          <t>Introduzca la fecha prevista de adjudicación, en formato dd-mm-aaaa</t>
        </r>
      </text>
    </comment>
    <comment ref="F602" authorId="2">
      <text/>
    </comment>
    <comment ref="F603" authorId="2">
      <text/>
    </comment>
    <comment ref="A605" authorId="2">
      <text>
        <r>
          <rPr>
            <sz val="11"/>
            <color theme="1"/>
            <rFont val="Calibri"/>
            <family val="2"/>
            <scheme val="minor"/>
          </rPr>
          <t>Introduzca un codigo UNSPSC</t>
        </r>
      </text>
    </comment>
    <comment ref="B605" authorId="2">
      <text>
        <r>
          <rPr>
            <sz val="11"/>
            <color theme="1"/>
            <rFont val="Calibri"/>
            <family val="2"/>
            <scheme val="minor"/>
          </rPr>
          <t>Descripción calculada automáticamente a partir de código del artículo</t>
        </r>
      </text>
    </comment>
    <comment ref="C605" authorId="2">
      <text>
        <r>
          <rPr>
            <sz val="11"/>
            <color theme="1"/>
            <rFont val="Calibri"/>
            <family val="2"/>
            <scheme val="minor"/>
          </rPr>
          <t>Seleccione un valor de la lista</t>
        </r>
      </text>
    </comment>
    <comment ref="D605" authorId="2">
      <text>
        <r>
          <rPr>
            <sz val="11"/>
            <color theme="1"/>
            <rFont val="Calibri"/>
            <family val="2"/>
            <scheme val="minor"/>
          </rPr>
          <t>Introduzca un número con dos decimales como máximo. Debe ser igual o mayor a la "Cantidad Real Consumida"</t>
        </r>
      </text>
    </comment>
    <comment ref="E605" authorId="2">
      <text>
        <r>
          <rPr>
            <sz val="11"/>
            <color theme="1"/>
            <rFont val="Calibri"/>
            <family val="2"/>
            <scheme val="minor"/>
          </rPr>
          <t>Introduzca un número con dos decimales como máximo</t>
        </r>
      </text>
    </comment>
    <comment ref="F605" authorId="2">
      <text>
        <r>
          <rPr>
            <sz val="11"/>
            <color theme="1"/>
            <rFont val="Calibri"/>
            <family val="2"/>
            <scheme val="minor"/>
          </rPr>
          <t>Monto calculado automáticamente por el sistema</t>
        </r>
      </text>
    </comment>
    <comment ref="A657" authorId="2">
      <text>
        <r>
          <rPr>
            <sz val="11"/>
            <color theme="1"/>
            <rFont val="Calibri"/>
            <family val="2"/>
            <scheme val="minor"/>
          </rPr>
          <t>Introducir un texto con el nombre o referencia de la contratación</t>
        </r>
      </text>
    </comment>
    <comment ref="B657" authorId="2">
      <text>
        <r>
          <rPr>
            <sz val="11"/>
            <color theme="1"/>
            <rFont val="Calibri"/>
            <family val="2"/>
            <scheme val="minor"/>
          </rPr>
          <t>Introduzca un texto con la finalidad de la contratación</t>
        </r>
      </text>
    </comment>
    <comment ref="C657" authorId="2">
      <text>
        <r>
          <rPr>
            <sz val="11"/>
            <color theme="1"/>
            <rFont val="Calibri"/>
            <family val="2"/>
            <scheme val="minor"/>
          </rPr>
          <t>Seleccionar un valor del listado</t>
        </r>
      </text>
    </comment>
    <comment ref="D657" authorId="2">
      <text>
        <r>
          <rPr>
            <sz val="11"/>
            <color theme="1"/>
            <rFont val="Calibri"/>
            <family val="2"/>
            <scheme val="minor"/>
          </rPr>
          <t>Seleccione el tipo de procedimiento</t>
        </r>
      </text>
    </comment>
    <comment ref="E657" authorId="2">
      <text>
        <r>
          <rPr>
            <sz val="11"/>
            <color theme="1"/>
            <rFont val="Calibri"/>
            <family val="2"/>
            <scheme val="minor"/>
          </rPr>
          <t>Seleccione un valor de la lista</t>
        </r>
      </text>
    </comment>
    <comment ref="F657" authorId="2">
      <text>
        <r>
          <rPr>
            <sz val="11"/>
            <color theme="1"/>
            <rFont val="Calibri"/>
            <family val="2"/>
            <scheme val="minor"/>
          </rPr>
          <t>Introduzca el código SNIP</t>
        </r>
      </text>
    </comment>
    <comment ref="C658" authorId="2">
      <text>
        <r>
          <rPr>
            <sz val="11"/>
            <color theme="1"/>
            <rFont val="Calibri"/>
            <family val="2"/>
            <scheme val="minor"/>
          </rPr>
          <t>Introduzca la fecha de inicio del proceso, en formato dd-mm-aaaa</t>
        </r>
      </text>
    </comment>
    <comment ref="F6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2">
      <text/>
    </comment>
    <comment ref="C660" authorId="2">
      <text>
        <r>
          <rPr>
            <sz val="11"/>
            <color theme="1"/>
            <rFont val="Calibri"/>
            <family val="2"/>
            <scheme val="minor"/>
          </rPr>
          <t>Introduzca la fecha prevista de adjudicación, en formato dd-mm-aaaa</t>
        </r>
      </text>
    </comment>
    <comment ref="F660" authorId="2">
      <text/>
    </comment>
    <comment ref="F661" authorId="2">
      <text/>
    </comment>
    <comment ref="A663" authorId="2">
      <text>
        <r>
          <rPr>
            <sz val="11"/>
            <color theme="1"/>
            <rFont val="Calibri"/>
            <family val="2"/>
            <scheme val="minor"/>
          </rPr>
          <t>Introduzca un codigo UNSPSC</t>
        </r>
      </text>
    </comment>
    <comment ref="B663" authorId="2">
      <text>
        <r>
          <rPr>
            <sz val="11"/>
            <color theme="1"/>
            <rFont val="Calibri"/>
            <family val="2"/>
            <scheme val="minor"/>
          </rPr>
          <t>Descripción calculada automáticamente a partir de código del artículo</t>
        </r>
      </text>
    </comment>
    <comment ref="C663" authorId="2">
      <text>
        <r>
          <rPr>
            <sz val="11"/>
            <color theme="1"/>
            <rFont val="Calibri"/>
            <family val="2"/>
            <scheme val="minor"/>
          </rPr>
          <t>Seleccione un valor de la lista</t>
        </r>
      </text>
    </comment>
    <comment ref="D663" authorId="2">
      <text>
        <r>
          <rPr>
            <sz val="11"/>
            <color theme="1"/>
            <rFont val="Calibri"/>
            <family val="2"/>
            <scheme val="minor"/>
          </rPr>
          <t>Introduzca un número con dos decimales como máximo. Debe ser igual o mayor a la "Cantidad Real Consumida"</t>
        </r>
      </text>
    </comment>
    <comment ref="E663" authorId="2">
      <text>
        <r>
          <rPr>
            <sz val="11"/>
            <color theme="1"/>
            <rFont val="Calibri"/>
            <family val="2"/>
            <scheme val="minor"/>
          </rPr>
          <t>Introduzca un número con dos decimales como máximo</t>
        </r>
      </text>
    </comment>
    <comment ref="F663" authorId="2">
      <text>
        <r>
          <rPr>
            <sz val="11"/>
            <color theme="1"/>
            <rFont val="Calibri"/>
            <family val="2"/>
            <scheme val="minor"/>
          </rPr>
          <t>Monto calculado automáticamente por el sistema</t>
        </r>
      </text>
    </comment>
    <comment ref="A669" authorId="2">
      <text>
        <r>
          <rPr>
            <sz val="11"/>
            <color theme="1"/>
            <rFont val="Calibri"/>
            <family val="2"/>
            <scheme val="minor"/>
          </rPr>
          <t>Introducir un texto con el nombre o referencia de la contratación</t>
        </r>
      </text>
    </comment>
    <comment ref="B669" authorId="2">
      <text>
        <r>
          <rPr>
            <sz val="11"/>
            <color theme="1"/>
            <rFont val="Calibri"/>
            <family val="2"/>
            <scheme val="minor"/>
          </rPr>
          <t>Introduzca un texto con la finalidad de la contratación</t>
        </r>
      </text>
    </comment>
    <comment ref="C669" authorId="2">
      <text>
        <r>
          <rPr>
            <sz val="11"/>
            <color theme="1"/>
            <rFont val="Calibri"/>
            <family val="2"/>
            <scheme val="minor"/>
          </rPr>
          <t>Seleccionar un valor del listado</t>
        </r>
      </text>
    </comment>
    <comment ref="D669" authorId="2">
      <text>
        <r>
          <rPr>
            <sz val="11"/>
            <color theme="1"/>
            <rFont val="Calibri"/>
            <family val="2"/>
            <scheme val="minor"/>
          </rPr>
          <t>Seleccione el tipo de procedimiento</t>
        </r>
      </text>
    </comment>
    <comment ref="E669" authorId="2">
      <text>
        <r>
          <rPr>
            <sz val="11"/>
            <color theme="1"/>
            <rFont val="Calibri"/>
            <family val="2"/>
            <scheme val="minor"/>
          </rPr>
          <t>Seleccione un valor de la lista</t>
        </r>
      </text>
    </comment>
    <comment ref="F669" authorId="2">
      <text>
        <r>
          <rPr>
            <sz val="11"/>
            <color theme="1"/>
            <rFont val="Calibri"/>
            <family val="2"/>
            <scheme val="minor"/>
          </rPr>
          <t>Introduzca el código SNIP</t>
        </r>
      </text>
    </comment>
    <comment ref="C670" authorId="2">
      <text>
        <r>
          <rPr>
            <sz val="11"/>
            <color theme="1"/>
            <rFont val="Calibri"/>
            <family val="2"/>
            <scheme val="minor"/>
          </rPr>
          <t>Introduzca la fecha de inicio del proceso, en formato dd-mm-aaaa</t>
        </r>
      </text>
    </comment>
    <comment ref="F6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2">
      <text/>
    </comment>
    <comment ref="C672" authorId="2">
      <text>
        <r>
          <rPr>
            <sz val="11"/>
            <color theme="1"/>
            <rFont val="Calibri"/>
            <family val="2"/>
            <scheme val="minor"/>
          </rPr>
          <t>Introduzca la fecha prevista de adjudicación, en formato dd-mm-aaaa</t>
        </r>
      </text>
    </comment>
    <comment ref="F672" authorId="2">
      <text/>
    </comment>
    <comment ref="F673" authorId="2">
      <text/>
    </comment>
    <comment ref="A675" authorId="2">
      <text>
        <r>
          <rPr>
            <sz val="11"/>
            <color theme="1"/>
            <rFont val="Calibri"/>
            <family val="2"/>
            <scheme val="minor"/>
          </rPr>
          <t>Introduzca un codigo UNSPSC</t>
        </r>
      </text>
    </comment>
    <comment ref="B675" authorId="2">
      <text>
        <r>
          <rPr>
            <sz val="11"/>
            <color theme="1"/>
            <rFont val="Calibri"/>
            <family val="2"/>
            <scheme val="minor"/>
          </rPr>
          <t>Descripción calculada automáticamente a partir de código del artículo</t>
        </r>
      </text>
    </comment>
    <comment ref="C675" authorId="2">
      <text>
        <r>
          <rPr>
            <sz val="11"/>
            <color theme="1"/>
            <rFont val="Calibri"/>
            <family val="2"/>
            <scheme val="minor"/>
          </rPr>
          <t>Seleccione un valor de la lista</t>
        </r>
      </text>
    </comment>
    <comment ref="D675" authorId="2">
      <text>
        <r>
          <rPr>
            <sz val="11"/>
            <color theme="1"/>
            <rFont val="Calibri"/>
            <family val="2"/>
            <scheme val="minor"/>
          </rPr>
          <t>Introduzca un número con dos decimales como máximo. Debe ser igual o mayor a la "Cantidad Real Consumida"</t>
        </r>
      </text>
    </comment>
    <comment ref="E675" authorId="2">
      <text>
        <r>
          <rPr>
            <sz val="11"/>
            <color theme="1"/>
            <rFont val="Calibri"/>
            <family val="2"/>
            <scheme val="minor"/>
          </rPr>
          <t>Introduzca un número con dos decimales como máximo</t>
        </r>
      </text>
    </comment>
    <comment ref="F675" authorId="2">
      <text>
        <r>
          <rPr>
            <sz val="11"/>
            <color theme="1"/>
            <rFont val="Calibri"/>
            <family val="2"/>
            <scheme val="minor"/>
          </rPr>
          <t>Monto calculado automáticamente por el sistema</t>
        </r>
      </text>
    </comment>
    <comment ref="A719" authorId="2">
      <text>
        <r>
          <rPr>
            <sz val="11"/>
            <color theme="1"/>
            <rFont val="Calibri"/>
            <family val="2"/>
            <scheme val="minor"/>
          </rPr>
          <t>Introducir un texto con el nombre o referencia de la contratación</t>
        </r>
      </text>
    </comment>
    <comment ref="B719" authorId="2">
      <text>
        <r>
          <rPr>
            <sz val="11"/>
            <color theme="1"/>
            <rFont val="Calibri"/>
            <family val="2"/>
            <scheme val="minor"/>
          </rPr>
          <t>Introduzca un texto con la finalidad de la contratación</t>
        </r>
      </text>
    </comment>
    <comment ref="C719" authorId="2">
      <text>
        <r>
          <rPr>
            <sz val="11"/>
            <color theme="1"/>
            <rFont val="Calibri"/>
            <family val="2"/>
            <scheme val="minor"/>
          </rPr>
          <t>Seleccionar un valor del listado</t>
        </r>
      </text>
    </comment>
    <comment ref="D719" authorId="2">
      <text>
        <r>
          <rPr>
            <sz val="11"/>
            <color theme="1"/>
            <rFont val="Calibri"/>
            <family val="2"/>
            <scheme val="minor"/>
          </rPr>
          <t>Seleccione el tipo de procedimiento</t>
        </r>
      </text>
    </comment>
    <comment ref="E719" authorId="2">
      <text>
        <r>
          <rPr>
            <sz val="11"/>
            <color theme="1"/>
            <rFont val="Calibri"/>
            <family val="2"/>
            <scheme val="minor"/>
          </rPr>
          <t>Seleccione un valor de la lista</t>
        </r>
      </text>
    </comment>
    <comment ref="F719" authorId="2">
      <text>
        <r>
          <rPr>
            <sz val="11"/>
            <color theme="1"/>
            <rFont val="Calibri"/>
            <family val="2"/>
            <scheme val="minor"/>
          </rPr>
          <t>Introduzca el código SNIP</t>
        </r>
      </text>
    </comment>
    <comment ref="C720" authorId="2">
      <text>
        <r>
          <rPr>
            <sz val="11"/>
            <color theme="1"/>
            <rFont val="Calibri"/>
            <family val="2"/>
            <scheme val="minor"/>
          </rPr>
          <t>Introduzca la fecha de inicio del proceso, en formato dd-mm-aaaa</t>
        </r>
      </text>
    </comment>
    <comment ref="F72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2">
      <text/>
    </comment>
    <comment ref="C722" authorId="2">
      <text>
        <r>
          <rPr>
            <sz val="11"/>
            <color theme="1"/>
            <rFont val="Calibri"/>
            <family val="2"/>
            <scheme val="minor"/>
          </rPr>
          <t>Introduzca la fecha prevista de adjudicación, en formato dd-mm-aaaa</t>
        </r>
      </text>
    </comment>
    <comment ref="F722" authorId="2">
      <text/>
    </comment>
    <comment ref="F723" authorId="2">
      <text/>
    </comment>
    <comment ref="A725" authorId="2">
      <text>
        <r>
          <rPr>
            <sz val="11"/>
            <color theme="1"/>
            <rFont val="Calibri"/>
            <family val="2"/>
            <scheme val="minor"/>
          </rPr>
          <t>Introduzca un codigo UNSPSC</t>
        </r>
      </text>
    </comment>
    <comment ref="B725" authorId="2">
      <text>
        <r>
          <rPr>
            <sz val="11"/>
            <color theme="1"/>
            <rFont val="Calibri"/>
            <family val="2"/>
            <scheme val="minor"/>
          </rPr>
          <t>Descripción calculada automáticamente a partir de código del artículo</t>
        </r>
      </text>
    </comment>
    <comment ref="C725" authorId="2">
      <text>
        <r>
          <rPr>
            <sz val="11"/>
            <color theme="1"/>
            <rFont val="Calibri"/>
            <family val="2"/>
            <scheme val="minor"/>
          </rPr>
          <t>Seleccione un valor de la lista</t>
        </r>
      </text>
    </comment>
    <comment ref="D725" authorId="2">
      <text>
        <r>
          <rPr>
            <sz val="11"/>
            <color theme="1"/>
            <rFont val="Calibri"/>
            <family val="2"/>
            <scheme val="minor"/>
          </rPr>
          <t>Introduzca un número con dos decimales como máximo. Debe ser igual o mayor a la "Cantidad Real Consumida"</t>
        </r>
      </text>
    </comment>
    <comment ref="E725" authorId="2">
      <text>
        <r>
          <rPr>
            <sz val="11"/>
            <color theme="1"/>
            <rFont val="Calibri"/>
            <family val="2"/>
            <scheme val="minor"/>
          </rPr>
          <t>Introduzca un número con dos decimales como máximo</t>
        </r>
      </text>
    </comment>
    <comment ref="F725" authorId="2">
      <text>
        <r>
          <rPr>
            <sz val="11"/>
            <color theme="1"/>
            <rFont val="Calibri"/>
            <family val="2"/>
            <scheme val="minor"/>
          </rPr>
          <t>Monto calculado automáticamente por el sistema</t>
        </r>
      </text>
    </comment>
    <comment ref="A765" authorId="2">
      <text>
        <r>
          <rPr>
            <sz val="11"/>
            <color theme="1"/>
            <rFont val="Calibri"/>
            <family val="2"/>
            <scheme val="minor"/>
          </rPr>
          <t>Introducir un texto con el nombre o referencia de la contratación</t>
        </r>
      </text>
    </comment>
    <comment ref="B765" authorId="2">
      <text>
        <r>
          <rPr>
            <sz val="11"/>
            <color theme="1"/>
            <rFont val="Calibri"/>
            <family val="2"/>
            <scheme val="minor"/>
          </rPr>
          <t>Introduzca un texto con la finalidad de la contratación</t>
        </r>
      </text>
    </comment>
    <comment ref="C765" authorId="2">
      <text>
        <r>
          <rPr>
            <sz val="11"/>
            <color theme="1"/>
            <rFont val="Calibri"/>
            <family val="2"/>
            <scheme val="minor"/>
          </rPr>
          <t>Seleccionar un valor del listado</t>
        </r>
      </text>
    </comment>
    <comment ref="D765" authorId="2">
      <text>
        <r>
          <rPr>
            <sz val="11"/>
            <color theme="1"/>
            <rFont val="Calibri"/>
            <family val="2"/>
            <scheme val="minor"/>
          </rPr>
          <t>Seleccione el tipo de procedimiento</t>
        </r>
      </text>
    </comment>
    <comment ref="E765" authorId="2">
      <text>
        <r>
          <rPr>
            <sz val="11"/>
            <color theme="1"/>
            <rFont val="Calibri"/>
            <family val="2"/>
            <scheme val="minor"/>
          </rPr>
          <t>Seleccione un valor de la lista</t>
        </r>
      </text>
    </comment>
    <comment ref="F765" authorId="2">
      <text>
        <r>
          <rPr>
            <sz val="11"/>
            <color theme="1"/>
            <rFont val="Calibri"/>
            <family val="2"/>
            <scheme val="minor"/>
          </rPr>
          <t>Introduzca el código SNIP</t>
        </r>
      </text>
    </comment>
    <comment ref="C766" authorId="2">
      <text>
        <r>
          <rPr>
            <sz val="11"/>
            <color theme="1"/>
            <rFont val="Calibri"/>
            <family val="2"/>
            <scheme val="minor"/>
          </rPr>
          <t>Introduzca la fecha de inicio del proceso, en formato dd-mm-aaaa</t>
        </r>
      </text>
    </comment>
    <comment ref="F76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2">
      <text/>
    </comment>
    <comment ref="C768" authorId="2">
      <text>
        <r>
          <rPr>
            <sz val="11"/>
            <color theme="1"/>
            <rFont val="Calibri"/>
            <family val="2"/>
            <scheme val="minor"/>
          </rPr>
          <t>Introduzca la fecha prevista de adjudicación, en formato dd-mm-aaaa</t>
        </r>
      </text>
    </comment>
    <comment ref="F768" authorId="2">
      <text/>
    </comment>
    <comment ref="F769" authorId="2">
      <text/>
    </comment>
    <comment ref="A771" authorId="2">
      <text>
        <r>
          <rPr>
            <sz val="11"/>
            <color theme="1"/>
            <rFont val="Calibri"/>
            <family val="2"/>
            <scheme val="minor"/>
          </rPr>
          <t>Introduzca un codigo UNSPSC</t>
        </r>
      </text>
    </comment>
    <comment ref="B771" authorId="2">
      <text>
        <r>
          <rPr>
            <sz val="11"/>
            <color theme="1"/>
            <rFont val="Calibri"/>
            <family val="2"/>
            <scheme val="minor"/>
          </rPr>
          <t>Descripción calculada automáticamente a partir de código del artículo</t>
        </r>
      </text>
    </comment>
    <comment ref="C771" authorId="2">
      <text>
        <r>
          <rPr>
            <sz val="11"/>
            <color theme="1"/>
            <rFont val="Calibri"/>
            <family val="2"/>
            <scheme val="minor"/>
          </rPr>
          <t>Seleccione un valor de la lista</t>
        </r>
      </text>
    </comment>
    <comment ref="D771" authorId="2">
      <text>
        <r>
          <rPr>
            <sz val="11"/>
            <color theme="1"/>
            <rFont val="Calibri"/>
            <family val="2"/>
            <scheme val="minor"/>
          </rPr>
          <t>Introduzca un número con dos decimales como máximo. Debe ser igual o mayor a la "Cantidad Real Consumida"</t>
        </r>
      </text>
    </comment>
    <comment ref="E771" authorId="2">
      <text>
        <r>
          <rPr>
            <sz val="11"/>
            <color theme="1"/>
            <rFont val="Calibri"/>
            <family val="2"/>
            <scheme val="minor"/>
          </rPr>
          <t>Introduzca un número con dos decimales como máximo</t>
        </r>
      </text>
    </comment>
    <comment ref="F771" authorId="2">
      <text>
        <r>
          <rPr>
            <sz val="11"/>
            <color theme="1"/>
            <rFont val="Calibri"/>
            <family val="2"/>
            <scheme val="minor"/>
          </rPr>
          <t>Monto calculado automáticamente por el sistema</t>
        </r>
      </text>
    </comment>
    <comment ref="A811" authorId="2">
      <text>
        <r>
          <rPr>
            <sz val="11"/>
            <color theme="1"/>
            <rFont val="Calibri"/>
            <family val="2"/>
            <scheme val="minor"/>
          </rPr>
          <t>Introducir un texto con el nombre o referencia de la contratación</t>
        </r>
      </text>
    </comment>
    <comment ref="B811" authorId="2">
      <text>
        <r>
          <rPr>
            <sz val="11"/>
            <color theme="1"/>
            <rFont val="Calibri"/>
            <family val="2"/>
            <scheme val="minor"/>
          </rPr>
          <t>Introduzca un texto con la finalidad de la contratación</t>
        </r>
      </text>
    </comment>
    <comment ref="C811" authorId="2">
      <text>
        <r>
          <rPr>
            <sz val="11"/>
            <color theme="1"/>
            <rFont val="Calibri"/>
            <family val="2"/>
            <scheme val="minor"/>
          </rPr>
          <t>Seleccionar un valor del listado</t>
        </r>
      </text>
    </comment>
    <comment ref="D811" authorId="2">
      <text>
        <r>
          <rPr>
            <sz val="11"/>
            <color theme="1"/>
            <rFont val="Calibri"/>
            <family val="2"/>
            <scheme val="minor"/>
          </rPr>
          <t>Seleccione el tipo de procedimiento</t>
        </r>
      </text>
    </comment>
    <comment ref="E811" authorId="2">
      <text>
        <r>
          <rPr>
            <sz val="11"/>
            <color theme="1"/>
            <rFont val="Calibri"/>
            <family val="2"/>
            <scheme val="minor"/>
          </rPr>
          <t>Seleccione un valor de la lista</t>
        </r>
      </text>
    </comment>
    <comment ref="F811" authorId="2">
      <text>
        <r>
          <rPr>
            <sz val="11"/>
            <color theme="1"/>
            <rFont val="Calibri"/>
            <family val="2"/>
            <scheme val="minor"/>
          </rPr>
          <t>Introduzca el código SNIP</t>
        </r>
      </text>
    </comment>
    <comment ref="C812" authorId="2">
      <text>
        <r>
          <rPr>
            <sz val="11"/>
            <color theme="1"/>
            <rFont val="Calibri"/>
            <family val="2"/>
            <scheme val="minor"/>
          </rPr>
          <t>Introduzca la fecha de inicio del proceso, en formato dd-mm-aaaa</t>
        </r>
      </text>
    </comment>
    <comment ref="F8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2">
      <text/>
    </comment>
    <comment ref="C814" authorId="2">
      <text>
        <r>
          <rPr>
            <sz val="11"/>
            <color theme="1"/>
            <rFont val="Calibri"/>
            <family val="2"/>
            <scheme val="minor"/>
          </rPr>
          <t>Introduzca la fecha prevista de adjudicación, en formato dd-mm-aaaa</t>
        </r>
      </text>
    </comment>
    <comment ref="F814" authorId="2">
      <text/>
    </comment>
    <comment ref="F815" authorId="2">
      <text/>
    </comment>
    <comment ref="A817" authorId="2">
      <text>
        <r>
          <rPr>
            <sz val="11"/>
            <color theme="1"/>
            <rFont val="Calibri"/>
            <family val="2"/>
            <scheme val="minor"/>
          </rPr>
          <t>Introduzca un codigo UNSPSC</t>
        </r>
      </text>
    </comment>
    <comment ref="B817" authorId="2">
      <text>
        <r>
          <rPr>
            <sz val="11"/>
            <color theme="1"/>
            <rFont val="Calibri"/>
            <family val="2"/>
            <scheme val="minor"/>
          </rPr>
          <t>Descripción calculada automáticamente a partir de código del artículo</t>
        </r>
      </text>
    </comment>
    <comment ref="C817" authorId="2">
      <text>
        <r>
          <rPr>
            <sz val="11"/>
            <color theme="1"/>
            <rFont val="Calibri"/>
            <family val="2"/>
            <scheme val="minor"/>
          </rPr>
          <t>Seleccione un valor de la lista</t>
        </r>
      </text>
    </comment>
    <comment ref="D817" authorId="2">
      <text>
        <r>
          <rPr>
            <sz val="11"/>
            <color theme="1"/>
            <rFont val="Calibri"/>
            <family val="2"/>
            <scheme val="minor"/>
          </rPr>
          <t>Introduzca un número con dos decimales como máximo. Debe ser igual o mayor a la "Cantidad Real Consumida"</t>
        </r>
      </text>
    </comment>
    <comment ref="E817" authorId="2">
      <text>
        <r>
          <rPr>
            <sz val="11"/>
            <color theme="1"/>
            <rFont val="Calibri"/>
            <family val="2"/>
            <scheme val="minor"/>
          </rPr>
          <t>Introduzca un número con dos decimales como máximo</t>
        </r>
      </text>
    </comment>
    <comment ref="F817" authorId="2">
      <text>
        <r>
          <rPr>
            <sz val="11"/>
            <color theme="1"/>
            <rFont val="Calibri"/>
            <family val="2"/>
            <scheme val="minor"/>
          </rPr>
          <t>Monto calculado automáticamente por el sistema</t>
        </r>
      </text>
    </comment>
    <comment ref="A844" authorId="2">
      <text>
        <r>
          <rPr>
            <sz val="11"/>
            <color theme="1"/>
            <rFont val="Calibri"/>
            <family val="2"/>
            <scheme val="minor"/>
          </rPr>
          <t>Introducir un texto con el nombre o referencia de la contratación</t>
        </r>
      </text>
    </comment>
    <comment ref="B844" authorId="2">
      <text>
        <r>
          <rPr>
            <sz val="11"/>
            <color theme="1"/>
            <rFont val="Calibri"/>
            <family val="2"/>
            <scheme val="minor"/>
          </rPr>
          <t>Introduzca un texto con la finalidad de la contratación</t>
        </r>
      </text>
    </comment>
    <comment ref="C844" authorId="2">
      <text>
        <r>
          <rPr>
            <sz val="11"/>
            <color theme="1"/>
            <rFont val="Calibri"/>
            <family val="2"/>
            <scheme val="minor"/>
          </rPr>
          <t>Seleccionar un valor del listado</t>
        </r>
      </text>
    </comment>
    <comment ref="D844" authorId="2">
      <text>
        <r>
          <rPr>
            <sz val="11"/>
            <color theme="1"/>
            <rFont val="Calibri"/>
            <family val="2"/>
            <scheme val="minor"/>
          </rPr>
          <t>Seleccione el tipo de procedimiento</t>
        </r>
      </text>
    </comment>
    <comment ref="E844" authorId="2">
      <text>
        <r>
          <rPr>
            <sz val="11"/>
            <color theme="1"/>
            <rFont val="Calibri"/>
            <family val="2"/>
            <scheme val="minor"/>
          </rPr>
          <t>Seleccione un valor de la lista</t>
        </r>
      </text>
    </comment>
    <comment ref="F844" authorId="2">
      <text>
        <r>
          <rPr>
            <sz val="11"/>
            <color theme="1"/>
            <rFont val="Calibri"/>
            <family val="2"/>
            <scheme val="minor"/>
          </rPr>
          <t>Introduzca el código SNIP</t>
        </r>
      </text>
    </comment>
    <comment ref="C845" authorId="2">
      <text>
        <r>
          <rPr>
            <sz val="11"/>
            <color theme="1"/>
            <rFont val="Calibri"/>
            <family val="2"/>
            <scheme val="minor"/>
          </rPr>
          <t>Introduzca la fecha de inicio del proceso, en formato dd-mm-aaaa</t>
        </r>
      </text>
    </comment>
    <comment ref="F8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2">
      <text/>
    </comment>
    <comment ref="C847" authorId="2">
      <text>
        <r>
          <rPr>
            <sz val="11"/>
            <color theme="1"/>
            <rFont val="Calibri"/>
            <family val="2"/>
            <scheme val="minor"/>
          </rPr>
          <t>Introduzca la fecha prevista de adjudicación, en formato dd-mm-aaaa</t>
        </r>
      </text>
    </comment>
    <comment ref="F847" authorId="2">
      <text/>
    </comment>
    <comment ref="F848" authorId="2">
      <text/>
    </comment>
    <comment ref="A850" authorId="2">
      <text>
        <r>
          <rPr>
            <sz val="11"/>
            <color theme="1"/>
            <rFont val="Calibri"/>
            <family val="2"/>
            <scheme val="minor"/>
          </rPr>
          <t>Introduzca un codigo UNSPSC</t>
        </r>
      </text>
    </comment>
    <comment ref="B850" authorId="2">
      <text>
        <r>
          <rPr>
            <sz val="11"/>
            <color theme="1"/>
            <rFont val="Calibri"/>
            <family val="2"/>
            <scheme val="minor"/>
          </rPr>
          <t>Descripción calculada automáticamente a partir de código del artículo</t>
        </r>
      </text>
    </comment>
    <comment ref="C850" authorId="2">
      <text>
        <r>
          <rPr>
            <sz val="11"/>
            <color theme="1"/>
            <rFont val="Calibri"/>
            <family val="2"/>
            <scheme val="minor"/>
          </rPr>
          <t>Seleccione un valor de la lista</t>
        </r>
      </text>
    </comment>
    <comment ref="D850" authorId="2">
      <text>
        <r>
          <rPr>
            <sz val="11"/>
            <color theme="1"/>
            <rFont val="Calibri"/>
            <family val="2"/>
            <scheme val="minor"/>
          </rPr>
          <t>Introduzca un número con dos decimales como máximo. Debe ser igual o mayor a la "Cantidad Real Consumida"</t>
        </r>
      </text>
    </comment>
    <comment ref="E850" authorId="2">
      <text>
        <r>
          <rPr>
            <sz val="11"/>
            <color theme="1"/>
            <rFont val="Calibri"/>
            <family val="2"/>
            <scheme val="minor"/>
          </rPr>
          <t>Introduzca un número con dos decimales como máximo</t>
        </r>
      </text>
    </comment>
    <comment ref="F850" authorId="2">
      <text>
        <r>
          <rPr>
            <sz val="11"/>
            <color theme="1"/>
            <rFont val="Calibri"/>
            <family val="2"/>
            <scheme val="minor"/>
          </rPr>
          <t>Monto calculado automáticamente por el sistema</t>
        </r>
      </text>
    </comment>
    <comment ref="A876" authorId="2">
      <text>
        <r>
          <rPr>
            <sz val="11"/>
            <color theme="1"/>
            <rFont val="Calibri"/>
            <family val="2"/>
            <scheme val="minor"/>
          </rPr>
          <t>Introducir un texto con el nombre o referencia de la contratación</t>
        </r>
      </text>
    </comment>
    <comment ref="B876" authorId="2">
      <text>
        <r>
          <rPr>
            <sz val="11"/>
            <color theme="1"/>
            <rFont val="Calibri"/>
            <family val="2"/>
            <scheme val="minor"/>
          </rPr>
          <t>Introduzca un texto con la finalidad de la contratación</t>
        </r>
      </text>
    </comment>
    <comment ref="C876" authorId="2">
      <text>
        <r>
          <rPr>
            <sz val="11"/>
            <color theme="1"/>
            <rFont val="Calibri"/>
            <family val="2"/>
            <scheme val="minor"/>
          </rPr>
          <t>Seleccionar un valor del listado</t>
        </r>
      </text>
    </comment>
    <comment ref="D876" authorId="2">
      <text>
        <r>
          <rPr>
            <sz val="11"/>
            <color theme="1"/>
            <rFont val="Calibri"/>
            <family val="2"/>
            <scheme val="minor"/>
          </rPr>
          <t>Seleccione el tipo de procedimiento</t>
        </r>
      </text>
    </comment>
    <comment ref="E876" authorId="2">
      <text>
        <r>
          <rPr>
            <sz val="11"/>
            <color theme="1"/>
            <rFont val="Calibri"/>
            <family val="2"/>
            <scheme val="minor"/>
          </rPr>
          <t>Seleccione un valor de la lista</t>
        </r>
      </text>
    </comment>
    <comment ref="F876" authorId="2">
      <text>
        <r>
          <rPr>
            <sz val="11"/>
            <color theme="1"/>
            <rFont val="Calibri"/>
            <family val="2"/>
            <scheme val="minor"/>
          </rPr>
          <t>Introduzca el código SNIP</t>
        </r>
      </text>
    </comment>
    <comment ref="C877" authorId="2">
      <text>
        <r>
          <rPr>
            <sz val="11"/>
            <color theme="1"/>
            <rFont val="Calibri"/>
            <family val="2"/>
            <scheme val="minor"/>
          </rPr>
          <t>Introduzca la fecha de inicio del proceso, en formato dd-mm-aaaa</t>
        </r>
      </text>
    </comment>
    <comment ref="F8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2">
      <text/>
    </comment>
    <comment ref="C879" authorId="2">
      <text>
        <r>
          <rPr>
            <sz val="11"/>
            <color theme="1"/>
            <rFont val="Calibri"/>
            <family val="2"/>
            <scheme val="minor"/>
          </rPr>
          <t>Introduzca la fecha prevista de adjudicación, en formato dd-mm-aaaa</t>
        </r>
      </text>
    </comment>
    <comment ref="F879" authorId="2">
      <text/>
    </comment>
    <comment ref="F880" authorId="2">
      <text/>
    </comment>
    <comment ref="A882" authorId="2">
      <text>
        <r>
          <rPr>
            <sz val="11"/>
            <color theme="1"/>
            <rFont val="Calibri"/>
            <family val="2"/>
            <scheme val="minor"/>
          </rPr>
          <t>Introduzca un codigo UNSPSC</t>
        </r>
      </text>
    </comment>
    <comment ref="B882" authorId="2">
      <text>
        <r>
          <rPr>
            <sz val="11"/>
            <color theme="1"/>
            <rFont val="Calibri"/>
            <family val="2"/>
            <scheme val="minor"/>
          </rPr>
          <t>Descripción calculada automáticamente a partir de código del artículo</t>
        </r>
      </text>
    </comment>
    <comment ref="C882" authorId="2">
      <text>
        <r>
          <rPr>
            <sz val="11"/>
            <color theme="1"/>
            <rFont val="Calibri"/>
            <family val="2"/>
            <scheme val="minor"/>
          </rPr>
          <t>Seleccione un valor de la lista</t>
        </r>
      </text>
    </comment>
    <comment ref="D882" authorId="2">
      <text>
        <r>
          <rPr>
            <sz val="11"/>
            <color theme="1"/>
            <rFont val="Calibri"/>
            <family val="2"/>
            <scheme val="minor"/>
          </rPr>
          <t>Introduzca un número con dos decimales como máximo. Debe ser igual o mayor a la "Cantidad Real Consumida"</t>
        </r>
      </text>
    </comment>
    <comment ref="E882" authorId="2">
      <text>
        <r>
          <rPr>
            <sz val="11"/>
            <color theme="1"/>
            <rFont val="Calibri"/>
            <family val="2"/>
            <scheme val="minor"/>
          </rPr>
          <t>Introduzca un número con dos decimales como máximo</t>
        </r>
      </text>
    </comment>
    <comment ref="F882" authorId="2">
      <text>
        <r>
          <rPr>
            <sz val="11"/>
            <color theme="1"/>
            <rFont val="Calibri"/>
            <family val="2"/>
            <scheme val="minor"/>
          </rPr>
          <t>Monto calculado automáticamente por el sistema</t>
        </r>
      </text>
    </comment>
    <comment ref="A893" authorId="2">
      <text>
        <r>
          <rPr>
            <sz val="11"/>
            <color theme="1"/>
            <rFont val="Calibri"/>
            <family val="2"/>
            <scheme val="minor"/>
          </rPr>
          <t>Introducir un texto con el nombre o referencia de la contratación</t>
        </r>
      </text>
    </comment>
    <comment ref="B893" authorId="2">
      <text>
        <r>
          <rPr>
            <sz val="11"/>
            <color theme="1"/>
            <rFont val="Calibri"/>
            <family val="2"/>
            <scheme val="minor"/>
          </rPr>
          <t>Introduzca un texto con la finalidad de la contratación</t>
        </r>
      </text>
    </comment>
    <comment ref="C893" authorId="2">
      <text>
        <r>
          <rPr>
            <sz val="11"/>
            <color theme="1"/>
            <rFont val="Calibri"/>
            <family val="2"/>
            <scheme val="minor"/>
          </rPr>
          <t>Seleccionar un valor del listado</t>
        </r>
      </text>
    </comment>
    <comment ref="D893" authorId="2">
      <text>
        <r>
          <rPr>
            <sz val="11"/>
            <color theme="1"/>
            <rFont val="Calibri"/>
            <family val="2"/>
            <scheme val="minor"/>
          </rPr>
          <t>Seleccione el tipo de procedimiento</t>
        </r>
      </text>
    </comment>
    <comment ref="E893" authorId="2">
      <text>
        <r>
          <rPr>
            <sz val="11"/>
            <color theme="1"/>
            <rFont val="Calibri"/>
            <family val="2"/>
            <scheme val="minor"/>
          </rPr>
          <t>Seleccione un valor de la lista</t>
        </r>
      </text>
    </comment>
    <comment ref="F893" authorId="2">
      <text>
        <r>
          <rPr>
            <sz val="11"/>
            <color theme="1"/>
            <rFont val="Calibri"/>
            <family val="2"/>
            <scheme val="minor"/>
          </rPr>
          <t>Introduzca el código SNIP</t>
        </r>
      </text>
    </comment>
    <comment ref="C894" authorId="2">
      <text>
        <r>
          <rPr>
            <sz val="11"/>
            <color theme="1"/>
            <rFont val="Calibri"/>
            <family val="2"/>
            <scheme val="minor"/>
          </rPr>
          <t>Introduzca la fecha de inicio del proceso, en formato dd-mm-aaaa</t>
        </r>
      </text>
    </comment>
    <comment ref="F8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2">
      <text/>
    </comment>
    <comment ref="C896" authorId="2">
      <text>
        <r>
          <rPr>
            <sz val="11"/>
            <color theme="1"/>
            <rFont val="Calibri"/>
            <family val="2"/>
            <scheme val="minor"/>
          </rPr>
          <t>Introduzca la fecha prevista de adjudicación, en formato dd-mm-aaaa</t>
        </r>
      </text>
    </comment>
    <comment ref="F896" authorId="2">
      <text/>
    </comment>
    <comment ref="F897" authorId="2">
      <text/>
    </comment>
    <comment ref="A899" authorId="2">
      <text>
        <r>
          <rPr>
            <sz val="11"/>
            <color theme="1"/>
            <rFont val="Calibri"/>
            <family val="2"/>
            <scheme val="minor"/>
          </rPr>
          <t>Introduzca un codigo UNSPSC</t>
        </r>
      </text>
    </comment>
    <comment ref="B899" authorId="2">
      <text>
        <r>
          <rPr>
            <sz val="11"/>
            <color theme="1"/>
            <rFont val="Calibri"/>
            <family val="2"/>
            <scheme val="minor"/>
          </rPr>
          <t>Descripción calculada automáticamente a partir de código del artículo</t>
        </r>
      </text>
    </comment>
    <comment ref="C899" authorId="2">
      <text>
        <r>
          <rPr>
            <sz val="11"/>
            <color theme="1"/>
            <rFont val="Calibri"/>
            <family val="2"/>
            <scheme val="minor"/>
          </rPr>
          <t>Seleccione un valor de la lista</t>
        </r>
      </text>
    </comment>
    <comment ref="D899" authorId="2">
      <text>
        <r>
          <rPr>
            <sz val="11"/>
            <color theme="1"/>
            <rFont val="Calibri"/>
            <family val="2"/>
            <scheme val="minor"/>
          </rPr>
          <t>Introduzca un número con dos decimales como máximo. Debe ser igual o mayor a la "Cantidad Real Consumida"</t>
        </r>
      </text>
    </comment>
    <comment ref="E899" authorId="2">
      <text>
        <r>
          <rPr>
            <sz val="11"/>
            <color theme="1"/>
            <rFont val="Calibri"/>
            <family val="2"/>
            <scheme val="minor"/>
          </rPr>
          <t>Introduzca un número con dos decimales como máximo</t>
        </r>
      </text>
    </comment>
    <comment ref="F899" authorId="2">
      <text>
        <r>
          <rPr>
            <sz val="11"/>
            <color theme="1"/>
            <rFont val="Calibri"/>
            <family val="2"/>
            <scheme val="minor"/>
          </rPr>
          <t>Monto calculado automáticamente por el sistema</t>
        </r>
      </text>
    </comment>
    <comment ref="A910" authorId="2">
      <text>
        <r>
          <rPr>
            <sz val="11"/>
            <color theme="1"/>
            <rFont val="Calibri"/>
            <family val="2"/>
            <scheme val="minor"/>
          </rPr>
          <t>Introducir un texto con el nombre o referencia de la contratación</t>
        </r>
      </text>
    </comment>
    <comment ref="B910" authorId="2">
      <text>
        <r>
          <rPr>
            <sz val="11"/>
            <color theme="1"/>
            <rFont val="Calibri"/>
            <family val="2"/>
            <scheme val="minor"/>
          </rPr>
          <t>Introduzca un texto con la finalidad de la contratación</t>
        </r>
      </text>
    </comment>
    <comment ref="C910" authorId="2">
      <text>
        <r>
          <rPr>
            <sz val="11"/>
            <color theme="1"/>
            <rFont val="Calibri"/>
            <family val="2"/>
            <scheme val="minor"/>
          </rPr>
          <t>Seleccionar un valor del listado</t>
        </r>
      </text>
    </comment>
    <comment ref="D910" authorId="2">
      <text>
        <r>
          <rPr>
            <sz val="11"/>
            <color theme="1"/>
            <rFont val="Calibri"/>
            <family val="2"/>
            <scheme val="minor"/>
          </rPr>
          <t>Seleccione el tipo de procedimiento</t>
        </r>
      </text>
    </comment>
    <comment ref="E910" authorId="2">
      <text>
        <r>
          <rPr>
            <sz val="11"/>
            <color theme="1"/>
            <rFont val="Calibri"/>
            <family val="2"/>
            <scheme val="minor"/>
          </rPr>
          <t>Seleccione un valor de la lista</t>
        </r>
      </text>
    </comment>
    <comment ref="F910" authorId="2">
      <text>
        <r>
          <rPr>
            <sz val="11"/>
            <color theme="1"/>
            <rFont val="Calibri"/>
            <family val="2"/>
            <scheme val="minor"/>
          </rPr>
          <t>Introduzca el código SNIP</t>
        </r>
      </text>
    </comment>
    <comment ref="C911" authorId="2">
      <text>
        <r>
          <rPr>
            <sz val="11"/>
            <color theme="1"/>
            <rFont val="Calibri"/>
            <family val="2"/>
            <scheme val="minor"/>
          </rPr>
          <t>Introduzca la fecha de inicio del proceso, en formato dd-mm-aaaa</t>
        </r>
      </text>
    </comment>
    <comment ref="F91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2">
      <text/>
    </comment>
    <comment ref="C913" authorId="2">
      <text>
        <r>
          <rPr>
            <sz val="11"/>
            <color theme="1"/>
            <rFont val="Calibri"/>
            <family val="2"/>
            <scheme val="minor"/>
          </rPr>
          <t>Introduzca la fecha prevista de adjudicación, en formato dd-mm-aaaa</t>
        </r>
      </text>
    </comment>
    <comment ref="F913" authorId="2">
      <text/>
    </comment>
    <comment ref="F914" authorId="2">
      <text/>
    </comment>
    <comment ref="A916" authorId="2">
      <text>
        <r>
          <rPr>
            <sz val="11"/>
            <color theme="1"/>
            <rFont val="Calibri"/>
            <family val="2"/>
            <scheme val="minor"/>
          </rPr>
          <t>Introduzca un codigo UNSPSC</t>
        </r>
      </text>
    </comment>
    <comment ref="B916" authorId="2">
      <text>
        <r>
          <rPr>
            <sz val="11"/>
            <color theme="1"/>
            <rFont val="Calibri"/>
            <family val="2"/>
            <scheme val="minor"/>
          </rPr>
          <t>Descripción calculada automáticamente a partir de código del artículo</t>
        </r>
      </text>
    </comment>
    <comment ref="C916" authorId="2">
      <text>
        <r>
          <rPr>
            <sz val="11"/>
            <color theme="1"/>
            <rFont val="Calibri"/>
            <family val="2"/>
            <scheme val="minor"/>
          </rPr>
          <t>Seleccione un valor de la lista</t>
        </r>
      </text>
    </comment>
    <comment ref="D916" authorId="2">
      <text>
        <r>
          <rPr>
            <sz val="11"/>
            <color theme="1"/>
            <rFont val="Calibri"/>
            <family val="2"/>
            <scheme val="minor"/>
          </rPr>
          <t>Introduzca un número con dos decimales como máximo. Debe ser igual o mayor a la "Cantidad Real Consumida"</t>
        </r>
      </text>
    </comment>
    <comment ref="E916" authorId="2">
      <text>
        <r>
          <rPr>
            <sz val="11"/>
            <color theme="1"/>
            <rFont val="Calibri"/>
            <family val="2"/>
            <scheme val="minor"/>
          </rPr>
          <t>Introduzca un número con dos decimales como máximo</t>
        </r>
      </text>
    </comment>
    <comment ref="F916" authorId="2">
      <text>
        <r>
          <rPr>
            <sz val="11"/>
            <color theme="1"/>
            <rFont val="Calibri"/>
            <family val="2"/>
            <scheme val="minor"/>
          </rPr>
          <t>Monto calculado automáticamente por el sistema</t>
        </r>
      </text>
    </comment>
    <comment ref="A969" authorId="2">
      <text>
        <r>
          <rPr>
            <sz val="11"/>
            <color theme="1"/>
            <rFont val="Calibri"/>
            <family val="2"/>
            <scheme val="minor"/>
          </rPr>
          <t>Introducir un texto con el nombre o referencia de la contratación</t>
        </r>
      </text>
    </comment>
    <comment ref="B969" authorId="2">
      <text>
        <r>
          <rPr>
            <sz val="11"/>
            <color theme="1"/>
            <rFont val="Calibri"/>
            <family val="2"/>
            <scheme val="minor"/>
          </rPr>
          <t>Introduzca un texto con la finalidad de la contratación</t>
        </r>
      </text>
    </comment>
    <comment ref="C969" authorId="2">
      <text>
        <r>
          <rPr>
            <sz val="11"/>
            <color theme="1"/>
            <rFont val="Calibri"/>
            <family val="2"/>
            <scheme val="minor"/>
          </rPr>
          <t>Seleccionar un valor del listado</t>
        </r>
      </text>
    </comment>
    <comment ref="D969" authorId="2">
      <text>
        <r>
          <rPr>
            <sz val="11"/>
            <color theme="1"/>
            <rFont val="Calibri"/>
            <family val="2"/>
            <scheme val="minor"/>
          </rPr>
          <t>Seleccione el tipo de procedimiento</t>
        </r>
      </text>
    </comment>
    <comment ref="E969" authorId="2">
      <text>
        <r>
          <rPr>
            <sz val="11"/>
            <color theme="1"/>
            <rFont val="Calibri"/>
            <family val="2"/>
            <scheme val="minor"/>
          </rPr>
          <t>Seleccione un valor de la lista</t>
        </r>
      </text>
    </comment>
    <comment ref="F969" authorId="2">
      <text>
        <r>
          <rPr>
            <sz val="11"/>
            <color theme="1"/>
            <rFont val="Calibri"/>
            <family val="2"/>
            <scheme val="minor"/>
          </rPr>
          <t>Introduzca el código SNIP</t>
        </r>
      </text>
    </comment>
    <comment ref="C970" authorId="2">
      <text>
        <r>
          <rPr>
            <sz val="11"/>
            <color theme="1"/>
            <rFont val="Calibri"/>
            <family val="2"/>
            <scheme val="minor"/>
          </rPr>
          <t>Introduzca la fecha de inicio del proceso, en formato dd-mm-aaaa</t>
        </r>
      </text>
    </comment>
    <comment ref="F97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2">
      <text/>
    </comment>
    <comment ref="C972" authorId="2">
      <text>
        <r>
          <rPr>
            <sz val="11"/>
            <color theme="1"/>
            <rFont val="Calibri"/>
            <family val="2"/>
            <scheme val="minor"/>
          </rPr>
          <t>Introduzca la fecha prevista de adjudicación, en formato dd-mm-aaaa</t>
        </r>
      </text>
    </comment>
    <comment ref="F972" authorId="2">
      <text/>
    </comment>
    <comment ref="F973" authorId="2">
      <text/>
    </comment>
    <comment ref="A975" authorId="2">
      <text>
        <r>
          <rPr>
            <sz val="11"/>
            <color theme="1"/>
            <rFont val="Calibri"/>
            <family val="2"/>
            <scheme val="minor"/>
          </rPr>
          <t>Introduzca un codigo UNSPSC</t>
        </r>
      </text>
    </comment>
    <comment ref="B975" authorId="2">
      <text>
        <r>
          <rPr>
            <sz val="11"/>
            <color theme="1"/>
            <rFont val="Calibri"/>
            <family val="2"/>
            <scheme val="minor"/>
          </rPr>
          <t>Descripción calculada automáticamente a partir de código del artículo</t>
        </r>
      </text>
    </comment>
    <comment ref="C975" authorId="2">
      <text>
        <r>
          <rPr>
            <sz val="11"/>
            <color theme="1"/>
            <rFont val="Calibri"/>
            <family val="2"/>
            <scheme val="minor"/>
          </rPr>
          <t>Seleccione un valor de la lista</t>
        </r>
      </text>
    </comment>
    <comment ref="D975" authorId="2">
      <text>
        <r>
          <rPr>
            <sz val="11"/>
            <color theme="1"/>
            <rFont val="Calibri"/>
            <family val="2"/>
            <scheme val="minor"/>
          </rPr>
          <t>Introduzca un número con dos decimales como máximo. Debe ser igual o mayor a la "Cantidad Real Consumida"</t>
        </r>
      </text>
    </comment>
    <comment ref="E975" authorId="2">
      <text>
        <r>
          <rPr>
            <sz val="11"/>
            <color theme="1"/>
            <rFont val="Calibri"/>
            <family val="2"/>
            <scheme val="minor"/>
          </rPr>
          <t>Introduzca un número con dos decimales como máximo</t>
        </r>
      </text>
    </comment>
    <comment ref="F975" authorId="2">
      <text>
        <r>
          <rPr>
            <sz val="11"/>
            <color theme="1"/>
            <rFont val="Calibri"/>
            <family val="2"/>
            <scheme val="minor"/>
          </rPr>
          <t>Monto calculado automáticamente por el sistema</t>
        </r>
      </text>
    </comment>
    <comment ref="A1023" authorId="2">
      <text>
        <r>
          <rPr>
            <sz val="11"/>
            <color theme="1"/>
            <rFont val="Calibri"/>
            <family val="2"/>
            <scheme val="minor"/>
          </rPr>
          <t>Introducir un texto con el nombre o referencia de la contratación</t>
        </r>
      </text>
    </comment>
    <comment ref="B1023" authorId="2">
      <text>
        <r>
          <rPr>
            <sz val="11"/>
            <color theme="1"/>
            <rFont val="Calibri"/>
            <family val="2"/>
            <scheme val="minor"/>
          </rPr>
          <t>Introduzca un texto con la finalidad de la contratación</t>
        </r>
      </text>
    </comment>
    <comment ref="C1023" authorId="2">
      <text>
        <r>
          <rPr>
            <sz val="11"/>
            <color theme="1"/>
            <rFont val="Calibri"/>
            <family val="2"/>
            <scheme val="minor"/>
          </rPr>
          <t>Seleccionar un valor del listado</t>
        </r>
      </text>
    </comment>
    <comment ref="D1023" authorId="2">
      <text>
        <r>
          <rPr>
            <sz val="11"/>
            <color theme="1"/>
            <rFont val="Calibri"/>
            <family val="2"/>
            <scheme val="minor"/>
          </rPr>
          <t>Seleccione el tipo de procedimiento</t>
        </r>
      </text>
    </comment>
    <comment ref="E1023" authorId="2">
      <text>
        <r>
          <rPr>
            <sz val="11"/>
            <color theme="1"/>
            <rFont val="Calibri"/>
            <family val="2"/>
            <scheme val="minor"/>
          </rPr>
          <t>Seleccione un valor de la lista</t>
        </r>
      </text>
    </comment>
    <comment ref="F1023" authorId="2">
      <text>
        <r>
          <rPr>
            <sz val="11"/>
            <color theme="1"/>
            <rFont val="Calibri"/>
            <family val="2"/>
            <scheme val="minor"/>
          </rPr>
          <t>Introduzca el código SNIP</t>
        </r>
      </text>
    </comment>
    <comment ref="C1024" authorId="2">
      <text>
        <r>
          <rPr>
            <sz val="11"/>
            <color theme="1"/>
            <rFont val="Calibri"/>
            <family val="2"/>
            <scheme val="minor"/>
          </rPr>
          <t>Introduzca la fecha de inicio del proceso, en formato dd-mm-aaaa</t>
        </r>
      </text>
    </comment>
    <comment ref="F10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2">
      <text/>
    </comment>
    <comment ref="C1026" authorId="2">
      <text>
        <r>
          <rPr>
            <sz val="11"/>
            <color theme="1"/>
            <rFont val="Calibri"/>
            <family val="2"/>
            <scheme val="minor"/>
          </rPr>
          <t>Introduzca la fecha prevista de adjudicación, en formato dd-mm-aaaa</t>
        </r>
      </text>
    </comment>
    <comment ref="F1026" authorId="2">
      <text/>
    </comment>
    <comment ref="F1027" authorId="2">
      <text/>
    </comment>
    <comment ref="A1029" authorId="2">
      <text>
        <r>
          <rPr>
            <sz val="11"/>
            <color theme="1"/>
            <rFont val="Calibri"/>
            <family val="2"/>
            <scheme val="minor"/>
          </rPr>
          <t>Introduzca un codigo UNSPSC</t>
        </r>
      </text>
    </comment>
    <comment ref="B1029" authorId="2">
      <text>
        <r>
          <rPr>
            <sz val="11"/>
            <color theme="1"/>
            <rFont val="Calibri"/>
            <family val="2"/>
            <scheme val="minor"/>
          </rPr>
          <t>Descripción calculada automáticamente a partir de código del artículo</t>
        </r>
      </text>
    </comment>
    <comment ref="C1029" authorId="2">
      <text>
        <r>
          <rPr>
            <sz val="11"/>
            <color theme="1"/>
            <rFont val="Calibri"/>
            <family val="2"/>
            <scheme val="minor"/>
          </rPr>
          <t>Seleccione un valor de la lista</t>
        </r>
      </text>
    </comment>
    <comment ref="D1029" authorId="2">
      <text>
        <r>
          <rPr>
            <sz val="11"/>
            <color theme="1"/>
            <rFont val="Calibri"/>
            <family val="2"/>
            <scheme val="minor"/>
          </rPr>
          <t>Introduzca un número con dos decimales como máximo. Debe ser igual o mayor a la "Cantidad Real Consumida"</t>
        </r>
      </text>
    </comment>
    <comment ref="E1029" authorId="2">
      <text>
        <r>
          <rPr>
            <sz val="11"/>
            <color theme="1"/>
            <rFont val="Calibri"/>
            <family val="2"/>
            <scheme val="minor"/>
          </rPr>
          <t>Introduzca un número con dos decimales como máximo</t>
        </r>
      </text>
    </comment>
    <comment ref="F1029" authorId="2">
      <text>
        <r>
          <rPr>
            <sz val="11"/>
            <color theme="1"/>
            <rFont val="Calibri"/>
            <family val="2"/>
            <scheme val="minor"/>
          </rPr>
          <t>Monto calculado automáticamente por el sistema</t>
        </r>
      </text>
    </comment>
    <comment ref="A1076" authorId="2">
      <text>
        <r>
          <rPr>
            <sz val="11"/>
            <color theme="1"/>
            <rFont val="Calibri"/>
            <family val="2"/>
            <scheme val="minor"/>
          </rPr>
          <t>Introducir un texto con el nombre o referencia de la contratación</t>
        </r>
      </text>
    </comment>
    <comment ref="B1076" authorId="2">
      <text>
        <r>
          <rPr>
            <sz val="11"/>
            <color theme="1"/>
            <rFont val="Calibri"/>
            <family val="2"/>
            <scheme val="minor"/>
          </rPr>
          <t>Introduzca un texto con la finalidad de la contratación</t>
        </r>
      </text>
    </comment>
    <comment ref="C1076" authorId="2">
      <text>
        <r>
          <rPr>
            <sz val="11"/>
            <color theme="1"/>
            <rFont val="Calibri"/>
            <family val="2"/>
            <scheme val="minor"/>
          </rPr>
          <t>Seleccionar un valor del listado</t>
        </r>
      </text>
    </comment>
    <comment ref="D1076" authorId="2">
      <text>
        <r>
          <rPr>
            <sz val="11"/>
            <color theme="1"/>
            <rFont val="Calibri"/>
            <family val="2"/>
            <scheme val="minor"/>
          </rPr>
          <t>Seleccione el tipo de procedimiento</t>
        </r>
      </text>
    </comment>
    <comment ref="E1076" authorId="2">
      <text>
        <r>
          <rPr>
            <sz val="11"/>
            <color theme="1"/>
            <rFont val="Calibri"/>
            <family val="2"/>
            <scheme val="minor"/>
          </rPr>
          <t>Seleccione un valor de la lista</t>
        </r>
      </text>
    </comment>
    <comment ref="F1076" authorId="2">
      <text>
        <r>
          <rPr>
            <sz val="11"/>
            <color theme="1"/>
            <rFont val="Calibri"/>
            <family val="2"/>
            <scheme val="minor"/>
          </rPr>
          <t>Introduzca el código SNIP</t>
        </r>
      </text>
    </comment>
    <comment ref="C1077" authorId="2">
      <text>
        <r>
          <rPr>
            <sz val="11"/>
            <color theme="1"/>
            <rFont val="Calibri"/>
            <family val="2"/>
            <scheme val="minor"/>
          </rPr>
          <t>Introduzca la fecha de inicio del proceso, en formato dd-mm-aaaa</t>
        </r>
      </text>
    </comment>
    <comment ref="F10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8" authorId="2">
      <text/>
    </comment>
    <comment ref="C1079" authorId="2">
      <text>
        <r>
          <rPr>
            <sz val="11"/>
            <color theme="1"/>
            <rFont val="Calibri"/>
            <family val="2"/>
            <scheme val="minor"/>
          </rPr>
          <t>Introduzca la fecha prevista de adjudicación, en formato dd-mm-aaaa</t>
        </r>
      </text>
    </comment>
    <comment ref="F1079" authorId="2">
      <text/>
    </comment>
    <comment ref="F1080" authorId="2">
      <text/>
    </comment>
    <comment ref="A1082" authorId="2">
      <text>
        <r>
          <rPr>
            <sz val="11"/>
            <color theme="1"/>
            <rFont val="Calibri"/>
            <family val="2"/>
            <scheme val="minor"/>
          </rPr>
          <t>Introduzca un codigo UNSPSC</t>
        </r>
      </text>
    </comment>
    <comment ref="B1082" authorId="2">
      <text>
        <r>
          <rPr>
            <sz val="11"/>
            <color theme="1"/>
            <rFont val="Calibri"/>
            <family val="2"/>
            <scheme val="minor"/>
          </rPr>
          <t>Descripción calculada automáticamente a partir de código del artículo</t>
        </r>
      </text>
    </comment>
    <comment ref="C1082" authorId="2">
      <text>
        <r>
          <rPr>
            <sz val="11"/>
            <color theme="1"/>
            <rFont val="Calibri"/>
            <family val="2"/>
            <scheme val="minor"/>
          </rPr>
          <t>Seleccione un valor de la lista</t>
        </r>
      </text>
    </comment>
    <comment ref="D1082" authorId="2">
      <text>
        <r>
          <rPr>
            <sz val="11"/>
            <color theme="1"/>
            <rFont val="Calibri"/>
            <family val="2"/>
            <scheme val="minor"/>
          </rPr>
          <t>Introduzca un número con dos decimales como máximo. Debe ser igual o mayor a la "Cantidad Real Consumida"</t>
        </r>
      </text>
    </comment>
    <comment ref="E1082" authorId="2">
      <text>
        <r>
          <rPr>
            <sz val="11"/>
            <color theme="1"/>
            <rFont val="Calibri"/>
            <family val="2"/>
            <scheme val="minor"/>
          </rPr>
          <t>Introduzca un número con dos decimales como máximo</t>
        </r>
      </text>
    </comment>
    <comment ref="F1082" authorId="2">
      <text>
        <r>
          <rPr>
            <sz val="11"/>
            <color theme="1"/>
            <rFont val="Calibri"/>
            <family val="2"/>
            <scheme val="minor"/>
          </rPr>
          <t>Monto calculado automáticamente por el sistema</t>
        </r>
      </text>
    </comment>
    <comment ref="A1129" authorId="2">
      <text>
        <r>
          <rPr>
            <sz val="11"/>
            <color theme="1"/>
            <rFont val="Calibri"/>
            <family val="2"/>
            <scheme val="minor"/>
          </rPr>
          <t>Introducir un texto con el nombre o referencia de la contratación</t>
        </r>
      </text>
    </comment>
    <comment ref="B1129" authorId="2">
      <text>
        <r>
          <rPr>
            <sz val="11"/>
            <color theme="1"/>
            <rFont val="Calibri"/>
            <family val="2"/>
            <scheme val="minor"/>
          </rPr>
          <t>Introduzca un texto con la finalidad de la contratación</t>
        </r>
      </text>
    </comment>
    <comment ref="C1129" authorId="2">
      <text>
        <r>
          <rPr>
            <sz val="11"/>
            <color theme="1"/>
            <rFont val="Calibri"/>
            <family val="2"/>
            <scheme val="minor"/>
          </rPr>
          <t>Seleccionar un valor del listado</t>
        </r>
      </text>
    </comment>
    <comment ref="D1129" authorId="2">
      <text>
        <r>
          <rPr>
            <sz val="11"/>
            <color theme="1"/>
            <rFont val="Calibri"/>
            <family val="2"/>
            <scheme val="minor"/>
          </rPr>
          <t>Seleccione el tipo de procedimiento</t>
        </r>
      </text>
    </comment>
    <comment ref="E1129" authorId="2">
      <text>
        <r>
          <rPr>
            <sz val="11"/>
            <color theme="1"/>
            <rFont val="Calibri"/>
            <family val="2"/>
            <scheme val="minor"/>
          </rPr>
          <t>Seleccione un valor de la lista</t>
        </r>
      </text>
    </comment>
    <comment ref="F1129" authorId="2">
      <text>
        <r>
          <rPr>
            <sz val="11"/>
            <color theme="1"/>
            <rFont val="Calibri"/>
            <family val="2"/>
            <scheme val="minor"/>
          </rPr>
          <t>Introduzca el código SNIP</t>
        </r>
      </text>
    </comment>
    <comment ref="C1130" authorId="2">
      <text>
        <r>
          <rPr>
            <sz val="11"/>
            <color theme="1"/>
            <rFont val="Calibri"/>
            <family val="2"/>
            <scheme val="minor"/>
          </rPr>
          <t>Introduzca la fecha de inicio del proceso, en formato dd-mm-aaaa</t>
        </r>
      </text>
    </comment>
    <comment ref="F113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2">
      <text/>
    </comment>
    <comment ref="C1132" authorId="2">
      <text>
        <r>
          <rPr>
            <sz val="11"/>
            <color theme="1"/>
            <rFont val="Calibri"/>
            <family val="2"/>
            <scheme val="minor"/>
          </rPr>
          <t>Introduzca la fecha prevista de adjudicación, en formato dd-mm-aaaa</t>
        </r>
      </text>
    </comment>
    <comment ref="F1132" authorId="2">
      <text/>
    </comment>
    <comment ref="F1133" authorId="2">
      <text/>
    </comment>
    <comment ref="A1135" authorId="2">
      <text>
        <r>
          <rPr>
            <sz val="11"/>
            <color theme="1"/>
            <rFont val="Calibri"/>
            <family val="2"/>
            <scheme val="minor"/>
          </rPr>
          <t>Introduzca un codigo UNSPSC</t>
        </r>
      </text>
    </comment>
    <comment ref="B1135" authorId="2">
      <text>
        <r>
          <rPr>
            <sz val="11"/>
            <color theme="1"/>
            <rFont val="Calibri"/>
            <family val="2"/>
            <scheme val="minor"/>
          </rPr>
          <t>Descripción calculada automáticamente a partir de código del artículo</t>
        </r>
      </text>
    </comment>
    <comment ref="C1135" authorId="2">
      <text>
        <r>
          <rPr>
            <sz val="11"/>
            <color theme="1"/>
            <rFont val="Calibri"/>
            <family val="2"/>
            <scheme val="minor"/>
          </rPr>
          <t>Seleccione un valor de la lista</t>
        </r>
      </text>
    </comment>
    <comment ref="D1135" authorId="2">
      <text>
        <r>
          <rPr>
            <sz val="11"/>
            <color theme="1"/>
            <rFont val="Calibri"/>
            <family val="2"/>
            <scheme val="minor"/>
          </rPr>
          <t>Introduzca un número con dos decimales como máximo. Debe ser igual o mayor a la "Cantidad Real Consumida"</t>
        </r>
      </text>
    </comment>
    <comment ref="E1135" authorId="2">
      <text>
        <r>
          <rPr>
            <sz val="11"/>
            <color theme="1"/>
            <rFont val="Calibri"/>
            <family val="2"/>
            <scheme val="minor"/>
          </rPr>
          <t>Introduzca un número con dos decimales como máximo</t>
        </r>
      </text>
    </comment>
    <comment ref="F1135" authorId="2">
      <text>
        <r>
          <rPr>
            <sz val="11"/>
            <color theme="1"/>
            <rFont val="Calibri"/>
            <family val="2"/>
            <scheme val="minor"/>
          </rPr>
          <t>Monto calculado automáticamente por el sistema</t>
        </r>
      </text>
    </comment>
    <comment ref="A1145" authorId="2">
      <text>
        <r>
          <rPr>
            <sz val="11"/>
            <color theme="1"/>
            <rFont val="Calibri"/>
            <family val="2"/>
            <scheme val="minor"/>
          </rPr>
          <t>Introducir un texto con el nombre o referencia de la contratación</t>
        </r>
      </text>
    </comment>
    <comment ref="B1145" authorId="2">
      <text>
        <r>
          <rPr>
            <sz val="11"/>
            <color theme="1"/>
            <rFont val="Calibri"/>
            <family val="2"/>
            <scheme val="minor"/>
          </rPr>
          <t>Introduzca un texto con la finalidad de la contratación</t>
        </r>
      </text>
    </comment>
    <comment ref="C1145" authorId="2">
      <text>
        <r>
          <rPr>
            <sz val="11"/>
            <color theme="1"/>
            <rFont val="Calibri"/>
            <family val="2"/>
            <scheme val="minor"/>
          </rPr>
          <t>Seleccionar un valor del listado</t>
        </r>
      </text>
    </comment>
    <comment ref="D1145" authorId="2">
      <text>
        <r>
          <rPr>
            <sz val="11"/>
            <color theme="1"/>
            <rFont val="Calibri"/>
            <family val="2"/>
            <scheme val="minor"/>
          </rPr>
          <t>Seleccione el tipo de procedimiento</t>
        </r>
      </text>
    </comment>
    <comment ref="E1145" authorId="2">
      <text>
        <r>
          <rPr>
            <sz val="11"/>
            <color theme="1"/>
            <rFont val="Calibri"/>
            <family val="2"/>
            <scheme val="minor"/>
          </rPr>
          <t>Seleccione un valor de la lista</t>
        </r>
      </text>
    </comment>
    <comment ref="F1145" authorId="2">
      <text>
        <r>
          <rPr>
            <sz val="11"/>
            <color theme="1"/>
            <rFont val="Calibri"/>
            <family val="2"/>
            <scheme val="minor"/>
          </rPr>
          <t>Introduzca el código SNIP</t>
        </r>
      </text>
    </comment>
    <comment ref="C1146" authorId="2">
      <text>
        <r>
          <rPr>
            <sz val="11"/>
            <color theme="1"/>
            <rFont val="Calibri"/>
            <family val="2"/>
            <scheme val="minor"/>
          </rPr>
          <t>Introduzca la fecha de inicio del proceso, en formato dd-mm-aaaa</t>
        </r>
      </text>
    </comment>
    <comment ref="F11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2">
      <text/>
    </comment>
    <comment ref="C1148" authorId="2">
      <text>
        <r>
          <rPr>
            <sz val="11"/>
            <color theme="1"/>
            <rFont val="Calibri"/>
            <family val="2"/>
            <scheme val="minor"/>
          </rPr>
          <t>Introduzca la fecha prevista de adjudicación, en formato dd-mm-aaaa</t>
        </r>
      </text>
    </comment>
    <comment ref="F1148" authorId="2">
      <text/>
    </comment>
    <comment ref="F1149" authorId="2">
      <text/>
    </comment>
    <comment ref="A1151" authorId="2">
      <text>
        <r>
          <rPr>
            <sz val="11"/>
            <color theme="1"/>
            <rFont val="Calibri"/>
            <family val="2"/>
            <scheme val="minor"/>
          </rPr>
          <t>Introduzca un codigo UNSPSC</t>
        </r>
      </text>
    </comment>
    <comment ref="B1151" authorId="2">
      <text>
        <r>
          <rPr>
            <sz val="11"/>
            <color theme="1"/>
            <rFont val="Calibri"/>
            <family val="2"/>
            <scheme val="minor"/>
          </rPr>
          <t>Descripción calculada automáticamente a partir de código del artículo</t>
        </r>
      </text>
    </comment>
    <comment ref="C1151" authorId="2">
      <text>
        <r>
          <rPr>
            <sz val="11"/>
            <color theme="1"/>
            <rFont val="Calibri"/>
            <family val="2"/>
            <scheme val="minor"/>
          </rPr>
          <t>Seleccione un valor de la lista</t>
        </r>
      </text>
    </comment>
    <comment ref="D1151" authorId="2">
      <text>
        <r>
          <rPr>
            <sz val="11"/>
            <color theme="1"/>
            <rFont val="Calibri"/>
            <family val="2"/>
            <scheme val="minor"/>
          </rPr>
          <t>Introduzca un número con dos decimales como máximo. Debe ser igual o mayor a la "Cantidad Real Consumida"</t>
        </r>
      </text>
    </comment>
    <comment ref="E1151" authorId="2">
      <text>
        <r>
          <rPr>
            <sz val="11"/>
            <color theme="1"/>
            <rFont val="Calibri"/>
            <family val="2"/>
            <scheme val="minor"/>
          </rPr>
          <t>Introduzca un número con dos decimales como máximo</t>
        </r>
      </text>
    </comment>
    <comment ref="F1151" authorId="2">
      <text>
        <r>
          <rPr>
            <sz val="11"/>
            <color theme="1"/>
            <rFont val="Calibri"/>
            <family val="2"/>
            <scheme val="minor"/>
          </rPr>
          <t>Monto calculado automáticamente por el sistema</t>
        </r>
      </text>
    </comment>
    <comment ref="A1178" authorId="2">
      <text>
        <r>
          <rPr>
            <sz val="11"/>
            <color theme="1"/>
            <rFont val="Calibri"/>
            <family val="2"/>
            <scheme val="minor"/>
          </rPr>
          <t>Introducir un texto con el nombre o referencia de la contratación</t>
        </r>
      </text>
    </comment>
    <comment ref="B1178" authorId="2">
      <text>
        <r>
          <rPr>
            <sz val="11"/>
            <color theme="1"/>
            <rFont val="Calibri"/>
            <family val="2"/>
            <scheme val="minor"/>
          </rPr>
          <t>Introduzca un texto con la finalidad de la contratación</t>
        </r>
      </text>
    </comment>
    <comment ref="C1178" authorId="2">
      <text>
        <r>
          <rPr>
            <sz val="11"/>
            <color theme="1"/>
            <rFont val="Calibri"/>
            <family val="2"/>
            <scheme val="minor"/>
          </rPr>
          <t>Seleccionar un valor del listado</t>
        </r>
      </text>
    </comment>
    <comment ref="D1178" authorId="2">
      <text>
        <r>
          <rPr>
            <sz val="11"/>
            <color theme="1"/>
            <rFont val="Calibri"/>
            <family val="2"/>
            <scheme val="minor"/>
          </rPr>
          <t>Seleccione el tipo de procedimiento</t>
        </r>
      </text>
    </comment>
    <comment ref="E1178" authorId="2">
      <text>
        <r>
          <rPr>
            <sz val="11"/>
            <color theme="1"/>
            <rFont val="Calibri"/>
            <family val="2"/>
            <scheme val="minor"/>
          </rPr>
          <t>Seleccione un valor de la lista</t>
        </r>
      </text>
    </comment>
    <comment ref="F1178" authorId="2">
      <text>
        <r>
          <rPr>
            <sz val="11"/>
            <color theme="1"/>
            <rFont val="Calibri"/>
            <family val="2"/>
            <scheme val="minor"/>
          </rPr>
          <t>Introduzca el código SNIP</t>
        </r>
      </text>
    </comment>
    <comment ref="C1179" authorId="2">
      <text>
        <r>
          <rPr>
            <sz val="11"/>
            <color theme="1"/>
            <rFont val="Calibri"/>
            <family val="2"/>
            <scheme val="minor"/>
          </rPr>
          <t>Introduzca la fecha de inicio del proceso, en formato dd-mm-aaaa</t>
        </r>
      </text>
    </comment>
    <comment ref="F11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2">
      <text/>
    </comment>
    <comment ref="C1181" authorId="2">
      <text>
        <r>
          <rPr>
            <sz val="11"/>
            <color theme="1"/>
            <rFont val="Calibri"/>
            <family val="2"/>
            <scheme val="minor"/>
          </rPr>
          <t>Introduzca la fecha prevista de adjudicación, en formato dd-mm-aaaa</t>
        </r>
      </text>
    </comment>
    <comment ref="F1181" authorId="2">
      <text/>
    </comment>
    <comment ref="F1182" authorId="2">
      <text/>
    </comment>
    <comment ref="A1184" authorId="2">
      <text>
        <r>
          <rPr>
            <sz val="11"/>
            <color theme="1"/>
            <rFont val="Calibri"/>
            <family val="2"/>
            <scheme val="minor"/>
          </rPr>
          <t>Introduzca un codigo UNSPSC</t>
        </r>
      </text>
    </comment>
    <comment ref="B1184" authorId="2">
      <text>
        <r>
          <rPr>
            <sz val="11"/>
            <color theme="1"/>
            <rFont val="Calibri"/>
            <family val="2"/>
            <scheme val="minor"/>
          </rPr>
          <t>Descripción calculada automáticamente a partir de código del artículo</t>
        </r>
      </text>
    </comment>
    <comment ref="C1184" authorId="2">
      <text>
        <r>
          <rPr>
            <sz val="11"/>
            <color theme="1"/>
            <rFont val="Calibri"/>
            <family val="2"/>
            <scheme val="minor"/>
          </rPr>
          <t>Seleccione un valor de la lista</t>
        </r>
      </text>
    </comment>
    <comment ref="D1184" authorId="2">
      <text>
        <r>
          <rPr>
            <sz val="11"/>
            <color theme="1"/>
            <rFont val="Calibri"/>
            <family val="2"/>
            <scheme val="minor"/>
          </rPr>
          <t>Introduzca un número con dos decimales como máximo. Debe ser igual o mayor a la "Cantidad Real Consumida"</t>
        </r>
      </text>
    </comment>
    <comment ref="E1184" authorId="2">
      <text>
        <r>
          <rPr>
            <sz val="11"/>
            <color theme="1"/>
            <rFont val="Calibri"/>
            <family val="2"/>
            <scheme val="minor"/>
          </rPr>
          <t>Introduzca un número con dos decimales como máximo</t>
        </r>
      </text>
    </comment>
    <comment ref="F1184" authorId="2">
      <text>
        <r>
          <rPr>
            <sz val="11"/>
            <color theme="1"/>
            <rFont val="Calibri"/>
            <family val="2"/>
            <scheme val="minor"/>
          </rPr>
          <t>Monto calculado automáticamente por el sistema</t>
        </r>
      </text>
    </comment>
    <comment ref="A1211" authorId="2">
      <text>
        <r>
          <rPr>
            <sz val="11"/>
            <color theme="1"/>
            <rFont val="Calibri"/>
            <family val="2"/>
            <scheme val="minor"/>
          </rPr>
          <t>Introducir un texto con el nombre o referencia de la contratación</t>
        </r>
      </text>
    </comment>
    <comment ref="B1211" authorId="2">
      <text>
        <r>
          <rPr>
            <sz val="11"/>
            <color theme="1"/>
            <rFont val="Calibri"/>
            <family val="2"/>
            <scheme val="minor"/>
          </rPr>
          <t>Introduzca un texto con la finalidad de la contratación</t>
        </r>
      </text>
    </comment>
    <comment ref="C1211" authorId="2">
      <text>
        <r>
          <rPr>
            <sz val="11"/>
            <color theme="1"/>
            <rFont val="Calibri"/>
            <family val="2"/>
            <scheme val="minor"/>
          </rPr>
          <t>Seleccionar un valor del listado</t>
        </r>
      </text>
    </comment>
    <comment ref="D1211" authorId="2">
      <text>
        <r>
          <rPr>
            <sz val="11"/>
            <color theme="1"/>
            <rFont val="Calibri"/>
            <family val="2"/>
            <scheme val="minor"/>
          </rPr>
          <t>Seleccione el tipo de procedimiento</t>
        </r>
      </text>
    </comment>
    <comment ref="E1211" authorId="2">
      <text>
        <r>
          <rPr>
            <sz val="11"/>
            <color theme="1"/>
            <rFont val="Calibri"/>
            <family val="2"/>
            <scheme val="minor"/>
          </rPr>
          <t>Seleccione un valor de la lista</t>
        </r>
      </text>
    </comment>
    <comment ref="F1211" authorId="2">
      <text>
        <r>
          <rPr>
            <sz val="11"/>
            <color theme="1"/>
            <rFont val="Calibri"/>
            <family val="2"/>
            <scheme val="minor"/>
          </rPr>
          <t>Introduzca el código SNIP</t>
        </r>
      </text>
    </comment>
    <comment ref="C1212" authorId="2">
      <text>
        <r>
          <rPr>
            <sz val="11"/>
            <color theme="1"/>
            <rFont val="Calibri"/>
            <family val="2"/>
            <scheme val="minor"/>
          </rPr>
          <t>Introduzca la fecha de inicio del proceso, en formato dd-mm-aaaa</t>
        </r>
      </text>
    </comment>
    <comment ref="F12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2">
      <text/>
    </comment>
    <comment ref="C1214" authorId="2">
      <text>
        <r>
          <rPr>
            <sz val="11"/>
            <color theme="1"/>
            <rFont val="Calibri"/>
            <family val="2"/>
            <scheme val="minor"/>
          </rPr>
          <t>Introduzca la fecha prevista de adjudicación, en formato dd-mm-aaaa</t>
        </r>
      </text>
    </comment>
    <comment ref="F1214" authorId="2">
      <text/>
    </comment>
    <comment ref="F1215" authorId="2">
      <text/>
    </comment>
    <comment ref="A1217" authorId="2">
      <text>
        <r>
          <rPr>
            <sz val="11"/>
            <color theme="1"/>
            <rFont val="Calibri"/>
            <family val="2"/>
            <scheme val="minor"/>
          </rPr>
          <t>Introduzca un codigo UNSPSC</t>
        </r>
      </text>
    </comment>
    <comment ref="B1217" authorId="2">
      <text>
        <r>
          <rPr>
            <sz val="11"/>
            <color theme="1"/>
            <rFont val="Calibri"/>
            <family val="2"/>
            <scheme val="minor"/>
          </rPr>
          <t>Descripción calculada automáticamente a partir de código del artículo</t>
        </r>
      </text>
    </comment>
    <comment ref="C1217" authorId="2">
      <text>
        <r>
          <rPr>
            <sz val="11"/>
            <color theme="1"/>
            <rFont val="Calibri"/>
            <family val="2"/>
            <scheme val="minor"/>
          </rPr>
          <t>Seleccione un valor de la lista</t>
        </r>
      </text>
    </comment>
    <comment ref="D1217" authorId="2">
      <text>
        <r>
          <rPr>
            <sz val="11"/>
            <color theme="1"/>
            <rFont val="Calibri"/>
            <family val="2"/>
            <scheme val="minor"/>
          </rPr>
          <t>Introduzca un número con dos decimales como máximo. Debe ser igual o mayor a la "Cantidad Real Consumida"</t>
        </r>
      </text>
    </comment>
    <comment ref="E1217" authorId="2">
      <text>
        <r>
          <rPr>
            <sz val="11"/>
            <color theme="1"/>
            <rFont val="Calibri"/>
            <family val="2"/>
            <scheme val="minor"/>
          </rPr>
          <t>Introduzca un número con dos decimales como máximo</t>
        </r>
      </text>
    </comment>
    <comment ref="F1217" authorId="2">
      <text>
        <r>
          <rPr>
            <sz val="11"/>
            <color theme="1"/>
            <rFont val="Calibri"/>
            <family val="2"/>
            <scheme val="minor"/>
          </rPr>
          <t>Monto calculado automáticamente por el sistema</t>
        </r>
      </text>
    </comment>
    <comment ref="A1244" authorId="2">
      <text>
        <r>
          <rPr>
            <sz val="11"/>
            <color theme="1"/>
            <rFont val="Calibri"/>
            <family val="2"/>
            <scheme val="minor"/>
          </rPr>
          <t>Introducir un texto con el nombre o referencia de la contratación</t>
        </r>
      </text>
    </comment>
    <comment ref="B1244" authorId="2">
      <text>
        <r>
          <rPr>
            <sz val="11"/>
            <color theme="1"/>
            <rFont val="Calibri"/>
            <family val="2"/>
            <scheme val="minor"/>
          </rPr>
          <t>Introduzca un texto con la finalidad de la contratación</t>
        </r>
      </text>
    </comment>
    <comment ref="C1244" authorId="2">
      <text>
        <r>
          <rPr>
            <sz val="11"/>
            <color theme="1"/>
            <rFont val="Calibri"/>
            <family val="2"/>
            <scheme val="minor"/>
          </rPr>
          <t>Seleccionar un valor del listado</t>
        </r>
      </text>
    </comment>
    <comment ref="D1244" authorId="2">
      <text>
        <r>
          <rPr>
            <sz val="11"/>
            <color theme="1"/>
            <rFont val="Calibri"/>
            <family val="2"/>
            <scheme val="minor"/>
          </rPr>
          <t>Seleccione el tipo de procedimiento</t>
        </r>
      </text>
    </comment>
    <comment ref="E1244" authorId="2">
      <text>
        <r>
          <rPr>
            <sz val="11"/>
            <color theme="1"/>
            <rFont val="Calibri"/>
            <family val="2"/>
            <scheme val="minor"/>
          </rPr>
          <t>Seleccione un valor de la lista</t>
        </r>
      </text>
    </comment>
    <comment ref="F1244" authorId="2">
      <text>
        <r>
          <rPr>
            <sz val="11"/>
            <color theme="1"/>
            <rFont val="Calibri"/>
            <family val="2"/>
            <scheme val="minor"/>
          </rPr>
          <t>Introduzca el código SNIP</t>
        </r>
      </text>
    </comment>
    <comment ref="C1245" authorId="2">
      <text>
        <r>
          <rPr>
            <sz val="11"/>
            <color theme="1"/>
            <rFont val="Calibri"/>
            <family val="2"/>
            <scheme val="minor"/>
          </rPr>
          <t>Introduzca la fecha de inicio del proceso, en formato dd-mm-aaaa</t>
        </r>
      </text>
    </comment>
    <comment ref="F12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2">
      <text/>
    </comment>
    <comment ref="C1247" authorId="2">
      <text>
        <r>
          <rPr>
            <sz val="11"/>
            <color theme="1"/>
            <rFont val="Calibri"/>
            <family val="2"/>
            <scheme val="minor"/>
          </rPr>
          <t>Introduzca la fecha prevista de adjudicación, en formato dd-mm-aaaa</t>
        </r>
      </text>
    </comment>
    <comment ref="F1247" authorId="2">
      <text/>
    </comment>
    <comment ref="F1248" authorId="2">
      <text/>
    </comment>
    <comment ref="A1250" authorId="2">
      <text>
        <r>
          <rPr>
            <sz val="11"/>
            <color theme="1"/>
            <rFont val="Calibri"/>
            <family val="2"/>
            <scheme val="minor"/>
          </rPr>
          <t>Introduzca un codigo UNSPSC</t>
        </r>
      </text>
    </comment>
    <comment ref="B1250" authorId="2">
      <text>
        <r>
          <rPr>
            <sz val="11"/>
            <color theme="1"/>
            <rFont val="Calibri"/>
            <family val="2"/>
            <scheme val="minor"/>
          </rPr>
          <t>Descripción calculada automáticamente a partir de código del artículo</t>
        </r>
      </text>
    </comment>
    <comment ref="C1250" authorId="2">
      <text>
        <r>
          <rPr>
            <sz val="11"/>
            <color theme="1"/>
            <rFont val="Calibri"/>
            <family val="2"/>
            <scheme val="minor"/>
          </rPr>
          <t>Seleccione un valor de la lista</t>
        </r>
      </text>
    </comment>
    <comment ref="D1250" authorId="2">
      <text>
        <r>
          <rPr>
            <sz val="11"/>
            <color theme="1"/>
            <rFont val="Calibri"/>
            <family val="2"/>
            <scheme val="minor"/>
          </rPr>
          <t>Introduzca un número con dos decimales como máximo. Debe ser igual o mayor a la "Cantidad Real Consumida"</t>
        </r>
      </text>
    </comment>
    <comment ref="E1250" authorId="2">
      <text>
        <r>
          <rPr>
            <sz val="11"/>
            <color theme="1"/>
            <rFont val="Calibri"/>
            <family val="2"/>
            <scheme val="minor"/>
          </rPr>
          <t>Introduzca un número con dos decimales como máximo</t>
        </r>
      </text>
    </comment>
    <comment ref="F1250" authorId="2">
      <text>
        <r>
          <rPr>
            <sz val="11"/>
            <color theme="1"/>
            <rFont val="Calibri"/>
            <family val="2"/>
            <scheme val="minor"/>
          </rPr>
          <t>Monto calculado automáticamente por el sistema</t>
        </r>
      </text>
    </comment>
    <comment ref="A1277" authorId="2">
      <text>
        <r>
          <rPr>
            <sz val="11"/>
            <color theme="1"/>
            <rFont val="Calibri"/>
            <family val="2"/>
            <scheme val="minor"/>
          </rPr>
          <t>Introducir un texto con el nombre o referencia de la contratación</t>
        </r>
      </text>
    </comment>
    <comment ref="B1277" authorId="2">
      <text>
        <r>
          <rPr>
            <sz val="11"/>
            <color theme="1"/>
            <rFont val="Calibri"/>
            <family val="2"/>
            <scheme val="minor"/>
          </rPr>
          <t>Introduzca un texto con la finalidad de la contratación</t>
        </r>
      </text>
    </comment>
    <comment ref="C1277" authorId="2">
      <text>
        <r>
          <rPr>
            <sz val="11"/>
            <color theme="1"/>
            <rFont val="Calibri"/>
            <family val="2"/>
            <scheme val="minor"/>
          </rPr>
          <t>Seleccionar un valor del listado</t>
        </r>
      </text>
    </comment>
    <comment ref="D1277" authorId="2">
      <text>
        <r>
          <rPr>
            <sz val="11"/>
            <color theme="1"/>
            <rFont val="Calibri"/>
            <family val="2"/>
            <scheme val="minor"/>
          </rPr>
          <t>Seleccione el tipo de procedimiento</t>
        </r>
      </text>
    </comment>
    <comment ref="E1277" authorId="2">
      <text>
        <r>
          <rPr>
            <sz val="11"/>
            <color theme="1"/>
            <rFont val="Calibri"/>
            <family val="2"/>
            <scheme val="minor"/>
          </rPr>
          <t>Seleccione un valor de la lista</t>
        </r>
      </text>
    </comment>
    <comment ref="F1277" authorId="2">
      <text>
        <r>
          <rPr>
            <sz val="11"/>
            <color theme="1"/>
            <rFont val="Calibri"/>
            <family val="2"/>
            <scheme val="minor"/>
          </rPr>
          <t>Introduzca el código SNIP</t>
        </r>
      </text>
    </comment>
    <comment ref="C1278" authorId="2">
      <text>
        <r>
          <rPr>
            <sz val="11"/>
            <color theme="1"/>
            <rFont val="Calibri"/>
            <family val="2"/>
            <scheme val="minor"/>
          </rPr>
          <t>Introduzca la fecha de inicio del proceso, en formato dd-mm-aaaa</t>
        </r>
      </text>
    </comment>
    <comment ref="F127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2">
      <text/>
    </comment>
    <comment ref="C1280" authorId="2">
      <text>
        <r>
          <rPr>
            <sz val="11"/>
            <color theme="1"/>
            <rFont val="Calibri"/>
            <family val="2"/>
            <scheme val="minor"/>
          </rPr>
          <t>Introduzca la fecha prevista de adjudicación, en formato dd-mm-aaaa</t>
        </r>
      </text>
    </comment>
    <comment ref="F1280" authorId="2">
      <text/>
    </comment>
    <comment ref="F1281" authorId="2">
      <text/>
    </comment>
    <comment ref="A1283" authorId="2">
      <text>
        <r>
          <rPr>
            <sz val="11"/>
            <color theme="1"/>
            <rFont val="Calibri"/>
            <family val="2"/>
            <scheme val="minor"/>
          </rPr>
          <t>Introduzca un codigo UNSPSC</t>
        </r>
      </text>
    </comment>
    <comment ref="B1283" authorId="2">
      <text>
        <r>
          <rPr>
            <sz val="11"/>
            <color theme="1"/>
            <rFont val="Calibri"/>
            <family val="2"/>
            <scheme val="minor"/>
          </rPr>
          <t>Descripción calculada automáticamente a partir de código del artículo</t>
        </r>
      </text>
    </comment>
    <comment ref="C1283" authorId="2">
      <text>
        <r>
          <rPr>
            <sz val="11"/>
            <color theme="1"/>
            <rFont val="Calibri"/>
            <family val="2"/>
            <scheme val="minor"/>
          </rPr>
          <t>Seleccione un valor de la lista</t>
        </r>
      </text>
    </comment>
    <comment ref="D1283" authorId="2">
      <text>
        <r>
          <rPr>
            <sz val="11"/>
            <color theme="1"/>
            <rFont val="Calibri"/>
            <family val="2"/>
            <scheme val="minor"/>
          </rPr>
          <t>Introduzca un número con dos decimales como máximo. Debe ser igual o mayor a la "Cantidad Real Consumida"</t>
        </r>
      </text>
    </comment>
    <comment ref="E1283" authorId="2">
      <text>
        <r>
          <rPr>
            <sz val="11"/>
            <color theme="1"/>
            <rFont val="Calibri"/>
            <family val="2"/>
            <scheme val="minor"/>
          </rPr>
          <t>Introduzca un número con dos decimales como máximo</t>
        </r>
      </text>
    </comment>
    <comment ref="F1283" authorId="2">
      <text>
        <r>
          <rPr>
            <sz val="11"/>
            <color theme="1"/>
            <rFont val="Calibri"/>
            <family val="2"/>
            <scheme val="minor"/>
          </rPr>
          <t>Monto calculado automáticamente por el sistema</t>
        </r>
      </text>
    </comment>
    <comment ref="A1293" authorId="2">
      <text>
        <r>
          <rPr>
            <sz val="11"/>
            <color theme="1"/>
            <rFont val="Calibri"/>
            <family val="2"/>
            <scheme val="minor"/>
          </rPr>
          <t>Introducir un texto con el nombre o referencia de la contratación</t>
        </r>
      </text>
    </comment>
    <comment ref="B1293" authorId="2">
      <text>
        <r>
          <rPr>
            <sz val="11"/>
            <color theme="1"/>
            <rFont val="Calibri"/>
            <family val="2"/>
            <scheme val="minor"/>
          </rPr>
          <t>Introduzca un texto con la finalidad de la contratación</t>
        </r>
      </text>
    </comment>
    <comment ref="C1293" authorId="2">
      <text>
        <r>
          <rPr>
            <sz val="11"/>
            <color theme="1"/>
            <rFont val="Calibri"/>
            <family val="2"/>
            <scheme val="minor"/>
          </rPr>
          <t>Seleccionar un valor del listado</t>
        </r>
      </text>
    </comment>
    <comment ref="D1293" authorId="2">
      <text>
        <r>
          <rPr>
            <sz val="11"/>
            <color theme="1"/>
            <rFont val="Calibri"/>
            <family val="2"/>
            <scheme val="minor"/>
          </rPr>
          <t>Seleccione el tipo de procedimiento</t>
        </r>
      </text>
    </comment>
    <comment ref="E1293" authorId="2">
      <text>
        <r>
          <rPr>
            <sz val="11"/>
            <color theme="1"/>
            <rFont val="Calibri"/>
            <family val="2"/>
            <scheme val="minor"/>
          </rPr>
          <t>Seleccione un valor de la lista</t>
        </r>
      </text>
    </comment>
    <comment ref="F1293" authorId="2">
      <text>
        <r>
          <rPr>
            <sz val="11"/>
            <color theme="1"/>
            <rFont val="Calibri"/>
            <family val="2"/>
            <scheme val="minor"/>
          </rPr>
          <t>Introduzca el código SNIP</t>
        </r>
      </text>
    </comment>
    <comment ref="C1294" authorId="2">
      <text>
        <r>
          <rPr>
            <sz val="11"/>
            <color theme="1"/>
            <rFont val="Calibri"/>
            <family val="2"/>
            <scheme val="minor"/>
          </rPr>
          <t>Introduzca la fecha de inicio del proceso, en formato dd-mm-aaaa</t>
        </r>
      </text>
    </comment>
    <comment ref="F12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2">
      <text/>
    </comment>
    <comment ref="C1296" authorId="2">
      <text>
        <r>
          <rPr>
            <sz val="11"/>
            <color theme="1"/>
            <rFont val="Calibri"/>
            <family val="2"/>
            <scheme val="minor"/>
          </rPr>
          <t>Introduzca la fecha prevista de adjudicación, en formato dd-mm-aaaa</t>
        </r>
      </text>
    </comment>
    <comment ref="F1296" authorId="2">
      <text/>
    </comment>
    <comment ref="F1297" authorId="2">
      <text/>
    </comment>
    <comment ref="A1299" authorId="2">
      <text>
        <r>
          <rPr>
            <sz val="11"/>
            <color theme="1"/>
            <rFont val="Calibri"/>
            <family val="2"/>
            <scheme val="minor"/>
          </rPr>
          <t>Introduzca un codigo UNSPSC</t>
        </r>
      </text>
    </comment>
    <comment ref="B1299" authorId="2">
      <text>
        <r>
          <rPr>
            <sz val="11"/>
            <color theme="1"/>
            <rFont val="Calibri"/>
            <family val="2"/>
            <scheme val="minor"/>
          </rPr>
          <t>Descripción calculada automáticamente a partir de código del artículo</t>
        </r>
      </text>
    </comment>
    <comment ref="C1299" authorId="2">
      <text>
        <r>
          <rPr>
            <sz val="11"/>
            <color theme="1"/>
            <rFont val="Calibri"/>
            <family val="2"/>
            <scheme val="minor"/>
          </rPr>
          <t>Seleccione un valor de la lista</t>
        </r>
      </text>
    </comment>
    <comment ref="D1299" authorId="2">
      <text>
        <r>
          <rPr>
            <sz val="11"/>
            <color theme="1"/>
            <rFont val="Calibri"/>
            <family val="2"/>
            <scheme val="minor"/>
          </rPr>
          <t>Introduzca un número con dos decimales como máximo. Debe ser igual o mayor a la "Cantidad Real Consumida"</t>
        </r>
      </text>
    </comment>
    <comment ref="E1299" authorId="2">
      <text>
        <r>
          <rPr>
            <sz val="11"/>
            <color theme="1"/>
            <rFont val="Calibri"/>
            <family val="2"/>
            <scheme val="minor"/>
          </rPr>
          <t>Introduzca un número con dos decimales como máximo</t>
        </r>
      </text>
    </comment>
    <comment ref="F1299" authorId="2">
      <text>
        <r>
          <rPr>
            <sz val="11"/>
            <color theme="1"/>
            <rFont val="Calibri"/>
            <family val="2"/>
            <scheme val="minor"/>
          </rPr>
          <t>Monto calculado automáticamente por el sistema</t>
        </r>
      </text>
    </comment>
    <comment ref="A1309" authorId="2">
      <text>
        <r>
          <rPr>
            <sz val="11"/>
            <color theme="1"/>
            <rFont val="Calibri"/>
            <family val="2"/>
            <scheme val="minor"/>
          </rPr>
          <t>Introducir un texto con el nombre o referencia de la contratación</t>
        </r>
      </text>
    </comment>
    <comment ref="B1309" authorId="2">
      <text>
        <r>
          <rPr>
            <sz val="11"/>
            <color theme="1"/>
            <rFont val="Calibri"/>
            <family val="2"/>
            <scheme val="minor"/>
          </rPr>
          <t>Introduzca un texto con la finalidad de la contratación</t>
        </r>
      </text>
    </comment>
    <comment ref="C1309" authorId="2">
      <text>
        <r>
          <rPr>
            <sz val="11"/>
            <color theme="1"/>
            <rFont val="Calibri"/>
            <family val="2"/>
            <scheme val="minor"/>
          </rPr>
          <t>Seleccionar un valor del listado</t>
        </r>
      </text>
    </comment>
    <comment ref="D1309" authorId="2">
      <text>
        <r>
          <rPr>
            <sz val="11"/>
            <color theme="1"/>
            <rFont val="Calibri"/>
            <family val="2"/>
            <scheme val="minor"/>
          </rPr>
          <t>Seleccione el tipo de procedimiento</t>
        </r>
      </text>
    </comment>
    <comment ref="E1309" authorId="2">
      <text>
        <r>
          <rPr>
            <sz val="11"/>
            <color theme="1"/>
            <rFont val="Calibri"/>
            <family val="2"/>
            <scheme val="minor"/>
          </rPr>
          <t>Seleccione un valor de la lista</t>
        </r>
      </text>
    </comment>
    <comment ref="F1309" authorId="2">
      <text>
        <r>
          <rPr>
            <sz val="11"/>
            <color theme="1"/>
            <rFont val="Calibri"/>
            <family val="2"/>
            <scheme val="minor"/>
          </rPr>
          <t>Introduzca el código SNIP</t>
        </r>
      </text>
    </comment>
    <comment ref="C1310" authorId="2">
      <text>
        <r>
          <rPr>
            <sz val="11"/>
            <color theme="1"/>
            <rFont val="Calibri"/>
            <family val="2"/>
            <scheme val="minor"/>
          </rPr>
          <t>Introduzca la fecha de inicio del proceso, en formato dd-mm-aaaa</t>
        </r>
      </text>
    </comment>
    <comment ref="F13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2">
      <text/>
    </comment>
    <comment ref="C1312" authorId="2">
      <text>
        <r>
          <rPr>
            <sz val="11"/>
            <color theme="1"/>
            <rFont val="Calibri"/>
            <family val="2"/>
            <scheme val="minor"/>
          </rPr>
          <t>Introduzca la fecha prevista de adjudicación, en formato dd-mm-aaaa</t>
        </r>
      </text>
    </comment>
    <comment ref="F1312" authorId="2">
      <text/>
    </comment>
    <comment ref="F1313" authorId="2">
      <text/>
    </comment>
    <comment ref="A1315" authorId="2">
      <text>
        <r>
          <rPr>
            <sz val="11"/>
            <color theme="1"/>
            <rFont val="Calibri"/>
            <family val="2"/>
            <scheme val="minor"/>
          </rPr>
          <t>Introduzca un codigo UNSPSC</t>
        </r>
      </text>
    </comment>
    <comment ref="B1315" authorId="2">
      <text>
        <r>
          <rPr>
            <sz val="11"/>
            <color theme="1"/>
            <rFont val="Calibri"/>
            <family val="2"/>
            <scheme val="minor"/>
          </rPr>
          <t>Descripción calculada automáticamente a partir de código del artículo</t>
        </r>
      </text>
    </comment>
    <comment ref="C1315" authorId="2">
      <text>
        <r>
          <rPr>
            <sz val="11"/>
            <color theme="1"/>
            <rFont val="Calibri"/>
            <family val="2"/>
            <scheme val="minor"/>
          </rPr>
          <t>Seleccione un valor de la lista</t>
        </r>
      </text>
    </comment>
    <comment ref="D1315" authorId="2">
      <text>
        <r>
          <rPr>
            <sz val="11"/>
            <color theme="1"/>
            <rFont val="Calibri"/>
            <family val="2"/>
            <scheme val="minor"/>
          </rPr>
          <t>Introduzca un número con dos decimales como máximo. Debe ser igual o mayor a la "Cantidad Real Consumida"</t>
        </r>
      </text>
    </comment>
    <comment ref="E1315" authorId="2">
      <text>
        <r>
          <rPr>
            <sz val="11"/>
            <color theme="1"/>
            <rFont val="Calibri"/>
            <family val="2"/>
            <scheme val="minor"/>
          </rPr>
          <t>Introduzca un número con dos decimales como máximo</t>
        </r>
      </text>
    </comment>
    <comment ref="F1315" authorId="2">
      <text>
        <r>
          <rPr>
            <sz val="11"/>
            <color theme="1"/>
            <rFont val="Calibri"/>
            <family val="2"/>
            <scheme val="minor"/>
          </rPr>
          <t>Monto calculado automáticamente por el sistema</t>
        </r>
      </text>
    </comment>
    <comment ref="A1323" authorId="2">
      <text>
        <r>
          <rPr>
            <sz val="11"/>
            <color theme="1"/>
            <rFont val="Calibri"/>
            <family val="2"/>
            <scheme val="minor"/>
          </rPr>
          <t>Introducir un texto con el nombre o referencia de la contratación</t>
        </r>
      </text>
    </comment>
    <comment ref="B1323" authorId="2">
      <text>
        <r>
          <rPr>
            <sz val="11"/>
            <color theme="1"/>
            <rFont val="Calibri"/>
            <family val="2"/>
            <scheme val="minor"/>
          </rPr>
          <t>Introduzca un texto con la finalidad de la contratación</t>
        </r>
      </text>
    </comment>
    <comment ref="C1323" authorId="2">
      <text>
        <r>
          <rPr>
            <sz val="11"/>
            <color theme="1"/>
            <rFont val="Calibri"/>
            <family val="2"/>
            <scheme val="minor"/>
          </rPr>
          <t>Seleccionar un valor del listado</t>
        </r>
      </text>
    </comment>
    <comment ref="D1323" authorId="2">
      <text>
        <r>
          <rPr>
            <sz val="11"/>
            <color theme="1"/>
            <rFont val="Calibri"/>
            <family val="2"/>
            <scheme val="minor"/>
          </rPr>
          <t>Seleccione el tipo de procedimiento</t>
        </r>
      </text>
    </comment>
    <comment ref="E1323" authorId="2">
      <text>
        <r>
          <rPr>
            <sz val="11"/>
            <color theme="1"/>
            <rFont val="Calibri"/>
            <family val="2"/>
            <scheme val="minor"/>
          </rPr>
          <t>Seleccione un valor de la lista</t>
        </r>
      </text>
    </comment>
    <comment ref="F1323" authorId="2">
      <text>
        <r>
          <rPr>
            <sz val="11"/>
            <color theme="1"/>
            <rFont val="Calibri"/>
            <family val="2"/>
            <scheme val="minor"/>
          </rPr>
          <t>Introduzca el código SNIP</t>
        </r>
      </text>
    </comment>
    <comment ref="C1324" authorId="2">
      <text>
        <r>
          <rPr>
            <sz val="11"/>
            <color theme="1"/>
            <rFont val="Calibri"/>
            <family val="2"/>
            <scheme val="minor"/>
          </rPr>
          <t>Introduzca la fecha de inicio del proceso, en formato dd-mm-aaaa</t>
        </r>
      </text>
    </comment>
    <comment ref="F13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2">
      <text/>
    </comment>
    <comment ref="C1326" authorId="2">
      <text>
        <r>
          <rPr>
            <sz val="11"/>
            <color theme="1"/>
            <rFont val="Calibri"/>
            <family val="2"/>
            <scheme val="minor"/>
          </rPr>
          <t>Introduzca la fecha prevista de adjudicación, en formato dd-mm-aaaa</t>
        </r>
      </text>
    </comment>
    <comment ref="F1326" authorId="2">
      <text/>
    </comment>
    <comment ref="F1327" authorId="2">
      <text/>
    </comment>
    <comment ref="A1329" authorId="2">
      <text>
        <r>
          <rPr>
            <sz val="11"/>
            <color theme="1"/>
            <rFont val="Calibri"/>
            <family val="2"/>
            <scheme val="minor"/>
          </rPr>
          <t>Introduzca un codigo UNSPSC</t>
        </r>
      </text>
    </comment>
    <comment ref="B1329" authorId="2">
      <text>
        <r>
          <rPr>
            <sz val="11"/>
            <color theme="1"/>
            <rFont val="Calibri"/>
            <family val="2"/>
            <scheme val="minor"/>
          </rPr>
          <t>Descripción calculada automáticamente a partir de código del artículo</t>
        </r>
      </text>
    </comment>
    <comment ref="C1329" authorId="2">
      <text>
        <r>
          <rPr>
            <sz val="11"/>
            <color theme="1"/>
            <rFont val="Calibri"/>
            <family val="2"/>
            <scheme val="minor"/>
          </rPr>
          <t>Seleccione un valor de la lista</t>
        </r>
      </text>
    </comment>
    <comment ref="D1329" authorId="2">
      <text>
        <r>
          <rPr>
            <sz val="11"/>
            <color theme="1"/>
            <rFont val="Calibri"/>
            <family val="2"/>
            <scheme val="minor"/>
          </rPr>
          <t>Introduzca un número con dos decimales como máximo. Debe ser igual o mayor a la "Cantidad Real Consumida"</t>
        </r>
      </text>
    </comment>
    <comment ref="E1329" authorId="2">
      <text>
        <r>
          <rPr>
            <sz val="11"/>
            <color theme="1"/>
            <rFont val="Calibri"/>
            <family val="2"/>
            <scheme val="minor"/>
          </rPr>
          <t>Introduzca un número con dos decimales como máximo</t>
        </r>
      </text>
    </comment>
    <comment ref="F1329" authorId="2">
      <text>
        <r>
          <rPr>
            <sz val="11"/>
            <color theme="1"/>
            <rFont val="Calibri"/>
            <family val="2"/>
            <scheme val="minor"/>
          </rPr>
          <t>Monto calculado automáticamente por el sistema</t>
        </r>
      </text>
    </comment>
    <comment ref="A1335" authorId="2">
      <text>
        <r>
          <rPr>
            <sz val="11"/>
            <color theme="1"/>
            <rFont val="Calibri"/>
            <family val="2"/>
            <scheme val="minor"/>
          </rPr>
          <t>Introducir un texto con el nombre o referencia de la contratación</t>
        </r>
      </text>
    </comment>
    <comment ref="B1335" authorId="2">
      <text>
        <r>
          <rPr>
            <sz val="11"/>
            <color theme="1"/>
            <rFont val="Calibri"/>
            <family val="2"/>
            <scheme val="minor"/>
          </rPr>
          <t>Introduzca un texto con la finalidad de la contratación</t>
        </r>
      </text>
    </comment>
    <comment ref="C1335" authorId="2">
      <text>
        <r>
          <rPr>
            <sz val="11"/>
            <color theme="1"/>
            <rFont val="Calibri"/>
            <family val="2"/>
            <scheme val="minor"/>
          </rPr>
          <t>Seleccionar un valor del listado</t>
        </r>
      </text>
    </comment>
    <comment ref="D1335" authorId="2">
      <text>
        <r>
          <rPr>
            <sz val="11"/>
            <color theme="1"/>
            <rFont val="Calibri"/>
            <family val="2"/>
            <scheme val="minor"/>
          </rPr>
          <t>Seleccione el tipo de procedimiento</t>
        </r>
      </text>
    </comment>
    <comment ref="E1335" authorId="2">
      <text>
        <r>
          <rPr>
            <sz val="11"/>
            <color theme="1"/>
            <rFont val="Calibri"/>
            <family val="2"/>
            <scheme val="minor"/>
          </rPr>
          <t>Seleccione un valor de la lista</t>
        </r>
      </text>
    </comment>
    <comment ref="F1335" authorId="2">
      <text>
        <r>
          <rPr>
            <sz val="11"/>
            <color theme="1"/>
            <rFont val="Calibri"/>
            <family val="2"/>
            <scheme val="minor"/>
          </rPr>
          <t>Introduzca el código SNIP</t>
        </r>
      </text>
    </comment>
    <comment ref="C1336" authorId="2">
      <text>
        <r>
          <rPr>
            <sz val="11"/>
            <color theme="1"/>
            <rFont val="Calibri"/>
            <family val="2"/>
            <scheme val="minor"/>
          </rPr>
          <t>Introduzca la fecha de inicio del proceso, en formato dd-mm-aaaa</t>
        </r>
      </text>
    </comment>
    <comment ref="F133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7" authorId="2">
      <text/>
    </comment>
    <comment ref="C1338" authorId="2">
      <text>
        <r>
          <rPr>
            <sz val="11"/>
            <color theme="1"/>
            <rFont val="Calibri"/>
            <family val="2"/>
            <scheme val="minor"/>
          </rPr>
          <t>Introduzca la fecha prevista de adjudicación, en formato dd-mm-aaaa</t>
        </r>
      </text>
    </comment>
    <comment ref="F1338" authorId="2">
      <text/>
    </comment>
    <comment ref="F1339" authorId="2">
      <text/>
    </comment>
    <comment ref="A1341" authorId="2">
      <text>
        <r>
          <rPr>
            <sz val="11"/>
            <color theme="1"/>
            <rFont val="Calibri"/>
            <family val="2"/>
            <scheme val="minor"/>
          </rPr>
          <t>Introduzca un codigo UNSPSC</t>
        </r>
      </text>
    </comment>
    <comment ref="B1341" authorId="2">
      <text>
        <r>
          <rPr>
            <sz val="11"/>
            <color theme="1"/>
            <rFont val="Calibri"/>
            <family val="2"/>
            <scheme val="minor"/>
          </rPr>
          <t>Descripción calculada automáticamente a partir de código del artículo</t>
        </r>
      </text>
    </comment>
    <comment ref="C1341" authorId="2">
      <text>
        <r>
          <rPr>
            <sz val="11"/>
            <color theme="1"/>
            <rFont val="Calibri"/>
            <family val="2"/>
            <scheme val="minor"/>
          </rPr>
          <t>Seleccione un valor de la lista</t>
        </r>
      </text>
    </comment>
    <comment ref="D1341" authorId="2">
      <text>
        <r>
          <rPr>
            <sz val="11"/>
            <color theme="1"/>
            <rFont val="Calibri"/>
            <family val="2"/>
            <scheme val="minor"/>
          </rPr>
          <t>Introduzca un número con dos decimales como máximo. Debe ser igual o mayor a la "Cantidad Real Consumida"</t>
        </r>
      </text>
    </comment>
    <comment ref="E1341" authorId="2">
      <text>
        <r>
          <rPr>
            <sz val="11"/>
            <color theme="1"/>
            <rFont val="Calibri"/>
            <family val="2"/>
            <scheme val="minor"/>
          </rPr>
          <t>Introduzca un número con dos decimales como máximo</t>
        </r>
      </text>
    </comment>
    <comment ref="F1341" authorId="2">
      <text>
        <r>
          <rPr>
            <sz val="11"/>
            <color theme="1"/>
            <rFont val="Calibri"/>
            <family val="2"/>
            <scheme val="minor"/>
          </rPr>
          <t>Monto calculado automáticamente por el sistema</t>
        </r>
      </text>
    </comment>
    <comment ref="A1347" authorId="2">
      <text>
        <r>
          <rPr>
            <sz val="11"/>
            <color theme="1"/>
            <rFont val="Calibri"/>
            <family val="2"/>
            <scheme val="minor"/>
          </rPr>
          <t>Introducir un texto con el nombre o referencia de la contratación</t>
        </r>
      </text>
    </comment>
    <comment ref="B1347" authorId="2">
      <text>
        <r>
          <rPr>
            <sz val="11"/>
            <color theme="1"/>
            <rFont val="Calibri"/>
            <family val="2"/>
            <scheme val="minor"/>
          </rPr>
          <t>Introduzca un texto con la finalidad de la contratación</t>
        </r>
      </text>
    </comment>
    <comment ref="C1347" authorId="2">
      <text>
        <r>
          <rPr>
            <sz val="11"/>
            <color theme="1"/>
            <rFont val="Calibri"/>
            <family val="2"/>
            <scheme val="minor"/>
          </rPr>
          <t>Seleccionar un valor del listado</t>
        </r>
      </text>
    </comment>
    <comment ref="D1347" authorId="2">
      <text>
        <r>
          <rPr>
            <sz val="11"/>
            <color theme="1"/>
            <rFont val="Calibri"/>
            <family val="2"/>
            <scheme val="minor"/>
          </rPr>
          <t>Seleccione el tipo de procedimiento</t>
        </r>
      </text>
    </comment>
    <comment ref="E1347" authorId="2">
      <text>
        <r>
          <rPr>
            <sz val="11"/>
            <color theme="1"/>
            <rFont val="Calibri"/>
            <family val="2"/>
            <scheme val="minor"/>
          </rPr>
          <t>Seleccione un valor de la lista</t>
        </r>
      </text>
    </comment>
    <comment ref="F1347" authorId="2">
      <text>
        <r>
          <rPr>
            <sz val="11"/>
            <color theme="1"/>
            <rFont val="Calibri"/>
            <family val="2"/>
            <scheme val="minor"/>
          </rPr>
          <t>Introduzca el código SNIP</t>
        </r>
      </text>
    </comment>
    <comment ref="C1348" authorId="2">
      <text>
        <r>
          <rPr>
            <sz val="11"/>
            <color theme="1"/>
            <rFont val="Calibri"/>
            <family val="2"/>
            <scheme val="minor"/>
          </rPr>
          <t>Introduzca la fecha de inicio del proceso, en formato dd-mm-aaaa</t>
        </r>
      </text>
    </comment>
    <comment ref="F134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2">
      <text/>
    </comment>
    <comment ref="C1350" authorId="2">
      <text>
        <r>
          <rPr>
            <sz val="11"/>
            <color theme="1"/>
            <rFont val="Calibri"/>
            <family val="2"/>
            <scheme val="minor"/>
          </rPr>
          <t>Introduzca la fecha prevista de adjudicación, en formato dd-mm-aaaa</t>
        </r>
      </text>
    </comment>
    <comment ref="F1350" authorId="2">
      <text/>
    </comment>
    <comment ref="F1351" authorId="2">
      <text/>
    </comment>
    <comment ref="A1353" authorId="2">
      <text>
        <r>
          <rPr>
            <sz val="11"/>
            <color theme="1"/>
            <rFont val="Calibri"/>
            <family val="2"/>
            <scheme val="minor"/>
          </rPr>
          <t>Introduzca un codigo UNSPSC</t>
        </r>
      </text>
    </comment>
    <comment ref="B1353" authorId="2">
      <text>
        <r>
          <rPr>
            <sz val="11"/>
            <color theme="1"/>
            <rFont val="Calibri"/>
            <family val="2"/>
            <scheme val="minor"/>
          </rPr>
          <t>Descripción calculada automáticamente a partir de código del artículo</t>
        </r>
      </text>
    </comment>
    <comment ref="C1353" authorId="2">
      <text>
        <r>
          <rPr>
            <sz val="11"/>
            <color theme="1"/>
            <rFont val="Calibri"/>
            <family val="2"/>
            <scheme val="minor"/>
          </rPr>
          <t>Seleccione un valor de la lista</t>
        </r>
      </text>
    </comment>
    <comment ref="D1353" authorId="2">
      <text>
        <r>
          <rPr>
            <sz val="11"/>
            <color theme="1"/>
            <rFont val="Calibri"/>
            <family val="2"/>
            <scheme val="minor"/>
          </rPr>
          <t>Introduzca un número con dos decimales como máximo. Debe ser igual o mayor a la "Cantidad Real Consumida"</t>
        </r>
      </text>
    </comment>
    <comment ref="E1353" authorId="2">
      <text>
        <r>
          <rPr>
            <sz val="11"/>
            <color theme="1"/>
            <rFont val="Calibri"/>
            <family val="2"/>
            <scheme val="minor"/>
          </rPr>
          <t>Introduzca un número con dos decimales como máximo</t>
        </r>
      </text>
    </comment>
    <comment ref="F1353" authorId="2">
      <text>
        <r>
          <rPr>
            <sz val="11"/>
            <color theme="1"/>
            <rFont val="Calibri"/>
            <family val="2"/>
            <scheme val="minor"/>
          </rPr>
          <t>Monto calculado automáticamente por el sistema</t>
        </r>
      </text>
    </comment>
    <comment ref="A1367" authorId="2">
      <text>
        <r>
          <rPr>
            <sz val="11"/>
            <color theme="1"/>
            <rFont val="Calibri"/>
            <family val="2"/>
            <scheme val="minor"/>
          </rPr>
          <t>Introducir un texto con el nombre o referencia de la contratación</t>
        </r>
      </text>
    </comment>
    <comment ref="B1367" authorId="2">
      <text>
        <r>
          <rPr>
            <sz val="11"/>
            <color theme="1"/>
            <rFont val="Calibri"/>
            <family val="2"/>
            <scheme val="minor"/>
          </rPr>
          <t>Introduzca un texto con la finalidad de la contratación</t>
        </r>
      </text>
    </comment>
    <comment ref="C1367" authorId="2">
      <text>
        <r>
          <rPr>
            <sz val="11"/>
            <color theme="1"/>
            <rFont val="Calibri"/>
            <family val="2"/>
            <scheme val="minor"/>
          </rPr>
          <t>Seleccionar un valor del listado</t>
        </r>
      </text>
    </comment>
    <comment ref="D1367" authorId="2">
      <text>
        <r>
          <rPr>
            <sz val="11"/>
            <color theme="1"/>
            <rFont val="Calibri"/>
            <family val="2"/>
            <scheme val="minor"/>
          </rPr>
          <t>Seleccione el tipo de procedimiento</t>
        </r>
      </text>
    </comment>
    <comment ref="E1367" authorId="2">
      <text>
        <r>
          <rPr>
            <sz val="11"/>
            <color theme="1"/>
            <rFont val="Calibri"/>
            <family val="2"/>
            <scheme val="minor"/>
          </rPr>
          <t>Seleccione un valor de la lista</t>
        </r>
      </text>
    </comment>
    <comment ref="F1367" authorId="2">
      <text>
        <r>
          <rPr>
            <sz val="11"/>
            <color theme="1"/>
            <rFont val="Calibri"/>
            <family val="2"/>
            <scheme val="minor"/>
          </rPr>
          <t>Introduzca el código SNIP</t>
        </r>
      </text>
    </comment>
    <comment ref="C1368" authorId="2">
      <text>
        <r>
          <rPr>
            <sz val="11"/>
            <color theme="1"/>
            <rFont val="Calibri"/>
            <family val="2"/>
            <scheme val="minor"/>
          </rPr>
          <t>Introduzca la fecha de inicio del proceso, en formato dd-mm-aaaa</t>
        </r>
      </text>
    </comment>
    <comment ref="F13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2">
      <text/>
    </comment>
    <comment ref="C1370" authorId="2">
      <text>
        <r>
          <rPr>
            <sz val="11"/>
            <color theme="1"/>
            <rFont val="Calibri"/>
            <family val="2"/>
            <scheme val="minor"/>
          </rPr>
          <t>Introduzca la fecha prevista de adjudicación, en formato dd-mm-aaaa</t>
        </r>
      </text>
    </comment>
    <comment ref="F1370" authorId="2">
      <text/>
    </comment>
    <comment ref="F1371" authorId="2">
      <text/>
    </comment>
    <comment ref="A1373" authorId="2">
      <text>
        <r>
          <rPr>
            <sz val="11"/>
            <color theme="1"/>
            <rFont val="Calibri"/>
            <family val="2"/>
            <scheme val="minor"/>
          </rPr>
          <t>Introduzca un codigo UNSPSC</t>
        </r>
      </text>
    </comment>
    <comment ref="B1373" authorId="2">
      <text>
        <r>
          <rPr>
            <sz val="11"/>
            <color theme="1"/>
            <rFont val="Calibri"/>
            <family val="2"/>
            <scheme val="minor"/>
          </rPr>
          <t>Descripción calculada automáticamente a partir de código del artículo</t>
        </r>
      </text>
    </comment>
    <comment ref="C1373" authorId="2">
      <text>
        <r>
          <rPr>
            <sz val="11"/>
            <color theme="1"/>
            <rFont val="Calibri"/>
            <family val="2"/>
            <scheme val="minor"/>
          </rPr>
          <t>Seleccione un valor de la lista</t>
        </r>
      </text>
    </comment>
    <comment ref="D1373" authorId="2">
      <text>
        <r>
          <rPr>
            <sz val="11"/>
            <color theme="1"/>
            <rFont val="Calibri"/>
            <family val="2"/>
            <scheme val="minor"/>
          </rPr>
          <t>Introduzca un número con dos decimales como máximo. Debe ser igual o mayor a la "Cantidad Real Consumida"</t>
        </r>
      </text>
    </comment>
    <comment ref="E1373" authorId="2">
      <text>
        <r>
          <rPr>
            <sz val="11"/>
            <color theme="1"/>
            <rFont val="Calibri"/>
            <family val="2"/>
            <scheme val="minor"/>
          </rPr>
          <t>Introduzca un número con dos decimales como máximo</t>
        </r>
      </text>
    </comment>
    <comment ref="F1373" authorId="2">
      <text>
        <r>
          <rPr>
            <sz val="11"/>
            <color theme="1"/>
            <rFont val="Calibri"/>
            <family val="2"/>
            <scheme val="minor"/>
          </rPr>
          <t>Monto calculado automáticamente por el sistema</t>
        </r>
      </text>
    </comment>
    <comment ref="A1386" authorId="2">
      <text>
        <r>
          <rPr>
            <sz val="11"/>
            <color theme="1"/>
            <rFont val="Calibri"/>
            <family val="2"/>
            <scheme val="minor"/>
          </rPr>
          <t>Introducir un texto con el nombre o referencia de la contratación</t>
        </r>
      </text>
    </comment>
    <comment ref="B1386" authorId="2">
      <text>
        <r>
          <rPr>
            <sz val="11"/>
            <color theme="1"/>
            <rFont val="Calibri"/>
            <family val="2"/>
            <scheme val="minor"/>
          </rPr>
          <t>Introduzca un texto con la finalidad de la contratación</t>
        </r>
      </text>
    </comment>
    <comment ref="C1386" authorId="2">
      <text>
        <r>
          <rPr>
            <sz val="11"/>
            <color theme="1"/>
            <rFont val="Calibri"/>
            <family val="2"/>
            <scheme val="minor"/>
          </rPr>
          <t>Seleccionar un valor del listado</t>
        </r>
      </text>
    </comment>
    <comment ref="D1386" authorId="2">
      <text>
        <r>
          <rPr>
            <sz val="11"/>
            <color theme="1"/>
            <rFont val="Calibri"/>
            <family val="2"/>
            <scheme val="minor"/>
          </rPr>
          <t>Seleccione el tipo de procedimiento</t>
        </r>
      </text>
    </comment>
    <comment ref="E1386" authorId="2">
      <text>
        <r>
          <rPr>
            <sz val="11"/>
            <color theme="1"/>
            <rFont val="Calibri"/>
            <family val="2"/>
            <scheme val="minor"/>
          </rPr>
          <t>Seleccione un valor de la lista</t>
        </r>
      </text>
    </comment>
    <comment ref="F1386" authorId="2">
      <text>
        <r>
          <rPr>
            <sz val="11"/>
            <color theme="1"/>
            <rFont val="Calibri"/>
            <family val="2"/>
            <scheme val="minor"/>
          </rPr>
          <t>Introduzca el código SNIP</t>
        </r>
      </text>
    </comment>
    <comment ref="C1387" authorId="2">
      <text>
        <r>
          <rPr>
            <sz val="11"/>
            <color theme="1"/>
            <rFont val="Calibri"/>
            <family val="2"/>
            <scheme val="minor"/>
          </rPr>
          <t>Introduzca la fecha de inicio del proceso, en formato dd-mm-aaaa</t>
        </r>
      </text>
    </comment>
    <comment ref="F138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2">
      <text/>
    </comment>
    <comment ref="C1389" authorId="2">
      <text>
        <r>
          <rPr>
            <sz val="11"/>
            <color theme="1"/>
            <rFont val="Calibri"/>
            <family val="2"/>
            <scheme val="minor"/>
          </rPr>
          <t>Introduzca la fecha prevista de adjudicación, en formato dd-mm-aaaa</t>
        </r>
      </text>
    </comment>
    <comment ref="F1389" authorId="2">
      <text/>
    </comment>
    <comment ref="F1390" authorId="2">
      <text/>
    </comment>
    <comment ref="A1392" authorId="2">
      <text>
        <r>
          <rPr>
            <sz val="11"/>
            <color theme="1"/>
            <rFont val="Calibri"/>
            <family val="2"/>
            <scheme val="minor"/>
          </rPr>
          <t>Introduzca un codigo UNSPSC</t>
        </r>
      </text>
    </comment>
    <comment ref="B1392" authorId="2">
      <text>
        <r>
          <rPr>
            <sz val="11"/>
            <color theme="1"/>
            <rFont val="Calibri"/>
            <family val="2"/>
            <scheme val="minor"/>
          </rPr>
          <t>Descripción calculada automáticamente a partir de código del artículo</t>
        </r>
      </text>
    </comment>
    <comment ref="C1392" authorId="2">
      <text>
        <r>
          <rPr>
            <sz val="11"/>
            <color theme="1"/>
            <rFont val="Calibri"/>
            <family val="2"/>
            <scheme val="minor"/>
          </rPr>
          <t>Seleccione un valor de la lista</t>
        </r>
      </text>
    </comment>
    <comment ref="D1392" authorId="2">
      <text>
        <r>
          <rPr>
            <sz val="11"/>
            <color theme="1"/>
            <rFont val="Calibri"/>
            <family val="2"/>
            <scheme val="minor"/>
          </rPr>
          <t>Introduzca un número con dos decimales como máximo. Debe ser igual o mayor a la "Cantidad Real Consumida"</t>
        </r>
      </text>
    </comment>
    <comment ref="E1392" authorId="2">
      <text>
        <r>
          <rPr>
            <sz val="11"/>
            <color theme="1"/>
            <rFont val="Calibri"/>
            <family val="2"/>
            <scheme val="minor"/>
          </rPr>
          <t>Introduzca un número con dos decimales como máximo</t>
        </r>
      </text>
    </comment>
    <comment ref="F1392" authorId="2">
      <text>
        <r>
          <rPr>
            <sz val="11"/>
            <color theme="1"/>
            <rFont val="Calibri"/>
            <family val="2"/>
            <scheme val="minor"/>
          </rPr>
          <t>Monto calculado automáticamente por el sistema</t>
        </r>
      </text>
    </comment>
    <comment ref="A1401" authorId="2">
      <text>
        <r>
          <rPr>
            <sz val="11"/>
            <color theme="1"/>
            <rFont val="Calibri"/>
            <family val="2"/>
            <scheme val="minor"/>
          </rPr>
          <t>Introducir un texto con el nombre o referencia de la contratación</t>
        </r>
      </text>
    </comment>
    <comment ref="B1401" authorId="2">
      <text>
        <r>
          <rPr>
            <sz val="11"/>
            <color theme="1"/>
            <rFont val="Calibri"/>
            <family val="2"/>
            <scheme val="minor"/>
          </rPr>
          <t>Introduzca un texto con la finalidad de la contratación</t>
        </r>
      </text>
    </comment>
    <comment ref="C1401" authorId="2">
      <text>
        <r>
          <rPr>
            <sz val="11"/>
            <color theme="1"/>
            <rFont val="Calibri"/>
            <family val="2"/>
            <scheme val="minor"/>
          </rPr>
          <t>Seleccionar un valor del listado</t>
        </r>
      </text>
    </comment>
    <comment ref="D1401" authorId="2">
      <text>
        <r>
          <rPr>
            <sz val="11"/>
            <color theme="1"/>
            <rFont val="Calibri"/>
            <family val="2"/>
            <scheme val="minor"/>
          </rPr>
          <t>Seleccione el tipo de procedimiento</t>
        </r>
      </text>
    </comment>
    <comment ref="E1401" authorId="2">
      <text>
        <r>
          <rPr>
            <sz val="11"/>
            <color theme="1"/>
            <rFont val="Calibri"/>
            <family val="2"/>
            <scheme val="minor"/>
          </rPr>
          <t>Seleccione un valor de la lista</t>
        </r>
      </text>
    </comment>
    <comment ref="F1401" authorId="2">
      <text>
        <r>
          <rPr>
            <sz val="11"/>
            <color theme="1"/>
            <rFont val="Calibri"/>
            <family val="2"/>
            <scheme val="minor"/>
          </rPr>
          <t>Introduzca el código SNIP</t>
        </r>
      </text>
    </comment>
    <comment ref="C1402" authorId="2">
      <text>
        <r>
          <rPr>
            <sz val="11"/>
            <color theme="1"/>
            <rFont val="Calibri"/>
            <family val="2"/>
            <scheme val="minor"/>
          </rPr>
          <t>Introduzca la fecha de inicio del proceso, en formato dd-mm-aaaa</t>
        </r>
      </text>
    </comment>
    <comment ref="F140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2">
      <text/>
    </comment>
    <comment ref="C1404" authorId="2">
      <text>
        <r>
          <rPr>
            <sz val="11"/>
            <color theme="1"/>
            <rFont val="Calibri"/>
            <family val="2"/>
            <scheme val="minor"/>
          </rPr>
          <t>Introduzca la fecha prevista de adjudicación, en formato dd-mm-aaaa</t>
        </r>
      </text>
    </comment>
    <comment ref="F1404" authorId="2">
      <text/>
    </comment>
    <comment ref="F1405" authorId="2">
      <text/>
    </comment>
    <comment ref="A1407" authorId="2">
      <text>
        <r>
          <rPr>
            <sz val="11"/>
            <color theme="1"/>
            <rFont val="Calibri"/>
            <family val="2"/>
            <scheme val="minor"/>
          </rPr>
          <t>Introduzca un codigo UNSPSC</t>
        </r>
      </text>
    </comment>
    <comment ref="B1407" authorId="2">
      <text>
        <r>
          <rPr>
            <sz val="11"/>
            <color theme="1"/>
            <rFont val="Calibri"/>
            <family val="2"/>
            <scheme val="minor"/>
          </rPr>
          <t>Descripción calculada automáticamente a partir de código del artículo</t>
        </r>
      </text>
    </comment>
    <comment ref="C1407" authorId="2">
      <text>
        <r>
          <rPr>
            <sz val="11"/>
            <color theme="1"/>
            <rFont val="Calibri"/>
            <family val="2"/>
            <scheme val="minor"/>
          </rPr>
          <t>Seleccione un valor de la lista</t>
        </r>
      </text>
    </comment>
    <comment ref="D1407" authorId="2">
      <text>
        <r>
          <rPr>
            <sz val="11"/>
            <color theme="1"/>
            <rFont val="Calibri"/>
            <family val="2"/>
            <scheme val="minor"/>
          </rPr>
          <t>Introduzca un número con dos decimales como máximo. Debe ser igual o mayor a la "Cantidad Real Consumida"</t>
        </r>
      </text>
    </comment>
    <comment ref="E1407" authorId="2">
      <text>
        <r>
          <rPr>
            <sz val="11"/>
            <color theme="1"/>
            <rFont val="Calibri"/>
            <family val="2"/>
            <scheme val="minor"/>
          </rPr>
          <t>Introduzca un número con dos decimales como máximo</t>
        </r>
      </text>
    </comment>
    <comment ref="F1407" authorId="2">
      <text>
        <r>
          <rPr>
            <sz val="11"/>
            <color theme="1"/>
            <rFont val="Calibri"/>
            <family val="2"/>
            <scheme val="minor"/>
          </rPr>
          <t>Monto calculado automáticamente por el sistema</t>
        </r>
      </text>
    </comment>
    <comment ref="A1416" authorId="2">
      <text>
        <r>
          <rPr>
            <sz val="11"/>
            <color theme="1"/>
            <rFont val="Calibri"/>
            <family val="2"/>
            <scheme val="minor"/>
          </rPr>
          <t>Introducir un texto con el nombre o referencia de la contratación</t>
        </r>
      </text>
    </comment>
    <comment ref="B1416" authorId="2">
      <text>
        <r>
          <rPr>
            <sz val="11"/>
            <color theme="1"/>
            <rFont val="Calibri"/>
            <family val="2"/>
            <scheme val="minor"/>
          </rPr>
          <t>Introduzca un texto con la finalidad de la contratación</t>
        </r>
      </text>
    </comment>
    <comment ref="C1416" authorId="2">
      <text>
        <r>
          <rPr>
            <sz val="11"/>
            <color theme="1"/>
            <rFont val="Calibri"/>
            <family val="2"/>
            <scheme val="minor"/>
          </rPr>
          <t>Seleccionar un valor del listado</t>
        </r>
      </text>
    </comment>
    <comment ref="D1416" authorId="2">
      <text>
        <r>
          <rPr>
            <sz val="11"/>
            <color theme="1"/>
            <rFont val="Calibri"/>
            <family val="2"/>
            <scheme val="minor"/>
          </rPr>
          <t>Seleccione el tipo de procedimiento</t>
        </r>
      </text>
    </comment>
    <comment ref="E1416" authorId="2">
      <text>
        <r>
          <rPr>
            <sz val="11"/>
            <color theme="1"/>
            <rFont val="Calibri"/>
            <family val="2"/>
            <scheme val="minor"/>
          </rPr>
          <t>Seleccione un valor de la lista</t>
        </r>
      </text>
    </comment>
    <comment ref="F1416" authorId="2">
      <text>
        <r>
          <rPr>
            <sz val="11"/>
            <color theme="1"/>
            <rFont val="Calibri"/>
            <family val="2"/>
            <scheme val="minor"/>
          </rPr>
          <t>Introduzca el código SNIP</t>
        </r>
      </text>
    </comment>
    <comment ref="C1417" authorId="2">
      <text>
        <r>
          <rPr>
            <sz val="11"/>
            <color theme="1"/>
            <rFont val="Calibri"/>
            <family val="2"/>
            <scheme val="minor"/>
          </rPr>
          <t>Introduzca la fecha de inicio del proceso, en formato dd-mm-aaaa</t>
        </r>
      </text>
    </comment>
    <comment ref="F14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2">
      <text/>
    </comment>
    <comment ref="C1419" authorId="2">
      <text>
        <r>
          <rPr>
            <sz val="11"/>
            <color theme="1"/>
            <rFont val="Calibri"/>
            <family val="2"/>
            <scheme val="minor"/>
          </rPr>
          <t>Introduzca la fecha prevista de adjudicación, en formato dd-mm-aaaa</t>
        </r>
      </text>
    </comment>
    <comment ref="F1419" authorId="2">
      <text/>
    </comment>
    <comment ref="F1420" authorId="2">
      <text/>
    </comment>
    <comment ref="A1422" authorId="2">
      <text>
        <r>
          <rPr>
            <sz val="11"/>
            <color theme="1"/>
            <rFont val="Calibri"/>
            <family val="2"/>
            <scheme val="minor"/>
          </rPr>
          <t>Introduzca un codigo UNSPSC</t>
        </r>
      </text>
    </comment>
    <comment ref="B1422" authorId="2">
      <text>
        <r>
          <rPr>
            <sz val="11"/>
            <color theme="1"/>
            <rFont val="Calibri"/>
            <family val="2"/>
            <scheme val="minor"/>
          </rPr>
          <t>Descripción calculada automáticamente a partir de código del artículo</t>
        </r>
      </text>
    </comment>
    <comment ref="C1422" authorId="2">
      <text>
        <r>
          <rPr>
            <sz val="11"/>
            <color theme="1"/>
            <rFont val="Calibri"/>
            <family val="2"/>
            <scheme val="minor"/>
          </rPr>
          <t>Seleccione un valor de la lista</t>
        </r>
      </text>
    </comment>
    <comment ref="D1422" authorId="2">
      <text>
        <r>
          <rPr>
            <sz val="11"/>
            <color theme="1"/>
            <rFont val="Calibri"/>
            <family val="2"/>
            <scheme val="minor"/>
          </rPr>
          <t>Introduzca un número con dos decimales como máximo. Debe ser igual o mayor a la "Cantidad Real Consumida"</t>
        </r>
      </text>
    </comment>
    <comment ref="E1422" authorId="2">
      <text>
        <r>
          <rPr>
            <sz val="11"/>
            <color theme="1"/>
            <rFont val="Calibri"/>
            <family val="2"/>
            <scheme val="minor"/>
          </rPr>
          <t>Introduzca un número con dos decimales como máximo</t>
        </r>
      </text>
    </comment>
    <comment ref="F1422" authorId="2">
      <text>
        <r>
          <rPr>
            <sz val="11"/>
            <color theme="1"/>
            <rFont val="Calibri"/>
            <family val="2"/>
            <scheme val="minor"/>
          </rPr>
          <t>Monto calculado automáticamente por el sistema</t>
        </r>
      </text>
    </comment>
    <comment ref="A1430" authorId="2">
      <text>
        <r>
          <rPr>
            <sz val="11"/>
            <color theme="1"/>
            <rFont val="Calibri"/>
            <family val="2"/>
            <scheme val="minor"/>
          </rPr>
          <t>Introducir un texto con el nombre o referencia de la contratación</t>
        </r>
      </text>
    </comment>
    <comment ref="B1430" authorId="2">
      <text>
        <r>
          <rPr>
            <sz val="11"/>
            <color theme="1"/>
            <rFont val="Calibri"/>
            <family val="2"/>
            <scheme val="minor"/>
          </rPr>
          <t>Introduzca un texto con la finalidad de la contratación</t>
        </r>
      </text>
    </comment>
    <comment ref="C1430" authorId="2">
      <text>
        <r>
          <rPr>
            <sz val="11"/>
            <color theme="1"/>
            <rFont val="Calibri"/>
            <family val="2"/>
            <scheme val="minor"/>
          </rPr>
          <t>Seleccionar un valor del listado</t>
        </r>
      </text>
    </comment>
    <comment ref="D1430" authorId="2">
      <text>
        <r>
          <rPr>
            <sz val="11"/>
            <color theme="1"/>
            <rFont val="Calibri"/>
            <family val="2"/>
            <scheme val="minor"/>
          </rPr>
          <t>Seleccione el tipo de procedimiento</t>
        </r>
      </text>
    </comment>
    <comment ref="E1430" authorId="2">
      <text>
        <r>
          <rPr>
            <sz val="11"/>
            <color theme="1"/>
            <rFont val="Calibri"/>
            <family val="2"/>
            <scheme val="minor"/>
          </rPr>
          <t>Seleccione un valor de la lista</t>
        </r>
      </text>
    </comment>
    <comment ref="F1430" authorId="2">
      <text>
        <r>
          <rPr>
            <sz val="11"/>
            <color theme="1"/>
            <rFont val="Calibri"/>
            <family val="2"/>
            <scheme val="minor"/>
          </rPr>
          <t>Introduzca el código SNIP</t>
        </r>
      </text>
    </comment>
    <comment ref="C1431" authorId="2">
      <text>
        <r>
          <rPr>
            <sz val="11"/>
            <color theme="1"/>
            <rFont val="Calibri"/>
            <family val="2"/>
            <scheme val="minor"/>
          </rPr>
          <t>Introduzca la fecha de inicio del proceso, en formato dd-mm-aaaa</t>
        </r>
      </text>
    </comment>
    <comment ref="F14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2">
      <text/>
    </comment>
    <comment ref="C1433" authorId="2">
      <text>
        <r>
          <rPr>
            <sz val="11"/>
            <color theme="1"/>
            <rFont val="Calibri"/>
            <family val="2"/>
            <scheme val="minor"/>
          </rPr>
          <t>Introduzca la fecha prevista de adjudicación, en formato dd-mm-aaaa</t>
        </r>
      </text>
    </comment>
    <comment ref="F1433" authorId="2">
      <text/>
    </comment>
    <comment ref="F1434" authorId="2">
      <text/>
    </comment>
    <comment ref="A1436" authorId="2">
      <text>
        <r>
          <rPr>
            <sz val="11"/>
            <color theme="1"/>
            <rFont val="Calibri"/>
            <family val="2"/>
            <scheme val="minor"/>
          </rPr>
          <t>Introduzca un codigo UNSPSC</t>
        </r>
      </text>
    </comment>
    <comment ref="B1436" authorId="2">
      <text>
        <r>
          <rPr>
            <sz val="11"/>
            <color theme="1"/>
            <rFont val="Calibri"/>
            <family val="2"/>
            <scheme val="minor"/>
          </rPr>
          <t>Descripción calculada automáticamente a partir de código del artículo</t>
        </r>
      </text>
    </comment>
    <comment ref="C1436" authorId="2">
      <text>
        <r>
          <rPr>
            <sz val="11"/>
            <color theme="1"/>
            <rFont val="Calibri"/>
            <family val="2"/>
            <scheme val="minor"/>
          </rPr>
          <t>Seleccione un valor de la lista</t>
        </r>
      </text>
    </comment>
    <comment ref="D1436" authorId="2">
      <text>
        <r>
          <rPr>
            <sz val="11"/>
            <color theme="1"/>
            <rFont val="Calibri"/>
            <family val="2"/>
            <scheme val="minor"/>
          </rPr>
          <t>Introduzca un número con dos decimales como máximo. Debe ser igual o mayor a la "Cantidad Real Consumida"</t>
        </r>
      </text>
    </comment>
    <comment ref="E1436" authorId="2">
      <text>
        <r>
          <rPr>
            <sz val="11"/>
            <color theme="1"/>
            <rFont val="Calibri"/>
            <family val="2"/>
            <scheme val="minor"/>
          </rPr>
          <t>Introduzca un número con dos decimales como máximo</t>
        </r>
      </text>
    </comment>
    <comment ref="F1436" authorId="2">
      <text>
        <r>
          <rPr>
            <sz val="11"/>
            <color theme="1"/>
            <rFont val="Calibri"/>
            <family val="2"/>
            <scheme val="minor"/>
          </rPr>
          <t>Monto calculado automáticamente por el sistema</t>
        </r>
      </text>
    </comment>
    <comment ref="A1444" authorId="2">
      <text>
        <r>
          <rPr>
            <sz val="11"/>
            <color theme="1"/>
            <rFont val="Calibri"/>
            <family val="2"/>
            <scheme val="minor"/>
          </rPr>
          <t>Introducir un texto con el nombre o referencia de la contratación</t>
        </r>
      </text>
    </comment>
    <comment ref="B1444" authorId="2">
      <text>
        <r>
          <rPr>
            <sz val="11"/>
            <color theme="1"/>
            <rFont val="Calibri"/>
            <family val="2"/>
            <scheme val="minor"/>
          </rPr>
          <t>Introduzca un texto con la finalidad de la contratación</t>
        </r>
      </text>
    </comment>
    <comment ref="C1444" authorId="2">
      <text>
        <r>
          <rPr>
            <sz val="11"/>
            <color theme="1"/>
            <rFont val="Calibri"/>
            <family val="2"/>
            <scheme val="minor"/>
          </rPr>
          <t>Seleccionar un valor del listado</t>
        </r>
      </text>
    </comment>
    <comment ref="D1444" authorId="2">
      <text>
        <r>
          <rPr>
            <sz val="11"/>
            <color theme="1"/>
            <rFont val="Calibri"/>
            <family val="2"/>
            <scheme val="minor"/>
          </rPr>
          <t>Seleccione el tipo de procedimiento</t>
        </r>
      </text>
    </comment>
    <comment ref="E1444" authorId="2">
      <text>
        <r>
          <rPr>
            <sz val="11"/>
            <color theme="1"/>
            <rFont val="Calibri"/>
            <family val="2"/>
            <scheme val="minor"/>
          </rPr>
          <t>Seleccione un valor de la lista</t>
        </r>
      </text>
    </comment>
    <comment ref="F1444" authorId="2">
      <text>
        <r>
          <rPr>
            <sz val="11"/>
            <color theme="1"/>
            <rFont val="Calibri"/>
            <family val="2"/>
            <scheme val="minor"/>
          </rPr>
          <t>Introduzca el código SNIP</t>
        </r>
      </text>
    </comment>
    <comment ref="C1445" authorId="2">
      <text>
        <r>
          <rPr>
            <sz val="11"/>
            <color theme="1"/>
            <rFont val="Calibri"/>
            <family val="2"/>
            <scheme val="minor"/>
          </rPr>
          <t>Introduzca la fecha de inicio del proceso, en formato dd-mm-aaaa</t>
        </r>
      </text>
    </comment>
    <comment ref="F14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2">
      <text/>
    </comment>
    <comment ref="C1447" authorId="2">
      <text>
        <r>
          <rPr>
            <sz val="11"/>
            <color theme="1"/>
            <rFont val="Calibri"/>
            <family val="2"/>
            <scheme val="minor"/>
          </rPr>
          <t>Introduzca la fecha prevista de adjudicación, en formato dd-mm-aaaa</t>
        </r>
      </text>
    </comment>
    <comment ref="F1447" authorId="2">
      <text/>
    </comment>
    <comment ref="F1448" authorId="2">
      <text/>
    </comment>
    <comment ref="A1450" authorId="2">
      <text>
        <r>
          <rPr>
            <sz val="11"/>
            <color theme="1"/>
            <rFont val="Calibri"/>
            <family val="2"/>
            <scheme val="minor"/>
          </rPr>
          <t>Introduzca un codigo UNSPSC</t>
        </r>
      </text>
    </comment>
    <comment ref="B1450" authorId="2">
      <text>
        <r>
          <rPr>
            <sz val="11"/>
            <color theme="1"/>
            <rFont val="Calibri"/>
            <family val="2"/>
            <scheme val="minor"/>
          </rPr>
          <t>Descripción calculada automáticamente a partir de código del artículo</t>
        </r>
      </text>
    </comment>
    <comment ref="C1450" authorId="2">
      <text>
        <r>
          <rPr>
            <sz val="11"/>
            <color theme="1"/>
            <rFont val="Calibri"/>
            <family val="2"/>
            <scheme val="minor"/>
          </rPr>
          <t>Seleccione un valor de la lista</t>
        </r>
      </text>
    </comment>
    <comment ref="D1450" authorId="2">
      <text>
        <r>
          <rPr>
            <sz val="11"/>
            <color theme="1"/>
            <rFont val="Calibri"/>
            <family val="2"/>
            <scheme val="minor"/>
          </rPr>
          <t>Introduzca un número con dos decimales como máximo. Debe ser igual o mayor a la "Cantidad Real Consumida"</t>
        </r>
      </text>
    </comment>
    <comment ref="E1450" authorId="2">
      <text>
        <r>
          <rPr>
            <sz val="11"/>
            <color theme="1"/>
            <rFont val="Calibri"/>
            <family val="2"/>
            <scheme val="minor"/>
          </rPr>
          <t>Introduzca un número con dos decimales como máximo</t>
        </r>
      </text>
    </comment>
    <comment ref="F1450" authorId="2">
      <text>
        <r>
          <rPr>
            <sz val="11"/>
            <color theme="1"/>
            <rFont val="Calibri"/>
            <family val="2"/>
            <scheme val="minor"/>
          </rPr>
          <t>Monto calculado automáticamente por el sistema</t>
        </r>
      </text>
    </comment>
    <comment ref="A1458" authorId="2">
      <text>
        <r>
          <rPr>
            <sz val="11"/>
            <color theme="1"/>
            <rFont val="Calibri"/>
            <family val="2"/>
            <scheme val="minor"/>
          </rPr>
          <t>Introducir un texto con el nombre o referencia de la contratación</t>
        </r>
      </text>
    </comment>
    <comment ref="B1458" authorId="2">
      <text>
        <r>
          <rPr>
            <sz val="11"/>
            <color theme="1"/>
            <rFont val="Calibri"/>
            <family val="2"/>
            <scheme val="minor"/>
          </rPr>
          <t>Introduzca un texto con la finalidad de la contratación</t>
        </r>
      </text>
    </comment>
    <comment ref="C1458" authorId="2">
      <text>
        <r>
          <rPr>
            <sz val="11"/>
            <color theme="1"/>
            <rFont val="Calibri"/>
            <family val="2"/>
            <scheme val="minor"/>
          </rPr>
          <t>Seleccionar un valor del listado</t>
        </r>
      </text>
    </comment>
    <comment ref="D1458" authorId="2">
      <text>
        <r>
          <rPr>
            <sz val="11"/>
            <color theme="1"/>
            <rFont val="Calibri"/>
            <family val="2"/>
            <scheme val="minor"/>
          </rPr>
          <t>Seleccione el tipo de procedimiento</t>
        </r>
      </text>
    </comment>
    <comment ref="E1458" authorId="2">
      <text>
        <r>
          <rPr>
            <sz val="11"/>
            <color theme="1"/>
            <rFont val="Calibri"/>
            <family val="2"/>
            <scheme val="minor"/>
          </rPr>
          <t>Seleccione un valor de la lista</t>
        </r>
      </text>
    </comment>
    <comment ref="F1458" authorId="2">
      <text>
        <r>
          <rPr>
            <sz val="11"/>
            <color theme="1"/>
            <rFont val="Calibri"/>
            <family val="2"/>
            <scheme val="minor"/>
          </rPr>
          <t>Introduzca el código SNIP</t>
        </r>
      </text>
    </comment>
    <comment ref="C1459" authorId="2">
      <text>
        <r>
          <rPr>
            <sz val="11"/>
            <color theme="1"/>
            <rFont val="Calibri"/>
            <family val="2"/>
            <scheme val="minor"/>
          </rPr>
          <t>Introduzca la fecha de inicio del proceso, en formato dd-mm-aaaa</t>
        </r>
      </text>
    </comment>
    <comment ref="F14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0" authorId="2">
      <text/>
    </comment>
    <comment ref="C1461" authorId="2">
      <text>
        <r>
          <rPr>
            <sz val="11"/>
            <color theme="1"/>
            <rFont val="Calibri"/>
            <family val="2"/>
            <scheme val="minor"/>
          </rPr>
          <t>Introduzca la fecha prevista de adjudicación, en formato dd-mm-aaaa</t>
        </r>
      </text>
    </comment>
    <comment ref="F1461" authorId="2">
      <text/>
    </comment>
    <comment ref="F1462" authorId="2">
      <text/>
    </comment>
    <comment ref="A1464" authorId="2">
      <text>
        <r>
          <rPr>
            <sz val="11"/>
            <color theme="1"/>
            <rFont val="Calibri"/>
            <family val="2"/>
            <scheme val="minor"/>
          </rPr>
          <t>Introduzca un codigo UNSPSC</t>
        </r>
      </text>
    </comment>
    <comment ref="B1464" authorId="2">
      <text>
        <r>
          <rPr>
            <sz val="11"/>
            <color theme="1"/>
            <rFont val="Calibri"/>
            <family val="2"/>
            <scheme val="minor"/>
          </rPr>
          <t>Descripción calculada automáticamente a partir de código del artículo</t>
        </r>
      </text>
    </comment>
    <comment ref="C1464" authorId="2">
      <text>
        <r>
          <rPr>
            <sz val="11"/>
            <color theme="1"/>
            <rFont val="Calibri"/>
            <family val="2"/>
            <scheme val="minor"/>
          </rPr>
          <t>Seleccione un valor de la lista</t>
        </r>
      </text>
    </comment>
    <comment ref="D1464" authorId="2">
      <text>
        <r>
          <rPr>
            <sz val="11"/>
            <color theme="1"/>
            <rFont val="Calibri"/>
            <family val="2"/>
            <scheme val="minor"/>
          </rPr>
          <t>Introduzca un número con dos decimales como máximo. Debe ser igual o mayor a la "Cantidad Real Consumida"</t>
        </r>
      </text>
    </comment>
    <comment ref="E1464" authorId="2">
      <text>
        <r>
          <rPr>
            <sz val="11"/>
            <color theme="1"/>
            <rFont val="Calibri"/>
            <family val="2"/>
            <scheme val="minor"/>
          </rPr>
          <t>Introduzca un número con dos decimales como máximo</t>
        </r>
      </text>
    </comment>
    <comment ref="F1464" authorId="2">
      <text>
        <r>
          <rPr>
            <sz val="11"/>
            <color theme="1"/>
            <rFont val="Calibri"/>
            <family val="2"/>
            <scheme val="minor"/>
          </rPr>
          <t>Monto calculado automáticamente por el sistema</t>
        </r>
      </text>
    </comment>
    <comment ref="A1472" authorId="2">
      <text>
        <r>
          <rPr>
            <sz val="11"/>
            <color theme="1"/>
            <rFont val="Calibri"/>
            <family val="2"/>
            <scheme val="minor"/>
          </rPr>
          <t>Introducir un texto con el nombre o referencia de la contratación</t>
        </r>
      </text>
    </comment>
    <comment ref="B1472" authorId="2">
      <text>
        <r>
          <rPr>
            <sz val="11"/>
            <color theme="1"/>
            <rFont val="Calibri"/>
            <family val="2"/>
            <scheme val="minor"/>
          </rPr>
          <t>Introduzca un texto con la finalidad de la contratación</t>
        </r>
      </text>
    </comment>
    <comment ref="C1472" authorId="2">
      <text>
        <r>
          <rPr>
            <sz val="11"/>
            <color theme="1"/>
            <rFont val="Calibri"/>
            <family val="2"/>
            <scheme val="minor"/>
          </rPr>
          <t>Seleccionar un valor del listado</t>
        </r>
      </text>
    </comment>
    <comment ref="D1472" authorId="2">
      <text>
        <r>
          <rPr>
            <sz val="11"/>
            <color theme="1"/>
            <rFont val="Calibri"/>
            <family val="2"/>
            <scheme val="minor"/>
          </rPr>
          <t>Seleccione el tipo de procedimiento</t>
        </r>
      </text>
    </comment>
    <comment ref="E1472" authorId="2">
      <text>
        <r>
          <rPr>
            <sz val="11"/>
            <color theme="1"/>
            <rFont val="Calibri"/>
            <family val="2"/>
            <scheme val="minor"/>
          </rPr>
          <t>Seleccione un valor de la lista</t>
        </r>
      </text>
    </comment>
    <comment ref="F1472" authorId="2">
      <text>
        <r>
          <rPr>
            <sz val="11"/>
            <color theme="1"/>
            <rFont val="Calibri"/>
            <family val="2"/>
            <scheme val="minor"/>
          </rPr>
          <t>Introduzca el código SNIP</t>
        </r>
      </text>
    </comment>
    <comment ref="C1473" authorId="2">
      <text>
        <r>
          <rPr>
            <sz val="11"/>
            <color theme="1"/>
            <rFont val="Calibri"/>
            <family val="2"/>
            <scheme val="minor"/>
          </rPr>
          <t>Introduzca la fecha de inicio del proceso, en formato dd-mm-aaaa</t>
        </r>
      </text>
    </comment>
    <comment ref="F147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2">
      <text/>
    </comment>
    <comment ref="C1475" authorId="2">
      <text>
        <r>
          <rPr>
            <sz val="11"/>
            <color theme="1"/>
            <rFont val="Calibri"/>
            <family val="2"/>
            <scheme val="minor"/>
          </rPr>
          <t>Introduzca la fecha prevista de adjudicación, en formato dd-mm-aaaa</t>
        </r>
      </text>
    </comment>
    <comment ref="F1475" authorId="2">
      <text/>
    </comment>
    <comment ref="F1476" authorId="2">
      <text/>
    </comment>
    <comment ref="A1478" authorId="2">
      <text>
        <r>
          <rPr>
            <sz val="11"/>
            <color theme="1"/>
            <rFont val="Calibri"/>
            <family val="2"/>
            <scheme val="minor"/>
          </rPr>
          <t>Introduzca un codigo UNSPSC</t>
        </r>
      </text>
    </comment>
    <comment ref="B1478" authorId="2">
      <text>
        <r>
          <rPr>
            <sz val="11"/>
            <color theme="1"/>
            <rFont val="Calibri"/>
            <family val="2"/>
            <scheme val="minor"/>
          </rPr>
          <t>Descripción calculada automáticamente a partir de código del artículo</t>
        </r>
      </text>
    </comment>
    <comment ref="C1478" authorId="2">
      <text>
        <r>
          <rPr>
            <sz val="11"/>
            <color theme="1"/>
            <rFont val="Calibri"/>
            <family val="2"/>
            <scheme val="minor"/>
          </rPr>
          <t>Seleccione un valor de la lista</t>
        </r>
      </text>
    </comment>
    <comment ref="D1478" authorId="2">
      <text>
        <r>
          <rPr>
            <sz val="11"/>
            <color theme="1"/>
            <rFont val="Calibri"/>
            <family val="2"/>
            <scheme val="minor"/>
          </rPr>
          <t>Introduzca un número con dos decimales como máximo. Debe ser igual o mayor a la "Cantidad Real Consumida"</t>
        </r>
      </text>
    </comment>
    <comment ref="E1478" authorId="2">
      <text>
        <r>
          <rPr>
            <sz val="11"/>
            <color theme="1"/>
            <rFont val="Calibri"/>
            <family val="2"/>
            <scheme val="minor"/>
          </rPr>
          <t>Introduzca un número con dos decimales como máximo</t>
        </r>
      </text>
    </comment>
    <comment ref="F1478" authorId="2">
      <text>
        <r>
          <rPr>
            <sz val="11"/>
            <color theme="1"/>
            <rFont val="Calibri"/>
            <family val="2"/>
            <scheme val="minor"/>
          </rPr>
          <t>Monto calculado automáticamente por el sistema</t>
        </r>
      </text>
    </comment>
    <comment ref="A1486" authorId="2">
      <text>
        <r>
          <rPr>
            <sz val="11"/>
            <color theme="1"/>
            <rFont val="Calibri"/>
            <family val="2"/>
            <scheme val="minor"/>
          </rPr>
          <t>Introducir un texto con el nombre o referencia de la contratación</t>
        </r>
      </text>
    </comment>
    <comment ref="B1486" authorId="2">
      <text>
        <r>
          <rPr>
            <sz val="11"/>
            <color theme="1"/>
            <rFont val="Calibri"/>
            <family val="2"/>
            <scheme val="minor"/>
          </rPr>
          <t>Introduzca un texto con la finalidad de la contratación</t>
        </r>
      </text>
    </comment>
    <comment ref="C1486" authorId="2">
      <text>
        <r>
          <rPr>
            <sz val="11"/>
            <color theme="1"/>
            <rFont val="Calibri"/>
            <family val="2"/>
            <scheme val="minor"/>
          </rPr>
          <t>Seleccionar un valor del listado</t>
        </r>
      </text>
    </comment>
    <comment ref="D1486" authorId="2">
      <text>
        <r>
          <rPr>
            <sz val="11"/>
            <color theme="1"/>
            <rFont val="Calibri"/>
            <family val="2"/>
            <scheme val="minor"/>
          </rPr>
          <t>Seleccione el tipo de procedimiento</t>
        </r>
      </text>
    </comment>
    <comment ref="E1486" authorId="2">
      <text>
        <r>
          <rPr>
            <sz val="11"/>
            <color theme="1"/>
            <rFont val="Calibri"/>
            <family val="2"/>
            <scheme val="minor"/>
          </rPr>
          <t>Seleccione un valor de la lista</t>
        </r>
      </text>
    </comment>
    <comment ref="F1486" authorId="2">
      <text>
        <r>
          <rPr>
            <sz val="11"/>
            <color theme="1"/>
            <rFont val="Calibri"/>
            <family val="2"/>
            <scheme val="minor"/>
          </rPr>
          <t>Introduzca el código SNIP</t>
        </r>
      </text>
    </comment>
    <comment ref="C1487" authorId="2">
      <text>
        <r>
          <rPr>
            <sz val="11"/>
            <color theme="1"/>
            <rFont val="Calibri"/>
            <family val="2"/>
            <scheme val="minor"/>
          </rPr>
          <t>Introduzca la fecha de inicio del proceso, en formato dd-mm-aaaa</t>
        </r>
      </text>
    </comment>
    <comment ref="F148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2">
      <text/>
    </comment>
    <comment ref="C1489" authorId="2">
      <text>
        <r>
          <rPr>
            <sz val="11"/>
            <color theme="1"/>
            <rFont val="Calibri"/>
            <family val="2"/>
            <scheme val="minor"/>
          </rPr>
          <t>Introduzca la fecha prevista de adjudicación, en formato dd-mm-aaaa</t>
        </r>
      </text>
    </comment>
    <comment ref="F1489" authorId="2">
      <text/>
    </comment>
    <comment ref="F1490" authorId="2">
      <text/>
    </comment>
    <comment ref="A1492" authorId="2">
      <text>
        <r>
          <rPr>
            <sz val="11"/>
            <color theme="1"/>
            <rFont val="Calibri"/>
            <family val="2"/>
            <scheme val="minor"/>
          </rPr>
          <t>Introduzca un codigo UNSPSC</t>
        </r>
      </text>
    </comment>
    <comment ref="B1492" authorId="2">
      <text>
        <r>
          <rPr>
            <sz val="11"/>
            <color theme="1"/>
            <rFont val="Calibri"/>
            <family val="2"/>
            <scheme val="minor"/>
          </rPr>
          <t>Descripción calculada automáticamente a partir de código del artículo</t>
        </r>
      </text>
    </comment>
    <comment ref="C1492" authorId="2">
      <text>
        <r>
          <rPr>
            <sz val="11"/>
            <color theme="1"/>
            <rFont val="Calibri"/>
            <family val="2"/>
            <scheme val="minor"/>
          </rPr>
          <t>Seleccione un valor de la lista</t>
        </r>
      </text>
    </comment>
    <comment ref="D1492" authorId="2">
      <text>
        <r>
          <rPr>
            <sz val="11"/>
            <color theme="1"/>
            <rFont val="Calibri"/>
            <family val="2"/>
            <scheme val="minor"/>
          </rPr>
          <t>Introduzca un número con dos decimales como máximo. Debe ser igual o mayor a la "Cantidad Real Consumida"</t>
        </r>
      </text>
    </comment>
    <comment ref="E1492" authorId="2">
      <text>
        <r>
          <rPr>
            <sz val="11"/>
            <color theme="1"/>
            <rFont val="Calibri"/>
            <family val="2"/>
            <scheme val="minor"/>
          </rPr>
          <t>Introduzca un número con dos decimales como máximo</t>
        </r>
      </text>
    </comment>
    <comment ref="F1492" authorId="2">
      <text>
        <r>
          <rPr>
            <sz val="11"/>
            <color theme="1"/>
            <rFont val="Calibri"/>
            <family val="2"/>
            <scheme val="minor"/>
          </rPr>
          <t>Monto calculado automáticamente por el sistema</t>
        </r>
      </text>
    </comment>
    <comment ref="A1498" authorId="2">
      <text>
        <r>
          <rPr>
            <sz val="11"/>
            <color theme="1"/>
            <rFont val="Calibri"/>
            <family val="2"/>
            <scheme val="minor"/>
          </rPr>
          <t>Introducir un texto con el nombre o referencia de la contratación</t>
        </r>
      </text>
    </comment>
    <comment ref="B1498" authorId="2">
      <text>
        <r>
          <rPr>
            <sz val="11"/>
            <color theme="1"/>
            <rFont val="Calibri"/>
            <family val="2"/>
            <scheme val="minor"/>
          </rPr>
          <t>Introduzca un texto con la finalidad de la contratación</t>
        </r>
      </text>
    </comment>
    <comment ref="C1498" authorId="2">
      <text>
        <r>
          <rPr>
            <sz val="11"/>
            <color theme="1"/>
            <rFont val="Calibri"/>
            <family val="2"/>
            <scheme val="minor"/>
          </rPr>
          <t>Seleccionar un valor del listado</t>
        </r>
      </text>
    </comment>
    <comment ref="D1498" authorId="2">
      <text>
        <r>
          <rPr>
            <sz val="11"/>
            <color theme="1"/>
            <rFont val="Calibri"/>
            <family val="2"/>
            <scheme val="minor"/>
          </rPr>
          <t>Seleccione el tipo de procedimiento</t>
        </r>
      </text>
    </comment>
    <comment ref="E1498" authorId="2">
      <text>
        <r>
          <rPr>
            <sz val="11"/>
            <color theme="1"/>
            <rFont val="Calibri"/>
            <family val="2"/>
            <scheme val="minor"/>
          </rPr>
          <t>Seleccione un valor de la lista</t>
        </r>
      </text>
    </comment>
    <comment ref="F1498" authorId="2">
      <text>
        <r>
          <rPr>
            <sz val="11"/>
            <color theme="1"/>
            <rFont val="Calibri"/>
            <family val="2"/>
            <scheme val="minor"/>
          </rPr>
          <t>Introduzca el código SNIP</t>
        </r>
      </text>
    </comment>
    <comment ref="C1499" authorId="2">
      <text>
        <r>
          <rPr>
            <sz val="11"/>
            <color theme="1"/>
            <rFont val="Calibri"/>
            <family val="2"/>
            <scheme val="minor"/>
          </rPr>
          <t>Introduzca la fecha de inicio del proceso, en formato dd-mm-aaaa</t>
        </r>
      </text>
    </comment>
    <comment ref="F14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2">
      <text/>
    </comment>
    <comment ref="C1501" authorId="2">
      <text>
        <r>
          <rPr>
            <sz val="11"/>
            <color theme="1"/>
            <rFont val="Calibri"/>
            <family val="2"/>
            <scheme val="minor"/>
          </rPr>
          <t>Introduzca la fecha prevista de adjudicación, en formato dd-mm-aaaa</t>
        </r>
      </text>
    </comment>
    <comment ref="F1501" authorId="2">
      <text/>
    </comment>
    <comment ref="F1502" authorId="2">
      <text/>
    </comment>
    <comment ref="A1504" authorId="2">
      <text>
        <r>
          <rPr>
            <sz val="11"/>
            <color theme="1"/>
            <rFont val="Calibri"/>
            <family val="2"/>
            <scheme val="minor"/>
          </rPr>
          <t>Introduzca un codigo UNSPSC</t>
        </r>
      </text>
    </comment>
    <comment ref="B1504" authorId="2">
      <text>
        <r>
          <rPr>
            <sz val="11"/>
            <color theme="1"/>
            <rFont val="Calibri"/>
            <family val="2"/>
            <scheme val="minor"/>
          </rPr>
          <t>Descripción calculada automáticamente a partir de código del artículo</t>
        </r>
      </text>
    </comment>
    <comment ref="C1504" authorId="2">
      <text>
        <r>
          <rPr>
            <sz val="11"/>
            <color theme="1"/>
            <rFont val="Calibri"/>
            <family val="2"/>
            <scheme val="minor"/>
          </rPr>
          <t>Seleccione un valor de la lista</t>
        </r>
      </text>
    </comment>
    <comment ref="D1504" authorId="2">
      <text>
        <r>
          <rPr>
            <sz val="11"/>
            <color theme="1"/>
            <rFont val="Calibri"/>
            <family val="2"/>
            <scheme val="minor"/>
          </rPr>
          <t>Introduzca un número con dos decimales como máximo. Debe ser igual o mayor a la "Cantidad Real Consumida"</t>
        </r>
      </text>
    </comment>
    <comment ref="E1504" authorId="2">
      <text>
        <r>
          <rPr>
            <sz val="11"/>
            <color theme="1"/>
            <rFont val="Calibri"/>
            <family val="2"/>
            <scheme val="minor"/>
          </rPr>
          <t>Introduzca un número con dos decimales como máximo</t>
        </r>
      </text>
    </comment>
    <comment ref="F1504" authorId="2">
      <text>
        <r>
          <rPr>
            <sz val="11"/>
            <color theme="1"/>
            <rFont val="Calibri"/>
            <family val="2"/>
            <scheme val="minor"/>
          </rPr>
          <t>Monto calculado automáticamente por el sistema</t>
        </r>
      </text>
    </comment>
    <comment ref="A1532" authorId="2">
      <text>
        <r>
          <rPr>
            <sz val="11"/>
            <color theme="1"/>
            <rFont val="Calibri"/>
            <family val="2"/>
            <scheme val="minor"/>
          </rPr>
          <t>Introducir un texto con el nombre o referencia de la contratación</t>
        </r>
      </text>
    </comment>
    <comment ref="B1532" authorId="2">
      <text>
        <r>
          <rPr>
            <sz val="11"/>
            <color theme="1"/>
            <rFont val="Calibri"/>
            <family val="2"/>
            <scheme val="minor"/>
          </rPr>
          <t>Introduzca un texto con la finalidad de la contratación</t>
        </r>
      </text>
    </comment>
    <comment ref="C1532" authorId="2">
      <text>
        <r>
          <rPr>
            <sz val="11"/>
            <color theme="1"/>
            <rFont val="Calibri"/>
            <family val="2"/>
            <scheme val="minor"/>
          </rPr>
          <t>Seleccionar un valor del listado</t>
        </r>
      </text>
    </comment>
    <comment ref="D1532" authorId="2">
      <text>
        <r>
          <rPr>
            <sz val="11"/>
            <color theme="1"/>
            <rFont val="Calibri"/>
            <family val="2"/>
            <scheme val="minor"/>
          </rPr>
          <t>Seleccione el tipo de procedimiento</t>
        </r>
      </text>
    </comment>
    <comment ref="E1532" authorId="2">
      <text>
        <r>
          <rPr>
            <sz val="11"/>
            <color theme="1"/>
            <rFont val="Calibri"/>
            <family val="2"/>
            <scheme val="minor"/>
          </rPr>
          <t>Seleccione un valor de la lista</t>
        </r>
      </text>
    </comment>
    <comment ref="F1532" authorId="2">
      <text>
        <r>
          <rPr>
            <sz val="11"/>
            <color theme="1"/>
            <rFont val="Calibri"/>
            <family val="2"/>
            <scheme val="minor"/>
          </rPr>
          <t>Introduzca el código SNIP</t>
        </r>
      </text>
    </comment>
    <comment ref="C1533" authorId="2">
      <text>
        <r>
          <rPr>
            <sz val="11"/>
            <color theme="1"/>
            <rFont val="Calibri"/>
            <family val="2"/>
            <scheme val="minor"/>
          </rPr>
          <t>Introduzca la fecha de inicio del proceso, en formato dd-mm-aaaa</t>
        </r>
      </text>
    </comment>
    <comment ref="F153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2">
      <text/>
    </comment>
    <comment ref="C1535" authorId="2">
      <text>
        <r>
          <rPr>
            <sz val="11"/>
            <color theme="1"/>
            <rFont val="Calibri"/>
            <family val="2"/>
            <scheme val="minor"/>
          </rPr>
          <t>Introduzca la fecha prevista de adjudicación, en formato dd-mm-aaaa</t>
        </r>
      </text>
    </comment>
    <comment ref="F1535" authorId="2">
      <text/>
    </comment>
    <comment ref="F1536" authorId="2">
      <text/>
    </comment>
    <comment ref="A1538" authorId="2">
      <text>
        <r>
          <rPr>
            <sz val="11"/>
            <color theme="1"/>
            <rFont val="Calibri"/>
            <family val="2"/>
            <scheme val="minor"/>
          </rPr>
          <t>Introduzca un codigo UNSPSC</t>
        </r>
      </text>
    </comment>
    <comment ref="B1538" authorId="2">
      <text>
        <r>
          <rPr>
            <sz val="11"/>
            <color theme="1"/>
            <rFont val="Calibri"/>
            <family val="2"/>
            <scheme val="minor"/>
          </rPr>
          <t>Descripción calculada automáticamente a partir de código del artículo</t>
        </r>
      </text>
    </comment>
    <comment ref="C1538" authorId="2">
      <text>
        <r>
          <rPr>
            <sz val="11"/>
            <color theme="1"/>
            <rFont val="Calibri"/>
            <family val="2"/>
            <scheme val="minor"/>
          </rPr>
          <t>Seleccione un valor de la lista</t>
        </r>
      </text>
    </comment>
    <comment ref="D1538" authorId="2">
      <text>
        <r>
          <rPr>
            <sz val="11"/>
            <color theme="1"/>
            <rFont val="Calibri"/>
            <family val="2"/>
            <scheme val="minor"/>
          </rPr>
          <t>Introduzca un número con dos decimales como máximo. Debe ser igual o mayor a la "Cantidad Real Consumida"</t>
        </r>
      </text>
    </comment>
    <comment ref="E1538" authorId="2">
      <text>
        <r>
          <rPr>
            <sz val="11"/>
            <color theme="1"/>
            <rFont val="Calibri"/>
            <family val="2"/>
            <scheme val="minor"/>
          </rPr>
          <t>Introduzca un número con dos decimales como máximo</t>
        </r>
      </text>
    </comment>
    <comment ref="F1538" authorId="2">
      <text>
        <r>
          <rPr>
            <sz val="11"/>
            <color theme="1"/>
            <rFont val="Calibri"/>
            <family val="2"/>
            <scheme val="minor"/>
          </rPr>
          <t>Monto calculado automáticamente por el sistema</t>
        </r>
      </text>
    </comment>
    <comment ref="A1543" authorId="2">
      <text>
        <r>
          <rPr>
            <sz val="11"/>
            <color theme="1"/>
            <rFont val="Calibri"/>
            <family val="2"/>
            <scheme val="minor"/>
          </rPr>
          <t>Introducir un texto con el nombre o referencia de la contratación</t>
        </r>
      </text>
    </comment>
    <comment ref="B1543" authorId="2">
      <text>
        <r>
          <rPr>
            <sz val="11"/>
            <color theme="1"/>
            <rFont val="Calibri"/>
            <family val="2"/>
            <scheme val="minor"/>
          </rPr>
          <t>Introduzca un texto con la finalidad de la contratación</t>
        </r>
      </text>
    </comment>
    <comment ref="C1543" authorId="2">
      <text>
        <r>
          <rPr>
            <sz val="11"/>
            <color theme="1"/>
            <rFont val="Calibri"/>
            <family val="2"/>
            <scheme val="minor"/>
          </rPr>
          <t>Seleccionar un valor del listado</t>
        </r>
      </text>
    </comment>
    <comment ref="D1543" authorId="2">
      <text>
        <r>
          <rPr>
            <sz val="11"/>
            <color theme="1"/>
            <rFont val="Calibri"/>
            <family val="2"/>
            <scheme val="minor"/>
          </rPr>
          <t>Seleccione el tipo de procedimiento</t>
        </r>
      </text>
    </comment>
    <comment ref="E1543" authorId="2">
      <text>
        <r>
          <rPr>
            <sz val="11"/>
            <color theme="1"/>
            <rFont val="Calibri"/>
            <family val="2"/>
            <scheme val="minor"/>
          </rPr>
          <t>Seleccione un valor de la lista</t>
        </r>
      </text>
    </comment>
    <comment ref="F1543" authorId="2">
      <text>
        <r>
          <rPr>
            <sz val="11"/>
            <color theme="1"/>
            <rFont val="Calibri"/>
            <family val="2"/>
            <scheme val="minor"/>
          </rPr>
          <t>Introduzca el código SNIP</t>
        </r>
      </text>
    </comment>
    <comment ref="C1544" authorId="2">
      <text>
        <r>
          <rPr>
            <sz val="11"/>
            <color theme="1"/>
            <rFont val="Calibri"/>
            <family val="2"/>
            <scheme val="minor"/>
          </rPr>
          <t>Introduzca la fecha de inicio del proceso, en formato dd-mm-aaaa</t>
        </r>
      </text>
    </comment>
    <comment ref="F15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2">
      <text/>
    </comment>
    <comment ref="C1546" authorId="2">
      <text>
        <r>
          <rPr>
            <sz val="11"/>
            <color theme="1"/>
            <rFont val="Calibri"/>
            <family val="2"/>
            <scheme val="minor"/>
          </rPr>
          <t>Introduzca la fecha prevista de adjudicación, en formato dd-mm-aaaa</t>
        </r>
      </text>
    </comment>
    <comment ref="F1546" authorId="2">
      <text/>
    </comment>
    <comment ref="F1547" authorId="2">
      <text/>
    </comment>
    <comment ref="A1549" authorId="2">
      <text>
        <r>
          <rPr>
            <sz val="11"/>
            <color theme="1"/>
            <rFont val="Calibri"/>
            <family val="2"/>
            <scheme val="minor"/>
          </rPr>
          <t>Introduzca un codigo UNSPSC</t>
        </r>
      </text>
    </comment>
    <comment ref="B1549" authorId="2">
      <text>
        <r>
          <rPr>
            <sz val="11"/>
            <color theme="1"/>
            <rFont val="Calibri"/>
            <family val="2"/>
            <scheme val="minor"/>
          </rPr>
          <t>Descripción calculada automáticamente a partir de código del artículo</t>
        </r>
      </text>
    </comment>
    <comment ref="C1549" authorId="2">
      <text>
        <r>
          <rPr>
            <sz val="11"/>
            <color theme="1"/>
            <rFont val="Calibri"/>
            <family val="2"/>
            <scheme val="minor"/>
          </rPr>
          <t>Seleccione un valor de la lista</t>
        </r>
      </text>
    </comment>
    <comment ref="D1549" authorId="2">
      <text>
        <r>
          <rPr>
            <sz val="11"/>
            <color theme="1"/>
            <rFont val="Calibri"/>
            <family val="2"/>
            <scheme val="minor"/>
          </rPr>
          <t>Introduzca un número con dos decimales como máximo. Debe ser igual o mayor a la "Cantidad Real Consumida"</t>
        </r>
      </text>
    </comment>
    <comment ref="E1549" authorId="2">
      <text>
        <r>
          <rPr>
            <sz val="11"/>
            <color theme="1"/>
            <rFont val="Calibri"/>
            <family val="2"/>
            <scheme val="minor"/>
          </rPr>
          <t>Introduzca un número con dos decimales como máximo</t>
        </r>
      </text>
    </comment>
    <comment ref="F1549" authorId="2">
      <text>
        <r>
          <rPr>
            <sz val="11"/>
            <color theme="1"/>
            <rFont val="Calibri"/>
            <family val="2"/>
            <scheme val="minor"/>
          </rPr>
          <t>Monto calculado automáticamente por el sistema</t>
        </r>
      </text>
    </comment>
    <comment ref="A1550" authorId="2">
      <text>
        <r>
          <rPr>
            <sz val="11"/>
            <color theme="1"/>
            <rFont val="Calibri"/>
            <family val="2"/>
            <scheme val="minor"/>
          </rPr>
          <t>Introducir un texto con el nombre o referencia de la contratación</t>
        </r>
      </text>
    </comment>
    <comment ref="A1554" authorId="2">
      <text>
        <r>
          <rPr>
            <sz val="11"/>
            <color theme="1"/>
            <rFont val="Calibri"/>
            <family val="2"/>
            <scheme val="minor"/>
          </rPr>
          <t>Introducir un texto con el nombre o referencia de la contratación</t>
        </r>
      </text>
    </comment>
    <comment ref="B1554" authorId="2">
      <text>
        <r>
          <rPr>
            <sz val="11"/>
            <color theme="1"/>
            <rFont val="Calibri"/>
            <family val="2"/>
            <scheme val="minor"/>
          </rPr>
          <t>Introduzca un texto con la finalidad de la contratación</t>
        </r>
      </text>
    </comment>
    <comment ref="C1554" authorId="2">
      <text>
        <r>
          <rPr>
            <sz val="11"/>
            <color theme="1"/>
            <rFont val="Calibri"/>
            <family val="2"/>
            <scheme val="minor"/>
          </rPr>
          <t>Seleccionar un valor del listado</t>
        </r>
      </text>
    </comment>
    <comment ref="D1554" authorId="2">
      <text>
        <r>
          <rPr>
            <sz val="11"/>
            <color theme="1"/>
            <rFont val="Calibri"/>
            <family val="2"/>
            <scheme val="minor"/>
          </rPr>
          <t>Seleccione el tipo de procedimiento</t>
        </r>
      </text>
    </comment>
    <comment ref="E1554" authorId="2">
      <text>
        <r>
          <rPr>
            <sz val="11"/>
            <color theme="1"/>
            <rFont val="Calibri"/>
            <family val="2"/>
            <scheme val="minor"/>
          </rPr>
          <t>Seleccione un valor de la lista</t>
        </r>
      </text>
    </comment>
    <comment ref="F1554" authorId="2">
      <text>
        <r>
          <rPr>
            <sz val="11"/>
            <color theme="1"/>
            <rFont val="Calibri"/>
            <family val="2"/>
            <scheme val="minor"/>
          </rPr>
          <t>Introduzca el código SNIP</t>
        </r>
      </text>
    </comment>
    <comment ref="C1555" authorId="2">
      <text>
        <r>
          <rPr>
            <sz val="11"/>
            <color theme="1"/>
            <rFont val="Calibri"/>
            <family val="2"/>
            <scheme val="minor"/>
          </rPr>
          <t>Introduzca la fecha de inicio del proceso, en formato dd-mm-aaaa</t>
        </r>
      </text>
    </comment>
    <comment ref="F15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2">
      <text/>
    </comment>
    <comment ref="C1557" authorId="2">
      <text>
        <r>
          <rPr>
            <sz val="11"/>
            <color theme="1"/>
            <rFont val="Calibri"/>
            <family val="2"/>
            <scheme val="minor"/>
          </rPr>
          <t>Introduzca la fecha prevista de adjudicación, en formato dd-mm-aaaa</t>
        </r>
      </text>
    </comment>
    <comment ref="F1557" authorId="2">
      <text/>
    </comment>
    <comment ref="F1558" authorId="2">
      <text/>
    </comment>
    <comment ref="A1560" authorId="2">
      <text>
        <r>
          <rPr>
            <sz val="11"/>
            <color theme="1"/>
            <rFont val="Calibri"/>
            <family val="2"/>
            <scheme val="minor"/>
          </rPr>
          <t>Introduzca un codigo UNSPSC</t>
        </r>
      </text>
    </comment>
    <comment ref="B1560" authorId="2">
      <text>
        <r>
          <rPr>
            <sz val="11"/>
            <color theme="1"/>
            <rFont val="Calibri"/>
            <family val="2"/>
            <scheme val="minor"/>
          </rPr>
          <t>Descripción calculada automáticamente a partir de código del artículo</t>
        </r>
      </text>
    </comment>
    <comment ref="C1560" authorId="2">
      <text>
        <r>
          <rPr>
            <sz val="11"/>
            <color theme="1"/>
            <rFont val="Calibri"/>
            <family val="2"/>
            <scheme val="minor"/>
          </rPr>
          <t>Seleccione un valor de la lista</t>
        </r>
      </text>
    </comment>
    <comment ref="D1560" authorId="2">
      <text>
        <r>
          <rPr>
            <sz val="11"/>
            <color theme="1"/>
            <rFont val="Calibri"/>
            <family val="2"/>
            <scheme val="minor"/>
          </rPr>
          <t>Introduzca un número con dos decimales como máximo. Debe ser igual o mayor a la "Cantidad Real Consumida"</t>
        </r>
      </text>
    </comment>
    <comment ref="E1560" authorId="2">
      <text>
        <r>
          <rPr>
            <sz val="11"/>
            <color theme="1"/>
            <rFont val="Calibri"/>
            <family val="2"/>
            <scheme val="minor"/>
          </rPr>
          <t>Introduzca un número con dos decimales como máximo</t>
        </r>
      </text>
    </comment>
    <comment ref="F1560" authorId="2">
      <text>
        <r>
          <rPr>
            <sz val="11"/>
            <color theme="1"/>
            <rFont val="Calibri"/>
            <family val="2"/>
            <scheme val="minor"/>
          </rPr>
          <t>Monto calculado automáticamente por el sistema</t>
        </r>
      </text>
    </comment>
    <comment ref="A1565" authorId="2">
      <text>
        <r>
          <rPr>
            <sz val="11"/>
            <color theme="1"/>
            <rFont val="Calibri"/>
            <family val="2"/>
            <scheme val="minor"/>
          </rPr>
          <t>Introducir un texto con el nombre o referencia de la contratación</t>
        </r>
      </text>
    </comment>
    <comment ref="B1565" authorId="2">
      <text>
        <r>
          <rPr>
            <sz val="11"/>
            <color theme="1"/>
            <rFont val="Calibri"/>
            <family val="2"/>
            <scheme val="minor"/>
          </rPr>
          <t>Introduzca un texto con la finalidad de la contratación</t>
        </r>
      </text>
    </comment>
    <comment ref="C1565" authorId="2">
      <text>
        <r>
          <rPr>
            <sz val="11"/>
            <color theme="1"/>
            <rFont val="Calibri"/>
            <family val="2"/>
            <scheme val="minor"/>
          </rPr>
          <t>Seleccionar un valor del listado</t>
        </r>
      </text>
    </comment>
    <comment ref="D1565" authorId="2">
      <text>
        <r>
          <rPr>
            <sz val="11"/>
            <color theme="1"/>
            <rFont val="Calibri"/>
            <family val="2"/>
            <scheme val="minor"/>
          </rPr>
          <t>Seleccione el tipo de procedimiento</t>
        </r>
      </text>
    </comment>
    <comment ref="E1565" authorId="2">
      <text>
        <r>
          <rPr>
            <sz val="11"/>
            <color theme="1"/>
            <rFont val="Calibri"/>
            <family val="2"/>
            <scheme val="minor"/>
          </rPr>
          <t>Seleccione un valor de la lista</t>
        </r>
      </text>
    </comment>
    <comment ref="F1565" authorId="2">
      <text>
        <r>
          <rPr>
            <sz val="11"/>
            <color theme="1"/>
            <rFont val="Calibri"/>
            <family val="2"/>
            <scheme val="minor"/>
          </rPr>
          <t>Introduzca el código SNIP</t>
        </r>
      </text>
    </comment>
    <comment ref="C1566" authorId="2">
      <text>
        <r>
          <rPr>
            <sz val="11"/>
            <color theme="1"/>
            <rFont val="Calibri"/>
            <family val="2"/>
            <scheme val="minor"/>
          </rPr>
          <t>Introduzca la fecha de inicio del proceso, en formato dd-mm-aaaa</t>
        </r>
      </text>
    </comment>
    <comment ref="F156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2">
      <text/>
    </comment>
    <comment ref="C1568" authorId="2">
      <text>
        <r>
          <rPr>
            <sz val="11"/>
            <color theme="1"/>
            <rFont val="Calibri"/>
            <family val="2"/>
            <scheme val="minor"/>
          </rPr>
          <t>Introduzca la fecha prevista de adjudicación, en formato dd-mm-aaaa</t>
        </r>
      </text>
    </comment>
    <comment ref="F1568" authorId="2">
      <text/>
    </comment>
    <comment ref="F1569" authorId="2">
      <text/>
    </comment>
    <comment ref="A1571" authorId="2">
      <text>
        <r>
          <rPr>
            <sz val="11"/>
            <color theme="1"/>
            <rFont val="Calibri"/>
            <family val="2"/>
            <scheme val="minor"/>
          </rPr>
          <t>Introduzca un codigo UNSPSC</t>
        </r>
      </text>
    </comment>
    <comment ref="B1571" authorId="2">
      <text>
        <r>
          <rPr>
            <sz val="11"/>
            <color theme="1"/>
            <rFont val="Calibri"/>
            <family val="2"/>
            <scheme val="minor"/>
          </rPr>
          <t>Descripción calculada automáticamente a partir de código del artículo</t>
        </r>
      </text>
    </comment>
    <comment ref="C1571" authorId="2">
      <text>
        <r>
          <rPr>
            <sz val="11"/>
            <color theme="1"/>
            <rFont val="Calibri"/>
            <family val="2"/>
            <scheme val="minor"/>
          </rPr>
          <t>Seleccione un valor de la lista</t>
        </r>
      </text>
    </comment>
    <comment ref="D1571" authorId="2">
      <text>
        <r>
          <rPr>
            <sz val="11"/>
            <color theme="1"/>
            <rFont val="Calibri"/>
            <family val="2"/>
            <scheme val="minor"/>
          </rPr>
          <t>Introduzca un número con dos decimales como máximo. Debe ser igual o mayor a la "Cantidad Real Consumida"</t>
        </r>
      </text>
    </comment>
    <comment ref="E1571" authorId="2">
      <text>
        <r>
          <rPr>
            <sz val="11"/>
            <color theme="1"/>
            <rFont val="Calibri"/>
            <family val="2"/>
            <scheme val="minor"/>
          </rPr>
          <t>Introduzca un número con dos decimales como máximo</t>
        </r>
      </text>
    </comment>
    <comment ref="F1571" authorId="2">
      <text>
        <r>
          <rPr>
            <sz val="11"/>
            <color theme="1"/>
            <rFont val="Calibri"/>
            <family val="2"/>
            <scheme val="minor"/>
          </rPr>
          <t>Monto calculado automáticamente por el sistema</t>
        </r>
      </text>
    </comment>
    <comment ref="A1576" authorId="2">
      <text>
        <r>
          <rPr>
            <sz val="11"/>
            <color theme="1"/>
            <rFont val="Calibri"/>
            <family val="2"/>
            <scheme val="minor"/>
          </rPr>
          <t>Introducir un texto con el nombre o referencia de la contratación</t>
        </r>
      </text>
    </comment>
    <comment ref="B1576" authorId="2">
      <text>
        <r>
          <rPr>
            <sz val="11"/>
            <color theme="1"/>
            <rFont val="Calibri"/>
            <family val="2"/>
            <scheme val="minor"/>
          </rPr>
          <t>Introduzca un texto con la finalidad de la contratación</t>
        </r>
      </text>
    </comment>
    <comment ref="C1576" authorId="2">
      <text>
        <r>
          <rPr>
            <sz val="11"/>
            <color theme="1"/>
            <rFont val="Calibri"/>
            <family val="2"/>
            <scheme val="minor"/>
          </rPr>
          <t>Seleccionar un valor del listado</t>
        </r>
      </text>
    </comment>
    <comment ref="D1576" authorId="2">
      <text>
        <r>
          <rPr>
            <sz val="11"/>
            <color theme="1"/>
            <rFont val="Calibri"/>
            <family val="2"/>
            <scheme val="minor"/>
          </rPr>
          <t>Seleccione el tipo de procedimiento</t>
        </r>
      </text>
    </comment>
    <comment ref="E1576" authorId="2">
      <text>
        <r>
          <rPr>
            <sz val="11"/>
            <color theme="1"/>
            <rFont val="Calibri"/>
            <family val="2"/>
            <scheme val="minor"/>
          </rPr>
          <t>Seleccione un valor de la lista</t>
        </r>
      </text>
    </comment>
    <comment ref="F1576" authorId="2">
      <text>
        <r>
          <rPr>
            <sz val="11"/>
            <color theme="1"/>
            <rFont val="Calibri"/>
            <family val="2"/>
            <scheme val="minor"/>
          </rPr>
          <t>Introduzca el código SNIP</t>
        </r>
      </text>
    </comment>
    <comment ref="C1577" authorId="2">
      <text>
        <r>
          <rPr>
            <sz val="11"/>
            <color theme="1"/>
            <rFont val="Calibri"/>
            <family val="2"/>
            <scheme val="minor"/>
          </rPr>
          <t>Introduzca la fecha de inicio del proceso, en formato dd-mm-aaaa</t>
        </r>
      </text>
    </comment>
    <comment ref="F15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2">
      <text/>
    </comment>
    <comment ref="C1579" authorId="2">
      <text>
        <r>
          <rPr>
            <sz val="11"/>
            <color theme="1"/>
            <rFont val="Calibri"/>
            <family val="2"/>
            <scheme val="minor"/>
          </rPr>
          <t>Introduzca la fecha prevista de adjudicación, en formato dd-mm-aaaa</t>
        </r>
      </text>
    </comment>
    <comment ref="F1579" authorId="2">
      <text/>
    </comment>
    <comment ref="F1580" authorId="2">
      <text/>
    </comment>
    <comment ref="A1582" authorId="2">
      <text>
        <r>
          <rPr>
            <sz val="11"/>
            <color theme="1"/>
            <rFont val="Calibri"/>
            <family val="2"/>
            <scheme val="minor"/>
          </rPr>
          <t>Introduzca un codigo UNSPSC</t>
        </r>
      </text>
    </comment>
    <comment ref="B1582" authorId="2">
      <text>
        <r>
          <rPr>
            <sz val="11"/>
            <color theme="1"/>
            <rFont val="Calibri"/>
            <family val="2"/>
            <scheme val="minor"/>
          </rPr>
          <t>Descripción calculada automáticamente a partir de código del artículo</t>
        </r>
      </text>
    </comment>
    <comment ref="C1582" authorId="2">
      <text>
        <r>
          <rPr>
            <sz val="11"/>
            <color theme="1"/>
            <rFont val="Calibri"/>
            <family val="2"/>
            <scheme val="minor"/>
          </rPr>
          <t>Seleccione un valor de la lista</t>
        </r>
      </text>
    </comment>
    <comment ref="D1582" authorId="2">
      <text>
        <r>
          <rPr>
            <sz val="11"/>
            <color theme="1"/>
            <rFont val="Calibri"/>
            <family val="2"/>
            <scheme val="minor"/>
          </rPr>
          <t>Introduzca un número con dos decimales como máximo. Debe ser igual o mayor a la "Cantidad Real Consumida"</t>
        </r>
      </text>
    </comment>
    <comment ref="E1582" authorId="2">
      <text>
        <r>
          <rPr>
            <sz val="11"/>
            <color theme="1"/>
            <rFont val="Calibri"/>
            <family val="2"/>
            <scheme val="minor"/>
          </rPr>
          <t>Introduzca un número con dos decimales como máximo</t>
        </r>
      </text>
    </comment>
    <comment ref="F1582" authorId="2">
      <text>
        <r>
          <rPr>
            <sz val="11"/>
            <color theme="1"/>
            <rFont val="Calibri"/>
            <family val="2"/>
            <scheme val="minor"/>
          </rPr>
          <t>Monto calculado automáticamente por el sistema</t>
        </r>
      </text>
    </comment>
    <comment ref="A1587" authorId="2">
      <text>
        <r>
          <rPr>
            <sz val="11"/>
            <color theme="1"/>
            <rFont val="Calibri"/>
            <family val="2"/>
            <scheme val="minor"/>
          </rPr>
          <t>Introducir un texto con el nombre o referencia de la contratación</t>
        </r>
      </text>
    </comment>
    <comment ref="B1587" authorId="2">
      <text>
        <r>
          <rPr>
            <sz val="11"/>
            <color theme="1"/>
            <rFont val="Calibri"/>
            <family val="2"/>
            <scheme val="minor"/>
          </rPr>
          <t>Introduzca un texto con la finalidad de la contratación</t>
        </r>
      </text>
    </comment>
    <comment ref="C1587" authorId="2">
      <text>
        <r>
          <rPr>
            <sz val="11"/>
            <color theme="1"/>
            <rFont val="Calibri"/>
            <family val="2"/>
            <scheme val="minor"/>
          </rPr>
          <t>Seleccionar un valor del listado</t>
        </r>
      </text>
    </comment>
    <comment ref="D1587" authorId="2">
      <text>
        <r>
          <rPr>
            <sz val="11"/>
            <color theme="1"/>
            <rFont val="Calibri"/>
            <family val="2"/>
            <scheme val="minor"/>
          </rPr>
          <t>Seleccione el tipo de procedimiento</t>
        </r>
      </text>
    </comment>
    <comment ref="E1587" authorId="2">
      <text>
        <r>
          <rPr>
            <sz val="11"/>
            <color theme="1"/>
            <rFont val="Calibri"/>
            <family val="2"/>
            <scheme val="minor"/>
          </rPr>
          <t>Seleccione un valor de la lista</t>
        </r>
      </text>
    </comment>
    <comment ref="F1587" authorId="2">
      <text>
        <r>
          <rPr>
            <sz val="11"/>
            <color theme="1"/>
            <rFont val="Calibri"/>
            <family val="2"/>
            <scheme val="minor"/>
          </rPr>
          <t>Introduzca el código SNIP</t>
        </r>
      </text>
    </comment>
    <comment ref="C1588" authorId="2">
      <text>
        <r>
          <rPr>
            <sz val="11"/>
            <color theme="1"/>
            <rFont val="Calibri"/>
            <family val="2"/>
            <scheme val="minor"/>
          </rPr>
          <t>Introduzca la fecha de inicio del proceso, en formato dd-mm-aaaa</t>
        </r>
      </text>
    </comment>
    <comment ref="F15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9" authorId="2">
      <text/>
    </comment>
    <comment ref="C1590" authorId="2">
      <text>
        <r>
          <rPr>
            <sz val="11"/>
            <color theme="1"/>
            <rFont val="Calibri"/>
            <family val="2"/>
            <scheme val="minor"/>
          </rPr>
          <t>Introduzca la fecha prevista de adjudicación, en formato dd-mm-aaaa</t>
        </r>
      </text>
    </comment>
    <comment ref="F1590" authorId="2">
      <text/>
    </comment>
    <comment ref="F1591" authorId="2">
      <text/>
    </comment>
    <comment ref="A1593" authorId="2">
      <text>
        <r>
          <rPr>
            <sz val="11"/>
            <color theme="1"/>
            <rFont val="Calibri"/>
            <family val="2"/>
            <scheme val="minor"/>
          </rPr>
          <t>Introduzca un codigo UNSPSC</t>
        </r>
      </text>
    </comment>
    <comment ref="B1593" authorId="2">
      <text>
        <r>
          <rPr>
            <sz val="11"/>
            <color theme="1"/>
            <rFont val="Calibri"/>
            <family val="2"/>
            <scheme val="minor"/>
          </rPr>
          <t>Descripción calculada automáticamente a partir de código del artículo</t>
        </r>
      </text>
    </comment>
    <comment ref="C1593" authorId="2">
      <text>
        <r>
          <rPr>
            <sz val="11"/>
            <color theme="1"/>
            <rFont val="Calibri"/>
            <family val="2"/>
            <scheme val="minor"/>
          </rPr>
          <t>Seleccione un valor de la lista</t>
        </r>
      </text>
    </comment>
    <comment ref="D1593" authorId="2">
      <text>
        <r>
          <rPr>
            <sz val="11"/>
            <color theme="1"/>
            <rFont val="Calibri"/>
            <family val="2"/>
            <scheme val="minor"/>
          </rPr>
          <t>Introduzca un número con dos decimales como máximo. Debe ser igual o mayor a la "Cantidad Real Consumida"</t>
        </r>
      </text>
    </comment>
    <comment ref="E1593" authorId="2">
      <text>
        <r>
          <rPr>
            <sz val="11"/>
            <color theme="1"/>
            <rFont val="Calibri"/>
            <family val="2"/>
            <scheme val="minor"/>
          </rPr>
          <t>Introduzca un número con dos decimales como máximo</t>
        </r>
      </text>
    </comment>
    <comment ref="F1593" authorId="2">
      <text>
        <r>
          <rPr>
            <sz val="11"/>
            <color theme="1"/>
            <rFont val="Calibri"/>
            <family val="2"/>
            <scheme val="minor"/>
          </rPr>
          <t>Monto calculado automáticamente por el sistema</t>
        </r>
      </text>
    </comment>
    <comment ref="A1598" authorId="2">
      <text>
        <r>
          <rPr>
            <sz val="11"/>
            <color theme="1"/>
            <rFont val="Calibri"/>
            <family val="2"/>
            <scheme val="minor"/>
          </rPr>
          <t>Introducir un texto con el nombre o referencia de la contratación</t>
        </r>
      </text>
    </comment>
    <comment ref="B1598" authorId="2">
      <text>
        <r>
          <rPr>
            <sz val="11"/>
            <color theme="1"/>
            <rFont val="Calibri"/>
            <family val="2"/>
            <scheme val="minor"/>
          </rPr>
          <t>Introduzca un texto con la finalidad de la contratación</t>
        </r>
      </text>
    </comment>
    <comment ref="C1598" authorId="2">
      <text>
        <r>
          <rPr>
            <sz val="11"/>
            <color theme="1"/>
            <rFont val="Calibri"/>
            <family val="2"/>
            <scheme val="minor"/>
          </rPr>
          <t>Seleccionar un valor del listado</t>
        </r>
      </text>
    </comment>
    <comment ref="D1598" authorId="2">
      <text>
        <r>
          <rPr>
            <sz val="11"/>
            <color theme="1"/>
            <rFont val="Calibri"/>
            <family val="2"/>
            <scheme val="minor"/>
          </rPr>
          <t>Seleccione el tipo de procedimiento</t>
        </r>
      </text>
    </comment>
    <comment ref="E1598" authorId="2">
      <text>
        <r>
          <rPr>
            <sz val="11"/>
            <color theme="1"/>
            <rFont val="Calibri"/>
            <family val="2"/>
            <scheme val="minor"/>
          </rPr>
          <t>Seleccione un valor de la lista</t>
        </r>
      </text>
    </comment>
    <comment ref="F1598" authorId="2">
      <text>
        <r>
          <rPr>
            <sz val="11"/>
            <color theme="1"/>
            <rFont val="Calibri"/>
            <family val="2"/>
            <scheme val="minor"/>
          </rPr>
          <t>Introduzca el código SNIP</t>
        </r>
      </text>
    </comment>
    <comment ref="C1599" authorId="2">
      <text>
        <r>
          <rPr>
            <sz val="11"/>
            <color theme="1"/>
            <rFont val="Calibri"/>
            <family val="2"/>
            <scheme val="minor"/>
          </rPr>
          <t>Introduzca la fecha de inicio del proceso, en formato dd-mm-aaaa</t>
        </r>
      </text>
    </comment>
    <comment ref="F159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0" authorId="2">
      <text/>
    </comment>
    <comment ref="C1601" authorId="2">
      <text>
        <r>
          <rPr>
            <sz val="11"/>
            <color theme="1"/>
            <rFont val="Calibri"/>
            <family val="2"/>
            <scheme val="minor"/>
          </rPr>
          <t>Introduzca la fecha prevista de adjudicación, en formato dd-mm-aaaa</t>
        </r>
      </text>
    </comment>
    <comment ref="F1601" authorId="2">
      <text/>
    </comment>
    <comment ref="F1602" authorId="2">
      <text/>
    </comment>
    <comment ref="A1604" authorId="2">
      <text>
        <r>
          <rPr>
            <sz val="11"/>
            <color theme="1"/>
            <rFont val="Calibri"/>
            <family val="2"/>
            <scheme val="minor"/>
          </rPr>
          <t>Introduzca un codigo UNSPSC</t>
        </r>
      </text>
    </comment>
    <comment ref="B1604" authorId="2">
      <text>
        <r>
          <rPr>
            <sz val="11"/>
            <color theme="1"/>
            <rFont val="Calibri"/>
            <family val="2"/>
            <scheme val="minor"/>
          </rPr>
          <t>Descripción calculada automáticamente a partir de código del artículo</t>
        </r>
      </text>
    </comment>
    <comment ref="C1604" authorId="2">
      <text>
        <r>
          <rPr>
            <sz val="11"/>
            <color theme="1"/>
            <rFont val="Calibri"/>
            <family val="2"/>
            <scheme val="minor"/>
          </rPr>
          <t>Seleccione un valor de la lista</t>
        </r>
      </text>
    </comment>
    <comment ref="D1604" authorId="2">
      <text>
        <r>
          <rPr>
            <sz val="11"/>
            <color theme="1"/>
            <rFont val="Calibri"/>
            <family val="2"/>
            <scheme val="minor"/>
          </rPr>
          <t>Introduzca un número con dos decimales como máximo. Debe ser igual o mayor a la "Cantidad Real Consumida"</t>
        </r>
      </text>
    </comment>
    <comment ref="E1604" authorId="2">
      <text>
        <r>
          <rPr>
            <sz val="11"/>
            <color theme="1"/>
            <rFont val="Calibri"/>
            <family val="2"/>
            <scheme val="minor"/>
          </rPr>
          <t>Introduzca un número con dos decimales como máximo</t>
        </r>
      </text>
    </comment>
    <comment ref="F1604" authorId="2">
      <text>
        <r>
          <rPr>
            <sz val="11"/>
            <color theme="1"/>
            <rFont val="Calibri"/>
            <family val="2"/>
            <scheme val="minor"/>
          </rPr>
          <t>Monto calculado automáticamente por el sistema</t>
        </r>
      </text>
    </comment>
    <comment ref="A1609" authorId="2">
      <text>
        <r>
          <rPr>
            <sz val="11"/>
            <color theme="1"/>
            <rFont val="Calibri"/>
            <family val="2"/>
            <scheme val="minor"/>
          </rPr>
          <t>Introducir un texto con el nombre o referencia de la contratación</t>
        </r>
      </text>
    </comment>
    <comment ref="B1609" authorId="2">
      <text>
        <r>
          <rPr>
            <sz val="11"/>
            <color theme="1"/>
            <rFont val="Calibri"/>
            <family val="2"/>
            <scheme val="minor"/>
          </rPr>
          <t>Introduzca un texto con la finalidad de la contratación</t>
        </r>
      </text>
    </comment>
    <comment ref="C1609" authorId="2">
      <text>
        <r>
          <rPr>
            <sz val="11"/>
            <color theme="1"/>
            <rFont val="Calibri"/>
            <family val="2"/>
            <scheme val="minor"/>
          </rPr>
          <t>Seleccionar un valor del listado</t>
        </r>
      </text>
    </comment>
    <comment ref="D1609" authorId="2">
      <text>
        <r>
          <rPr>
            <sz val="11"/>
            <color theme="1"/>
            <rFont val="Calibri"/>
            <family val="2"/>
            <scheme val="minor"/>
          </rPr>
          <t>Seleccione el tipo de procedimiento</t>
        </r>
      </text>
    </comment>
    <comment ref="E1609" authorId="2">
      <text>
        <r>
          <rPr>
            <sz val="11"/>
            <color theme="1"/>
            <rFont val="Calibri"/>
            <family val="2"/>
            <scheme val="minor"/>
          </rPr>
          <t>Seleccione un valor de la lista</t>
        </r>
      </text>
    </comment>
    <comment ref="F1609" authorId="2">
      <text>
        <r>
          <rPr>
            <sz val="11"/>
            <color theme="1"/>
            <rFont val="Calibri"/>
            <family val="2"/>
            <scheme val="minor"/>
          </rPr>
          <t>Introduzca el código SNIP</t>
        </r>
      </text>
    </comment>
    <comment ref="C1610" authorId="2">
      <text>
        <r>
          <rPr>
            <sz val="11"/>
            <color theme="1"/>
            <rFont val="Calibri"/>
            <family val="2"/>
            <scheme val="minor"/>
          </rPr>
          <t>Introduzca la fecha de inicio del proceso, en formato dd-mm-aaaa</t>
        </r>
      </text>
    </comment>
    <comment ref="F16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2">
      <text/>
    </comment>
    <comment ref="C1612" authorId="2">
      <text>
        <r>
          <rPr>
            <sz val="11"/>
            <color theme="1"/>
            <rFont val="Calibri"/>
            <family val="2"/>
            <scheme val="minor"/>
          </rPr>
          <t>Introduzca la fecha prevista de adjudicación, en formato dd-mm-aaaa</t>
        </r>
      </text>
    </comment>
    <comment ref="F1612" authorId="2">
      <text/>
    </comment>
    <comment ref="F1613" authorId="2">
      <text/>
    </comment>
    <comment ref="A1615" authorId="2">
      <text>
        <r>
          <rPr>
            <sz val="11"/>
            <color theme="1"/>
            <rFont val="Calibri"/>
            <family val="2"/>
            <scheme val="minor"/>
          </rPr>
          <t>Introduzca un codigo UNSPSC</t>
        </r>
      </text>
    </comment>
    <comment ref="B1615" authorId="2">
      <text>
        <r>
          <rPr>
            <sz val="11"/>
            <color theme="1"/>
            <rFont val="Calibri"/>
            <family val="2"/>
            <scheme val="minor"/>
          </rPr>
          <t>Descripción calculada automáticamente a partir de código del artículo</t>
        </r>
      </text>
    </comment>
    <comment ref="C1615" authorId="2">
      <text>
        <r>
          <rPr>
            <sz val="11"/>
            <color theme="1"/>
            <rFont val="Calibri"/>
            <family val="2"/>
            <scheme val="minor"/>
          </rPr>
          <t>Seleccione un valor de la lista</t>
        </r>
      </text>
    </comment>
    <comment ref="D1615" authorId="2">
      <text>
        <r>
          <rPr>
            <sz val="11"/>
            <color theme="1"/>
            <rFont val="Calibri"/>
            <family val="2"/>
            <scheme val="minor"/>
          </rPr>
          <t>Introduzca un número con dos decimales como máximo. Debe ser igual o mayor a la "Cantidad Real Consumida"</t>
        </r>
      </text>
    </comment>
    <comment ref="E1615" authorId="2">
      <text>
        <r>
          <rPr>
            <sz val="11"/>
            <color theme="1"/>
            <rFont val="Calibri"/>
            <family val="2"/>
            <scheme val="minor"/>
          </rPr>
          <t>Introduzca un número con dos decimales como máximo</t>
        </r>
      </text>
    </comment>
    <comment ref="F1615" authorId="2">
      <text>
        <r>
          <rPr>
            <sz val="11"/>
            <color theme="1"/>
            <rFont val="Calibri"/>
            <family val="2"/>
            <scheme val="minor"/>
          </rPr>
          <t>Monto calculado automáticamente por el sistema</t>
        </r>
      </text>
    </comment>
    <comment ref="A1620" authorId="2">
      <text>
        <r>
          <rPr>
            <sz val="11"/>
            <color theme="1"/>
            <rFont val="Calibri"/>
            <family val="2"/>
            <scheme val="minor"/>
          </rPr>
          <t>Introducir un texto con el nombre o referencia de la contratación</t>
        </r>
      </text>
    </comment>
    <comment ref="B1620" authorId="2">
      <text>
        <r>
          <rPr>
            <sz val="11"/>
            <color theme="1"/>
            <rFont val="Calibri"/>
            <family val="2"/>
            <scheme val="minor"/>
          </rPr>
          <t>Introduzca un texto con la finalidad de la contratación</t>
        </r>
      </text>
    </comment>
    <comment ref="C1620" authorId="2">
      <text>
        <r>
          <rPr>
            <sz val="11"/>
            <color theme="1"/>
            <rFont val="Calibri"/>
            <family val="2"/>
            <scheme val="minor"/>
          </rPr>
          <t>Seleccionar un valor del listado</t>
        </r>
      </text>
    </comment>
    <comment ref="D1620" authorId="2">
      <text>
        <r>
          <rPr>
            <sz val="11"/>
            <color theme="1"/>
            <rFont val="Calibri"/>
            <family val="2"/>
            <scheme val="minor"/>
          </rPr>
          <t>Seleccione el tipo de procedimiento</t>
        </r>
      </text>
    </comment>
    <comment ref="E1620" authorId="2">
      <text>
        <r>
          <rPr>
            <sz val="11"/>
            <color theme="1"/>
            <rFont val="Calibri"/>
            <family val="2"/>
            <scheme val="minor"/>
          </rPr>
          <t>Seleccione un valor de la lista</t>
        </r>
      </text>
    </comment>
    <comment ref="F1620" authorId="2">
      <text>
        <r>
          <rPr>
            <sz val="11"/>
            <color theme="1"/>
            <rFont val="Calibri"/>
            <family val="2"/>
            <scheme val="minor"/>
          </rPr>
          <t>Introduzca el código SNIP</t>
        </r>
      </text>
    </comment>
    <comment ref="C1621" authorId="2">
      <text>
        <r>
          <rPr>
            <sz val="11"/>
            <color theme="1"/>
            <rFont val="Calibri"/>
            <family val="2"/>
            <scheme val="minor"/>
          </rPr>
          <t>Introduzca la fecha de inicio del proceso, en formato dd-mm-aaaa</t>
        </r>
      </text>
    </comment>
    <comment ref="F16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2">
      <text/>
    </comment>
    <comment ref="C1623" authorId="2">
      <text>
        <r>
          <rPr>
            <sz val="11"/>
            <color theme="1"/>
            <rFont val="Calibri"/>
            <family val="2"/>
            <scheme val="minor"/>
          </rPr>
          <t>Introduzca la fecha prevista de adjudicación, en formato dd-mm-aaaa</t>
        </r>
      </text>
    </comment>
    <comment ref="F1623" authorId="2">
      <text/>
    </comment>
    <comment ref="F1624" authorId="2">
      <text/>
    </comment>
    <comment ref="A1626" authorId="2">
      <text>
        <r>
          <rPr>
            <sz val="11"/>
            <color theme="1"/>
            <rFont val="Calibri"/>
            <family val="2"/>
            <scheme val="minor"/>
          </rPr>
          <t>Introduzca un codigo UNSPSC</t>
        </r>
      </text>
    </comment>
    <comment ref="B1626" authorId="2">
      <text>
        <r>
          <rPr>
            <sz val="11"/>
            <color theme="1"/>
            <rFont val="Calibri"/>
            <family val="2"/>
            <scheme val="minor"/>
          </rPr>
          <t>Descripción calculada automáticamente a partir de código del artículo</t>
        </r>
      </text>
    </comment>
    <comment ref="C1626" authorId="2">
      <text>
        <r>
          <rPr>
            <sz val="11"/>
            <color theme="1"/>
            <rFont val="Calibri"/>
            <family val="2"/>
            <scheme val="minor"/>
          </rPr>
          <t>Seleccione un valor de la lista</t>
        </r>
      </text>
    </comment>
    <comment ref="D1626" authorId="2">
      <text>
        <r>
          <rPr>
            <sz val="11"/>
            <color theme="1"/>
            <rFont val="Calibri"/>
            <family val="2"/>
            <scheme val="minor"/>
          </rPr>
          <t>Introduzca un número con dos decimales como máximo. Debe ser igual o mayor a la "Cantidad Real Consumida"</t>
        </r>
      </text>
    </comment>
    <comment ref="E1626" authorId="2">
      <text>
        <r>
          <rPr>
            <sz val="11"/>
            <color theme="1"/>
            <rFont val="Calibri"/>
            <family val="2"/>
            <scheme val="minor"/>
          </rPr>
          <t>Introduzca un número con dos decimales como máximo</t>
        </r>
      </text>
    </comment>
    <comment ref="F1626" authorId="2">
      <text>
        <r>
          <rPr>
            <sz val="11"/>
            <color theme="1"/>
            <rFont val="Calibri"/>
            <family val="2"/>
            <scheme val="minor"/>
          </rPr>
          <t>Monto calculado automáticamente por el sistema</t>
        </r>
      </text>
    </comment>
    <comment ref="A1636" authorId="2">
      <text>
        <r>
          <rPr>
            <sz val="11"/>
            <color theme="1"/>
            <rFont val="Calibri"/>
            <family val="2"/>
            <scheme val="minor"/>
          </rPr>
          <t>Introducir un texto con el nombre o referencia de la contratación</t>
        </r>
      </text>
    </comment>
    <comment ref="B1636" authorId="2">
      <text>
        <r>
          <rPr>
            <sz val="11"/>
            <color theme="1"/>
            <rFont val="Calibri"/>
            <family val="2"/>
            <scheme val="minor"/>
          </rPr>
          <t>Introduzca un texto con la finalidad de la contratación</t>
        </r>
      </text>
    </comment>
    <comment ref="C1636" authorId="2">
      <text>
        <r>
          <rPr>
            <sz val="11"/>
            <color theme="1"/>
            <rFont val="Calibri"/>
            <family val="2"/>
            <scheme val="minor"/>
          </rPr>
          <t>Seleccionar un valor del listado</t>
        </r>
      </text>
    </comment>
    <comment ref="D1636" authorId="2">
      <text>
        <r>
          <rPr>
            <sz val="11"/>
            <color theme="1"/>
            <rFont val="Calibri"/>
            <family val="2"/>
            <scheme val="minor"/>
          </rPr>
          <t>Seleccione el tipo de procedimiento</t>
        </r>
      </text>
    </comment>
    <comment ref="E1636" authorId="2">
      <text>
        <r>
          <rPr>
            <sz val="11"/>
            <color theme="1"/>
            <rFont val="Calibri"/>
            <family val="2"/>
            <scheme val="minor"/>
          </rPr>
          <t>Seleccione un valor de la lista</t>
        </r>
      </text>
    </comment>
    <comment ref="F1636" authorId="2">
      <text>
        <r>
          <rPr>
            <sz val="11"/>
            <color theme="1"/>
            <rFont val="Calibri"/>
            <family val="2"/>
            <scheme val="minor"/>
          </rPr>
          <t>Introduzca el código SNIP</t>
        </r>
      </text>
    </comment>
    <comment ref="C1637" authorId="2">
      <text>
        <r>
          <rPr>
            <sz val="11"/>
            <color theme="1"/>
            <rFont val="Calibri"/>
            <family val="2"/>
            <scheme val="minor"/>
          </rPr>
          <t>Introduzca la fecha de inicio del proceso, en formato dd-mm-aaaa</t>
        </r>
      </text>
    </comment>
    <comment ref="F163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8" authorId="2">
      <text/>
    </comment>
    <comment ref="C1639" authorId="2">
      <text>
        <r>
          <rPr>
            <sz val="11"/>
            <color theme="1"/>
            <rFont val="Calibri"/>
            <family val="2"/>
            <scheme val="minor"/>
          </rPr>
          <t>Introduzca la fecha prevista de adjudicación, en formato dd-mm-aaaa</t>
        </r>
      </text>
    </comment>
    <comment ref="F1639" authorId="2">
      <text/>
    </comment>
    <comment ref="F1640" authorId="2">
      <text/>
    </comment>
    <comment ref="A1642" authorId="2">
      <text>
        <r>
          <rPr>
            <sz val="11"/>
            <color theme="1"/>
            <rFont val="Calibri"/>
            <family val="2"/>
            <scheme val="minor"/>
          </rPr>
          <t>Introduzca un codigo UNSPSC</t>
        </r>
      </text>
    </comment>
    <comment ref="B1642" authorId="2">
      <text>
        <r>
          <rPr>
            <sz val="11"/>
            <color theme="1"/>
            <rFont val="Calibri"/>
            <family val="2"/>
            <scheme val="minor"/>
          </rPr>
          <t>Descripción calculada automáticamente a partir de código del artículo</t>
        </r>
      </text>
    </comment>
    <comment ref="C1642" authorId="2">
      <text>
        <r>
          <rPr>
            <sz val="11"/>
            <color theme="1"/>
            <rFont val="Calibri"/>
            <family val="2"/>
            <scheme val="minor"/>
          </rPr>
          <t>Seleccione un valor de la lista</t>
        </r>
      </text>
    </comment>
    <comment ref="D1642" authorId="2">
      <text>
        <r>
          <rPr>
            <sz val="11"/>
            <color theme="1"/>
            <rFont val="Calibri"/>
            <family val="2"/>
            <scheme val="minor"/>
          </rPr>
          <t>Introduzca un número con dos decimales como máximo. Debe ser igual o mayor a la "Cantidad Real Consumida"</t>
        </r>
      </text>
    </comment>
    <comment ref="E1642" authorId="2">
      <text>
        <r>
          <rPr>
            <sz val="11"/>
            <color theme="1"/>
            <rFont val="Calibri"/>
            <family val="2"/>
            <scheme val="minor"/>
          </rPr>
          <t>Introduzca un número con dos decimales como máximo</t>
        </r>
      </text>
    </comment>
    <comment ref="F1642" authorId="2">
      <text>
        <r>
          <rPr>
            <sz val="11"/>
            <color theme="1"/>
            <rFont val="Calibri"/>
            <family val="2"/>
            <scheme val="minor"/>
          </rPr>
          <t>Monto calculado automáticamente por el sistema</t>
        </r>
      </text>
    </comment>
    <comment ref="A1683" authorId="2">
      <text>
        <r>
          <rPr>
            <sz val="11"/>
            <color theme="1"/>
            <rFont val="Calibri"/>
            <family val="2"/>
            <scheme val="minor"/>
          </rPr>
          <t>Introducir un texto con el nombre o referencia de la contratación</t>
        </r>
      </text>
    </comment>
    <comment ref="B1683" authorId="2">
      <text>
        <r>
          <rPr>
            <sz val="11"/>
            <color theme="1"/>
            <rFont val="Calibri"/>
            <family val="2"/>
            <scheme val="minor"/>
          </rPr>
          <t>Introduzca un texto con la finalidad de la contratación</t>
        </r>
      </text>
    </comment>
    <comment ref="C1683" authorId="2">
      <text>
        <r>
          <rPr>
            <sz val="11"/>
            <color theme="1"/>
            <rFont val="Calibri"/>
            <family val="2"/>
            <scheme val="minor"/>
          </rPr>
          <t>Seleccionar un valor del listado</t>
        </r>
      </text>
    </comment>
    <comment ref="D1683" authorId="2">
      <text>
        <r>
          <rPr>
            <sz val="11"/>
            <color theme="1"/>
            <rFont val="Calibri"/>
            <family val="2"/>
            <scheme val="minor"/>
          </rPr>
          <t>Seleccione el tipo de procedimiento</t>
        </r>
      </text>
    </comment>
    <comment ref="E1683" authorId="2">
      <text>
        <r>
          <rPr>
            <sz val="11"/>
            <color theme="1"/>
            <rFont val="Calibri"/>
            <family val="2"/>
            <scheme val="minor"/>
          </rPr>
          <t>Seleccione un valor de la lista</t>
        </r>
      </text>
    </comment>
    <comment ref="F1683" authorId="2">
      <text>
        <r>
          <rPr>
            <sz val="11"/>
            <color theme="1"/>
            <rFont val="Calibri"/>
            <family val="2"/>
            <scheme val="minor"/>
          </rPr>
          <t>Introduzca el código SNIP</t>
        </r>
      </text>
    </comment>
    <comment ref="C1684" authorId="2">
      <text>
        <r>
          <rPr>
            <sz val="11"/>
            <color theme="1"/>
            <rFont val="Calibri"/>
            <family val="2"/>
            <scheme val="minor"/>
          </rPr>
          <t>Introduzca la fecha de inicio del proceso, en formato dd-mm-aaaa</t>
        </r>
      </text>
    </comment>
    <comment ref="F168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2">
      <text/>
    </comment>
    <comment ref="C1686" authorId="2">
      <text>
        <r>
          <rPr>
            <sz val="11"/>
            <color theme="1"/>
            <rFont val="Calibri"/>
            <family val="2"/>
            <scheme val="minor"/>
          </rPr>
          <t>Introduzca la fecha prevista de adjudicación, en formato dd-mm-aaaa</t>
        </r>
      </text>
    </comment>
    <comment ref="F1686" authorId="2">
      <text/>
    </comment>
    <comment ref="F1687" authorId="2">
      <text/>
    </comment>
    <comment ref="A1689" authorId="2">
      <text>
        <r>
          <rPr>
            <sz val="11"/>
            <color theme="1"/>
            <rFont val="Calibri"/>
            <family val="2"/>
            <scheme val="minor"/>
          </rPr>
          <t>Introduzca un codigo UNSPSC</t>
        </r>
      </text>
    </comment>
    <comment ref="B1689" authorId="2">
      <text>
        <r>
          <rPr>
            <sz val="11"/>
            <color theme="1"/>
            <rFont val="Calibri"/>
            <family val="2"/>
            <scheme val="minor"/>
          </rPr>
          <t>Descripción calculada automáticamente a partir de código del artículo</t>
        </r>
      </text>
    </comment>
    <comment ref="C1689" authorId="2">
      <text>
        <r>
          <rPr>
            <sz val="11"/>
            <color theme="1"/>
            <rFont val="Calibri"/>
            <family val="2"/>
            <scheme val="minor"/>
          </rPr>
          <t>Seleccione un valor de la lista</t>
        </r>
      </text>
    </comment>
    <comment ref="D1689" authorId="2">
      <text>
        <r>
          <rPr>
            <sz val="11"/>
            <color theme="1"/>
            <rFont val="Calibri"/>
            <family val="2"/>
            <scheme val="minor"/>
          </rPr>
          <t>Introduzca un número con dos decimales como máximo. Debe ser igual o mayor a la "Cantidad Real Consumida"</t>
        </r>
      </text>
    </comment>
    <comment ref="E1689" authorId="2">
      <text>
        <r>
          <rPr>
            <sz val="11"/>
            <color theme="1"/>
            <rFont val="Calibri"/>
            <family val="2"/>
            <scheme val="minor"/>
          </rPr>
          <t>Introduzca un número con dos decimales como máximo</t>
        </r>
      </text>
    </comment>
    <comment ref="F1689" authorId="2">
      <text>
        <r>
          <rPr>
            <sz val="11"/>
            <color theme="1"/>
            <rFont val="Calibri"/>
            <family val="2"/>
            <scheme val="minor"/>
          </rPr>
          <t>Monto calculado automáticamente por el sistema</t>
        </r>
      </text>
    </comment>
    <comment ref="A1695" authorId="2">
      <text>
        <r>
          <rPr>
            <sz val="11"/>
            <color theme="1"/>
            <rFont val="Calibri"/>
            <family val="2"/>
            <scheme val="minor"/>
          </rPr>
          <t>Introducir un texto con el nombre o referencia de la contratación</t>
        </r>
      </text>
    </comment>
    <comment ref="B1695" authorId="2">
      <text>
        <r>
          <rPr>
            <sz val="11"/>
            <color theme="1"/>
            <rFont val="Calibri"/>
            <family val="2"/>
            <scheme val="minor"/>
          </rPr>
          <t>Introduzca un texto con la finalidad de la contratación</t>
        </r>
      </text>
    </comment>
    <comment ref="C1695" authorId="2">
      <text>
        <r>
          <rPr>
            <sz val="11"/>
            <color theme="1"/>
            <rFont val="Calibri"/>
            <family val="2"/>
            <scheme val="minor"/>
          </rPr>
          <t>Seleccionar un valor del listado</t>
        </r>
      </text>
    </comment>
    <comment ref="D1695" authorId="2">
      <text>
        <r>
          <rPr>
            <sz val="11"/>
            <color theme="1"/>
            <rFont val="Calibri"/>
            <family val="2"/>
            <scheme val="minor"/>
          </rPr>
          <t>Seleccione el tipo de procedimiento</t>
        </r>
      </text>
    </comment>
    <comment ref="E1695" authorId="2">
      <text>
        <r>
          <rPr>
            <sz val="11"/>
            <color theme="1"/>
            <rFont val="Calibri"/>
            <family val="2"/>
            <scheme val="minor"/>
          </rPr>
          <t>Seleccione un valor de la lista</t>
        </r>
      </text>
    </comment>
    <comment ref="F1695" authorId="2">
      <text>
        <r>
          <rPr>
            <sz val="11"/>
            <color theme="1"/>
            <rFont val="Calibri"/>
            <family val="2"/>
            <scheme val="minor"/>
          </rPr>
          <t>Introduzca el código SNIP</t>
        </r>
      </text>
    </comment>
    <comment ref="C1696" authorId="2">
      <text>
        <r>
          <rPr>
            <sz val="11"/>
            <color theme="1"/>
            <rFont val="Calibri"/>
            <family val="2"/>
            <scheme val="minor"/>
          </rPr>
          <t>Introduzca la fecha de inicio del proceso, en formato dd-mm-aaaa</t>
        </r>
      </text>
    </comment>
    <comment ref="F169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7" authorId="2">
      <text/>
    </comment>
    <comment ref="C1698" authorId="2">
      <text>
        <r>
          <rPr>
            <sz val="11"/>
            <color theme="1"/>
            <rFont val="Calibri"/>
            <family val="2"/>
            <scheme val="minor"/>
          </rPr>
          <t>Introduzca la fecha prevista de adjudicación, en formato dd-mm-aaaa</t>
        </r>
      </text>
    </comment>
    <comment ref="F1698" authorId="2">
      <text/>
    </comment>
    <comment ref="F1699" authorId="2">
      <text/>
    </comment>
    <comment ref="A1701" authorId="2">
      <text>
        <r>
          <rPr>
            <sz val="11"/>
            <color theme="1"/>
            <rFont val="Calibri"/>
            <family val="2"/>
            <scheme val="minor"/>
          </rPr>
          <t>Introduzca un codigo UNSPSC</t>
        </r>
      </text>
    </comment>
    <comment ref="B1701" authorId="2">
      <text>
        <r>
          <rPr>
            <sz val="11"/>
            <color theme="1"/>
            <rFont val="Calibri"/>
            <family val="2"/>
            <scheme val="minor"/>
          </rPr>
          <t>Descripción calculada automáticamente a partir de código del artículo</t>
        </r>
      </text>
    </comment>
    <comment ref="C1701" authorId="2">
      <text>
        <r>
          <rPr>
            <sz val="11"/>
            <color theme="1"/>
            <rFont val="Calibri"/>
            <family val="2"/>
            <scheme val="minor"/>
          </rPr>
          <t>Seleccione un valor de la lista</t>
        </r>
      </text>
    </comment>
    <comment ref="D1701" authorId="2">
      <text>
        <r>
          <rPr>
            <sz val="11"/>
            <color theme="1"/>
            <rFont val="Calibri"/>
            <family val="2"/>
            <scheme val="minor"/>
          </rPr>
          <t>Introduzca un número con dos decimales como máximo. Debe ser igual o mayor a la "Cantidad Real Consumida"</t>
        </r>
      </text>
    </comment>
    <comment ref="E1701" authorId="2">
      <text>
        <r>
          <rPr>
            <sz val="11"/>
            <color theme="1"/>
            <rFont val="Calibri"/>
            <family val="2"/>
            <scheme val="minor"/>
          </rPr>
          <t>Introduzca un número con dos decimales como máximo</t>
        </r>
      </text>
    </comment>
    <comment ref="F1701" authorId="2">
      <text>
        <r>
          <rPr>
            <sz val="11"/>
            <color theme="1"/>
            <rFont val="Calibri"/>
            <family val="2"/>
            <scheme val="minor"/>
          </rPr>
          <t>Monto calculado automáticamente por el sistema</t>
        </r>
      </text>
    </comment>
    <comment ref="A1709" authorId="2">
      <text>
        <r>
          <rPr>
            <sz val="11"/>
            <color theme="1"/>
            <rFont val="Calibri"/>
            <family val="2"/>
            <scheme val="minor"/>
          </rPr>
          <t>Introducir un texto con el nombre o referencia de la contratación</t>
        </r>
      </text>
    </comment>
    <comment ref="B1709" authorId="1">
      <text>
        <r>
          <rPr>
            <sz val="11"/>
            <color theme="1"/>
            <rFont val="Calibri"/>
            <family val="2"/>
            <scheme val="minor"/>
          </rPr>
          <t>Introduzca un texto con la finalidad de la contratación</t>
        </r>
      </text>
    </comment>
    <comment ref="C1709" authorId="2">
      <text>
        <r>
          <rPr>
            <sz val="11"/>
            <color theme="1"/>
            <rFont val="Calibri"/>
            <family val="2"/>
            <scheme val="minor"/>
          </rPr>
          <t>Seleccionar un valor del listado</t>
        </r>
      </text>
    </comment>
    <comment ref="D1709" authorId="2">
      <text>
        <r>
          <rPr>
            <sz val="11"/>
            <color theme="1"/>
            <rFont val="Calibri"/>
            <family val="2"/>
            <scheme val="minor"/>
          </rPr>
          <t>Seleccione el tipo de procedimiento</t>
        </r>
      </text>
    </comment>
    <comment ref="E1709" authorId="2">
      <text>
        <r>
          <rPr>
            <sz val="11"/>
            <color theme="1"/>
            <rFont val="Calibri"/>
            <family val="2"/>
            <scheme val="minor"/>
          </rPr>
          <t>Seleccione un valor de la lista</t>
        </r>
      </text>
    </comment>
    <comment ref="F1709" authorId="2">
      <text>
        <r>
          <rPr>
            <sz val="11"/>
            <color theme="1"/>
            <rFont val="Calibri"/>
            <family val="2"/>
            <scheme val="minor"/>
          </rPr>
          <t>Introduzca el código SNIP</t>
        </r>
      </text>
    </comment>
    <comment ref="C1710" authorId="2">
      <text>
        <r>
          <rPr>
            <sz val="11"/>
            <color theme="1"/>
            <rFont val="Calibri"/>
            <family val="2"/>
            <scheme val="minor"/>
          </rPr>
          <t>Introduzca la fecha de inicio del proceso, en formato dd-mm-aaaa</t>
        </r>
      </text>
    </comment>
    <comment ref="F171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1" authorId="2">
      <text/>
    </comment>
    <comment ref="C1712" authorId="2">
      <text>
        <r>
          <rPr>
            <sz val="11"/>
            <color theme="1"/>
            <rFont val="Calibri"/>
            <family val="2"/>
            <scheme val="minor"/>
          </rPr>
          <t>Introduzca la fecha prevista de adjudicación, en formato dd-mm-aaaa</t>
        </r>
      </text>
    </comment>
    <comment ref="F1712" authorId="2">
      <text/>
    </comment>
    <comment ref="F1713" authorId="2">
      <text/>
    </comment>
    <comment ref="A1715" authorId="2">
      <text>
        <r>
          <rPr>
            <sz val="11"/>
            <color theme="1"/>
            <rFont val="Calibri"/>
            <family val="2"/>
            <scheme val="minor"/>
          </rPr>
          <t>Introduzca un codigo UNSPSC</t>
        </r>
      </text>
    </comment>
    <comment ref="B1715" authorId="2">
      <text>
        <r>
          <rPr>
            <sz val="11"/>
            <color theme="1"/>
            <rFont val="Calibri"/>
            <family val="2"/>
            <scheme val="minor"/>
          </rPr>
          <t>Descripción calculada automáticamente a partir de código del artículo</t>
        </r>
      </text>
    </comment>
    <comment ref="C1715" authorId="2">
      <text>
        <r>
          <rPr>
            <sz val="11"/>
            <color theme="1"/>
            <rFont val="Calibri"/>
            <family val="2"/>
            <scheme val="minor"/>
          </rPr>
          <t>Seleccione un valor de la lista</t>
        </r>
      </text>
    </comment>
    <comment ref="D1715" authorId="2">
      <text>
        <r>
          <rPr>
            <sz val="11"/>
            <color theme="1"/>
            <rFont val="Calibri"/>
            <family val="2"/>
            <scheme val="minor"/>
          </rPr>
          <t>Introduzca un número con dos decimales como máximo. Debe ser igual o mayor a la "Cantidad Real Consumida"</t>
        </r>
      </text>
    </comment>
    <comment ref="E1715" authorId="2">
      <text>
        <r>
          <rPr>
            <sz val="11"/>
            <color theme="1"/>
            <rFont val="Calibri"/>
            <family val="2"/>
            <scheme val="minor"/>
          </rPr>
          <t>Introduzca un número con dos decimales como máximo</t>
        </r>
      </text>
    </comment>
    <comment ref="F1715" authorId="2">
      <text>
        <r>
          <rPr>
            <sz val="11"/>
            <color theme="1"/>
            <rFont val="Calibri"/>
            <family val="2"/>
            <scheme val="minor"/>
          </rPr>
          <t>Monto calculado automáticamente por el sistema</t>
        </r>
      </text>
    </comment>
    <comment ref="A1720" authorId="2">
      <text>
        <r>
          <rPr>
            <sz val="11"/>
            <color theme="1"/>
            <rFont val="Calibri"/>
            <family val="2"/>
            <scheme val="minor"/>
          </rPr>
          <t>Introducir un texto con el nombre o referencia de la contratación</t>
        </r>
      </text>
    </comment>
    <comment ref="B1720" authorId="1">
      <text>
        <r>
          <rPr>
            <sz val="11"/>
            <color theme="1"/>
            <rFont val="Calibri"/>
            <family val="2"/>
            <scheme val="minor"/>
          </rPr>
          <t>Introduzca un texto con la finalidad de la contratación</t>
        </r>
      </text>
    </comment>
    <comment ref="C1720" authorId="2">
      <text>
        <r>
          <rPr>
            <sz val="11"/>
            <color theme="1"/>
            <rFont val="Calibri"/>
            <family val="2"/>
            <scheme val="minor"/>
          </rPr>
          <t>Seleccionar un valor del listado</t>
        </r>
      </text>
    </comment>
    <comment ref="D1720" authorId="2">
      <text>
        <r>
          <rPr>
            <sz val="11"/>
            <color theme="1"/>
            <rFont val="Calibri"/>
            <family val="2"/>
            <scheme val="minor"/>
          </rPr>
          <t>Seleccione el tipo de procedimiento</t>
        </r>
      </text>
    </comment>
    <comment ref="E1720" authorId="2">
      <text>
        <r>
          <rPr>
            <sz val="11"/>
            <color theme="1"/>
            <rFont val="Calibri"/>
            <family val="2"/>
            <scheme val="minor"/>
          </rPr>
          <t>Seleccione un valor de la lista</t>
        </r>
      </text>
    </comment>
    <comment ref="F1720" authorId="2">
      <text>
        <r>
          <rPr>
            <sz val="11"/>
            <color theme="1"/>
            <rFont val="Calibri"/>
            <family val="2"/>
            <scheme val="minor"/>
          </rPr>
          <t>Introduzca el código SNIP</t>
        </r>
      </text>
    </comment>
    <comment ref="C1721" authorId="2">
      <text>
        <r>
          <rPr>
            <sz val="11"/>
            <color theme="1"/>
            <rFont val="Calibri"/>
            <family val="2"/>
            <scheme val="minor"/>
          </rPr>
          <t>Introduzca la fecha de inicio del proceso, en formato dd-mm-aaaa</t>
        </r>
      </text>
    </comment>
    <comment ref="F172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2" authorId="2">
      <text/>
    </comment>
    <comment ref="C1723" authorId="2">
      <text>
        <r>
          <rPr>
            <sz val="11"/>
            <color theme="1"/>
            <rFont val="Calibri"/>
            <family val="2"/>
            <scheme val="minor"/>
          </rPr>
          <t>Introduzca la fecha prevista de adjudicación, en formato dd-mm-aaaa</t>
        </r>
      </text>
    </comment>
    <comment ref="F1723" authorId="2">
      <text/>
    </comment>
    <comment ref="F1724" authorId="2">
      <text/>
    </comment>
    <comment ref="A1726" authorId="2">
      <text>
        <r>
          <rPr>
            <sz val="11"/>
            <color theme="1"/>
            <rFont val="Calibri"/>
            <family val="2"/>
            <scheme val="minor"/>
          </rPr>
          <t>Introduzca un codigo UNSPSC</t>
        </r>
      </text>
    </comment>
    <comment ref="B1726" authorId="2">
      <text>
        <r>
          <rPr>
            <sz val="11"/>
            <color theme="1"/>
            <rFont val="Calibri"/>
            <family val="2"/>
            <scheme val="minor"/>
          </rPr>
          <t>Descripción calculada automáticamente a partir de código del artículo</t>
        </r>
      </text>
    </comment>
    <comment ref="C1726" authorId="2">
      <text>
        <r>
          <rPr>
            <sz val="11"/>
            <color theme="1"/>
            <rFont val="Calibri"/>
            <family val="2"/>
            <scheme val="minor"/>
          </rPr>
          <t>Seleccione un valor de la lista</t>
        </r>
      </text>
    </comment>
    <comment ref="D1726" authorId="2">
      <text>
        <r>
          <rPr>
            <sz val="11"/>
            <color theme="1"/>
            <rFont val="Calibri"/>
            <family val="2"/>
            <scheme val="minor"/>
          </rPr>
          <t>Introduzca un número con dos decimales como máximo. Debe ser igual o mayor a la "Cantidad Real Consumida"</t>
        </r>
      </text>
    </comment>
    <comment ref="E1726" authorId="2">
      <text>
        <r>
          <rPr>
            <sz val="11"/>
            <color theme="1"/>
            <rFont val="Calibri"/>
            <family val="2"/>
            <scheme val="minor"/>
          </rPr>
          <t>Introduzca un número con dos decimales como máximo</t>
        </r>
      </text>
    </comment>
    <comment ref="F1726" authorId="2">
      <text>
        <r>
          <rPr>
            <sz val="11"/>
            <color theme="1"/>
            <rFont val="Calibri"/>
            <family val="2"/>
            <scheme val="minor"/>
          </rPr>
          <t>Monto calculado automáticamente por el sistema</t>
        </r>
      </text>
    </comment>
    <comment ref="A1731" authorId="2">
      <text>
        <r>
          <rPr>
            <sz val="11"/>
            <color theme="1"/>
            <rFont val="Calibri"/>
            <family val="2"/>
            <scheme val="minor"/>
          </rPr>
          <t>Introducir un texto con el nombre o referencia de la contratación</t>
        </r>
      </text>
    </comment>
    <comment ref="B1731" authorId="1">
      <text>
        <r>
          <rPr>
            <sz val="11"/>
            <color theme="1"/>
            <rFont val="Calibri"/>
            <family val="2"/>
            <scheme val="minor"/>
          </rPr>
          <t>Introduzca un texto con la finalidad de la contratación</t>
        </r>
      </text>
    </comment>
    <comment ref="C1731" authorId="2">
      <text>
        <r>
          <rPr>
            <sz val="11"/>
            <color theme="1"/>
            <rFont val="Calibri"/>
            <family val="2"/>
            <scheme val="minor"/>
          </rPr>
          <t>Seleccionar un valor del listado</t>
        </r>
      </text>
    </comment>
    <comment ref="D1731" authorId="2">
      <text>
        <r>
          <rPr>
            <sz val="11"/>
            <color theme="1"/>
            <rFont val="Calibri"/>
            <family val="2"/>
            <scheme val="minor"/>
          </rPr>
          <t>Seleccione el tipo de procedimiento</t>
        </r>
      </text>
    </comment>
    <comment ref="E1731" authorId="2">
      <text>
        <r>
          <rPr>
            <sz val="11"/>
            <color theme="1"/>
            <rFont val="Calibri"/>
            <family val="2"/>
            <scheme val="minor"/>
          </rPr>
          <t>Seleccione un valor de la lista</t>
        </r>
      </text>
    </comment>
    <comment ref="F1731" authorId="2">
      <text>
        <r>
          <rPr>
            <sz val="11"/>
            <color theme="1"/>
            <rFont val="Calibri"/>
            <family val="2"/>
            <scheme val="minor"/>
          </rPr>
          <t>Introduzca el código SNIP</t>
        </r>
      </text>
    </comment>
    <comment ref="C1732" authorId="2">
      <text>
        <r>
          <rPr>
            <sz val="11"/>
            <color theme="1"/>
            <rFont val="Calibri"/>
            <family val="2"/>
            <scheme val="minor"/>
          </rPr>
          <t>Introduzca la fecha de inicio del proceso, en formato dd-mm-aaaa</t>
        </r>
      </text>
    </comment>
    <comment ref="F17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3" authorId="2">
      <text/>
    </comment>
    <comment ref="C1734" authorId="2">
      <text>
        <r>
          <rPr>
            <sz val="11"/>
            <color theme="1"/>
            <rFont val="Calibri"/>
            <family val="2"/>
            <scheme val="minor"/>
          </rPr>
          <t>Introduzca la fecha prevista de adjudicación, en formato dd-mm-aaaa</t>
        </r>
      </text>
    </comment>
    <comment ref="F1734" authorId="2">
      <text/>
    </comment>
    <comment ref="F1735" authorId="2">
      <text/>
    </comment>
    <comment ref="A1737" authorId="2">
      <text>
        <r>
          <rPr>
            <sz val="11"/>
            <color theme="1"/>
            <rFont val="Calibri"/>
            <family val="2"/>
            <scheme val="minor"/>
          </rPr>
          <t>Introduzca un codigo UNSPSC</t>
        </r>
      </text>
    </comment>
    <comment ref="B1737" authorId="2">
      <text>
        <r>
          <rPr>
            <sz val="11"/>
            <color theme="1"/>
            <rFont val="Calibri"/>
            <family val="2"/>
            <scheme val="minor"/>
          </rPr>
          <t>Descripción calculada automáticamente a partir de código del artículo</t>
        </r>
      </text>
    </comment>
    <comment ref="C1737" authorId="2">
      <text>
        <r>
          <rPr>
            <sz val="11"/>
            <color theme="1"/>
            <rFont val="Calibri"/>
            <family val="2"/>
            <scheme val="minor"/>
          </rPr>
          <t>Seleccione un valor de la lista</t>
        </r>
      </text>
    </comment>
    <comment ref="D1737" authorId="2">
      <text>
        <r>
          <rPr>
            <sz val="11"/>
            <color theme="1"/>
            <rFont val="Calibri"/>
            <family val="2"/>
            <scheme val="minor"/>
          </rPr>
          <t>Introduzca un número con dos decimales como máximo. Debe ser igual o mayor a la "Cantidad Real Consumida"</t>
        </r>
      </text>
    </comment>
    <comment ref="E1737" authorId="2">
      <text>
        <r>
          <rPr>
            <sz val="11"/>
            <color theme="1"/>
            <rFont val="Calibri"/>
            <family val="2"/>
            <scheme val="minor"/>
          </rPr>
          <t>Introduzca un número con dos decimales como máximo</t>
        </r>
      </text>
    </comment>
    <comment ref="F1737" authorId="2">
      <text>
        <r>
          <rPr>
            <sz val="11"/>
            <color theme="1"/>
            <rFont val="Calibri"/>
            <family val="2"/>
            <scheme val="minor"/>
          </rPr>
          <t>Monto calculado automáticamente por el sistema</t>
        </r>
      </text>
    </comment>
    <comment ref="A1742" authorId="2">
      <text>
        <r>
          <rPr>
            <sz val="11"/>
            <color theme="1"/>
            <rFont val="Calibri"/>
            <family val="2"/>
            <scheme val="minor"/>
          </rPr>
          <t>Introducir un texto con el nombre o referencia de la contratación</t>
        </r>
      </text>
    </comment>
    <comment ref="B1742" authorId="1">
      <text>
        <r>
          <rPr>
            <sz val="11"/>
            <color theme="1"/>
            <rFont val="Calibri"/>
            <family val="2"/>
            <scheme val="minor"/>
          </rPr>
          <t>Introduzca un texto con la finalidad de la contratación</t>
        </r>
      </text>
    </comment>
    <comment ref="C1742" authorId="2">
      <text>
        <r>
          <rPr>
            <sz val="11"/>
            <color theme="1"/>
            <rFont val="Calibri"/>
            <family val="2"/>
            <scheme val="minor"/>
          </rPr>
          <t>Seleccionar un valor del listado</t>
        </r>
      </text>
    </comment>
    <comment ref="D1742" authorId="2">
      <text>
        <r>
          <rPr>
            <sz val="11"/>
            <color theme="1"/>
            <rFont val="Calibri"/>
            <family val="2"/>
            <scheme val="minor"/>
          </rPr>
          <t>Seleccione el tipo de procedimiento</t>
        </r>
      </text>
    </comment>
    <comment ref="E1742" authorId="2">
      <text>
        <r>
          <rPr>
            <sz val="11"/>
            <color theme="1"/>
            <rFont val="Calibri"/>
            <family val="2"/>
            <scheme val="minor"/>
          </rPr>
          <t>Seleccione un valor de la lista</t>
        </r>
      </text>
    </comment>
    <comment ref="F1742" authorId="2">
      <text>
        <r>
          <rPr>
            <sz val="11"/>
            <color theme="1"/>
            <rFont val="Calibri"/>
            <family val="2"/>
            <scheme val="minor"/>
          </rPr>
          <t>Introduzca el código SNIP</t>
        </r>
      </text>
    </comment>
    <comment ref="C1743" authorId="2">
      <text>
        <r>
          <rPr>
            <sz val="11"/>
            <color theme="1"/>
            <rFont val="Calibri"/>
            <family val="2"/>
            <scheme val="minor"/>
          </rPr>
          <t>Introduzca la fecha de inicio del proceso, en formato dd-mm-aaaa</t>
        </r>
      </text>
    </comment>
    <comment ref="F17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2">
      <text/>
    </comment>
    <comment ref="C1745" authorId="2">
      <text>
        <r>
          <rPr>
            <sz val="11"/>
            <color theme="1"/>
            <rFont val="Calibri"/>
            <family val="2"/>
            <scheme val="minor"/>
          </rPr>
          <t>Introduzca la fecha prevista de adjudicación, en formato dd-mm-aaaa</t>
        </r>
      </text>
    </comment>
    <comment ref="F1745" authorId="2">
      <text/>
    </comment>
    <comment ref="F1746" authorId="2">
      <text/>
    </comment>
    <comment ref="A1748" authorId="2">
      <text>
        <r>
          <rPr>
            <sz val="11"/>
            <color theme="1"/>
            <rFont val="Calibri"/>
            <family val="2"/>
            <scheme val="minor"/>
          </rPr>
          <t>Introduzca un codigo UNSPSC</t>
        </r>
      </text>
    </comment>
    <comment ref="B1748" authorId="2">
      <text>
        <r>
          <rPr>
            <sz val="11"/>
            <color theme="1"/>
            <rFont val="Calibri"/>
            <family val="2"/>
            <scheme val="minor"/>
          </rPr>
          <t>Descripción calculada automáticamente a partir de código del artículo</t>
        </r>
      </text>
    </comment>
    <comment ref="C1748" authorId="2">
      <text>
        <r>
          <rPr>
            <sz val="11"/>
            <color theme="1"/>
            <rFont val="Calibri"/>
            <family val="2"/>
            <scheme val="minor"/>
          </rPr>
          <t>Seleccione un valor de la lista</t>
        </r>
      </text>
    </comment>
    <comment ref="D1748" authorId="2">
      <text>
        <r>
          <rPr>
            <sz val="11"/>
            <color theme="1"/>
            <rFont val="Calibri"/>
            <family val="2"/>
            <scheme val="minor"/>
          </rPr>
          <t>Introduzca un número con dos decimales como máximo. Debe ser igual o mayor a la "Cantidad Real Consumida"</t>
        </r>
      </text>
    </comment>
    <comment ref="E1748" authorId="2">
      <text>
        <r>
          <rPr>
            <sz val="11"/>
            <color theme="1"/>
            <rFont val="Calibri"/>
            <family val="2"/>
            <scheme val="minor"/>
          </rPr>
          <t>Introduzca un número con dos decimales como máximo</t>
        </r>
      </text>
    </comment>
    <comment ref="F1748" authorId="2">
      <text>
        <r>
          <rPr>
            <sz val="11"/>
            <color theme="1"/>
            <rFont val="Calibri"/>
            <family val="2"/>
            <scheme val="minor"/>
          </rPr>
          <t>Monto calculado automáticamente por el sistema</t>
        </r>
      </text>
    </comment>
    <comment ref="A1753" authorId="1">
      <text>
        <r>
          <rPr>
            <sz val="11"/>
            <color theme="1"/>
            <rFont val="Calibri"/>
            <family val="2"/>
            <scheme val="minor"/>
          </rPr>
          <t>Introducir un texto con el nombre o referencia de la contratación</t>
        </r>
      </text>
    </comment>
    <comment ref="B1753" authorId="1">
      <text>
        <r>
          <rPr>
            <sz val="11"/>
            <color theme="1"/>
            <rFont val="Calibri"/>
            <family val="2"/>
            <scheme val="minor"/>
          </rPr>
          <t>Introduzca un texto con la finalidad de la contratación</t>
        </r>
      </text>
    </comment>
    <comment ref="C1753" authorId="2">
      <text>
        <r>
          <rPr>
            <sz val="11"/>
            <color theme="1"/>
            <rFont val="Calibri"/>
            <family val="2"/>
            <scheme val="minor"/>
          </rPr>
          <t>Seleccionar un valor del listado</t>
        </r>
      </text>
    </comment>
    <comment ref="D1753" authorId="2">
      <text>
        <r>
          <rPr>
            <sz val="11"/>
            <color theme="1"/>
            <rFont val="Calibri"/>
            <family val="2"/>
            <scheme val="minor"/>
          </rPr>
          <t>Seleccione el tipo de procedimiento</t>
        </r>
      </text>
    </comment>
    <comment ref="E1753" authorId="2">
      <text>
        <r>
          <rPr>
            <sz val="11"/>
            <color theme="1"/>
            <rFont val="Calibri"/>
            <family val="2"/>
            <scheme val="minor"/>
          </rPr>
          <t>Seleccione un valor de la lista</t>
        </r>
      </text>
    </comment>
    <comment ref="F1753" authorId="2">
      <text>
        <r>
          <rPr>
            <sz val="11"/>
            <color theme="1"/>
            <rFont val="Calibri"/>
            <family val="2"/>
            <scheme val="minor"/>
          </rPr>
          <t>Introduzca el código SNIP</t>
        </r>
      </text>
    </comment>
    <comment ref="C1754" authorId="2">
      <text>
        <r>
          <rPr>
            <sz val="11"/>
            <color theme="1"/>
            <rFont val="Calibri"/>
            <family val="2"/>
            <scheme val="minor"/>
          </rPr>
          <t>Introduzca la fecha de inicio del proceso, en formato dd-mm-aaaa</t>
        </r>
      </text>
    </comment>
    <comment ref="F17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2">
      <text/>
    </comment>
    <comment ref="C1756" authorId="2">
      <text>
        <r>
          <rPr>
            <sz val="11"/>
            <color theme="1"/>
            <rFont val="Calibri"/>
            <family val="2"/>
            <scheme val="minor"/>
          </rPr>
          <t>Introduzca la fecha prevista de adjudicación, en formato dd-mm-aaaa</t>
        </r>
      </text>
    </comment>
    <comment ref="F1756" authorId="2">
      <text/>
    </comment>
    <comment ref="F1757" authorId="2">
      <text/>
    </comment>
    <comment ref="A1759" authorId="2">
      <text>
        <r>
          <rPr>
            <sz val="11"/>
            <color theme="1"/>
            <rFont val="Calibri"/>
            <family val="2"/>
            <scheme val="minor"/>
          </rPr>
          <t>Introduzca un codigo UNSPSC</t>
        </r>
      </text>
    </comment>
    <comment ref="B1759" authorId="2">
      <text>
        <r>
          <rPr>
            <sz val="11"/>
            <color theme="1"/>
            <rFont val="Calibri"/>
            <family val="2"/>
            <scheme val="minor"/>
          </rPr>
          <t>Descripción calculada automáticamente a partir de código del artículo</t>
        </r>
      </text>
    </comment>
    <comment ref="C1759" authorId="2">
      <text>
        <r>
          <rPr>
            <sz val="11"/>
            <color theme="1"/>
            <rFont val="Calibri"/>
            <family val="2"/>
            <scheme val="minor"/>
          </rPr>
          <t>Seleccione un valor de la lista</t>
        </r>
      </text>
    </comment>
    <comment ref="D1759" authorId="2">
      <text>
        <r>
          <rPr>
            <sz val="11"/>
            <color theme="1"/>
            <rFont val="Calibri"/>
            <family val="2"/>
            <scheme val="minor"/>
          </rPr>
          <t>Introduzca un número con dos decimales como máximo. Debe ser igual o mayor a la "Cantidad Real Consumida"</t>
        </r>
      </text>
    </comment>
    <comment ref="E1759" authorId="2">
      <text>
        <r>
          <rPr>
            <sz val="11"/>
            <color theme="1"/>
            <rFont val="Calibri"/>
            <family val="2"/>
            <scheme val="minor"/>
          </rPr>
          <t>Introduzca un número con dos decimales como máximo</t>
        </r>
      </text>
    </comment>
    <comment ref="F1759"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<sst xmlns="http://schemas.openxmlformats.org/spreadsheetml/2006/main" count="23759" uniqueCount="18891">
  <si>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</si>
  <si>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</si>
  <si>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</si>
  <si>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</si>
  <si>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</si>
  <si>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</si>
  <si>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</si>
  <si>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</si>
  <si>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</si>
  <si>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</si>
  <si>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</si>
  <si>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</si>
  <si>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</si>
  <si>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</si>
  <si>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</si>
  <si>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</si>
  <si>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</si>
  <si>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</si>
  <si>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</si>
  <si>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</si>
  <si>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</si>
  <si>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</si>
  <si>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</si>
  <si>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</si>
  <si>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</si>
  <si>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</si>
  <si>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</si>
  <si>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</si>
  <si>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</si>
  <si>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</si>
  <si>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</si>
  <si>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</si>
  <si>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</si>
  <si>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</si>
  <si>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</si>
  <si>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</si>
  <si>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</si>
  <si>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</si>
  <si>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</si>
  <si>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</si>
  <si>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</si>
  <si>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</si>
  <si>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</si>
  <si>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</si>
  <si>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</si>
  <si>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</si>
  <si>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</si>
  <si>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</si>
  <si>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</si>
  <si>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</si>
  <si>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</si>
  <si>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</si>
  <si>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</si>
  <si>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</si>
  <si>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</si>
  <si>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</si>
  <si>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</si>
  <si>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</si>
  <si>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</si>
  <si>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</si>
  <si>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</si>
  <si>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</si>
  <si>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</si>
  <si>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</si>
  <si>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</si>
  <si>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</si>
  <si>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</si>
  <si>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</si>
  <si>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</si>
  <si>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</si>
  <si>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</si>
  <si>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</si>
  <si>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</si>
  <si>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</si>
  <si>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</si>
  <si>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</si>
  <si>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</si>
  <si>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</si>
  <si>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</si>
  <si>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</si>
  <si>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</si>
  <si>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</si>
  <si>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</si>
  <si>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</si>
  <si>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</si>
  <si>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</si>
  <si>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</si>
  <si>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</si>
  <si>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</si>
  <si>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</si>
  <si>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</si>
  <si>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</si>
  <si>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</si>
  <si>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</si>
  <si>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</si>
  <si>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</si>
  <si>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</si>
  <si>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</si>
  <si>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</si>
  <si>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</si>
  <si>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</si>
  <si>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</si>
  <si>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</si>
  <si>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</si>
  <si>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</si>
  <si>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</si>
  <si>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</si>
  <si>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</si>
  <si>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</si>
  <si>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</si>
  <si>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</si>
  <si>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</si>
  <si>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</si>
  <si>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</si>
  <si>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</si>
  <si>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</si>
  <si>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</si>
  <si>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</si>
  <si>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</si>
  <si>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</si>
  <si>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</si>
  <si>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</si>
  <si>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</si>
  <si>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</si>
  <si>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</si>
  <si>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</si>
  <si>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</si>
  <si>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</si>
  <si>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</si>
  <si>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</si>
  <si>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</si>
  <si>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</si>
  <si>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</si>
  <si>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</si>
  <si>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</si>
  <si>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</si>
  <si>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</si>
  <si>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</si>
  <si>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</si>
  <si>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</si>
  <si>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</si>
  <si>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</si>
  <si>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</si>
  <si>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</si>
  <si>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</si>
  <si>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</si>
  <si>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</si>
  <si>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</si>
  <si>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</si>
  <si>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</si>
  <si>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</si>
  <si>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</si>
  <si>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</si>
  <si>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</si>
  <si>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</si>
  <si>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</si>
  <si>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</si>
  <si>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</si>
  <si>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</si>
  <si>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</si>
  <si>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</si>
  <si>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</si>
  <si>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</si>
  <si>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</si>
  <si>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</si>
  <si>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</si>
  <si>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</si>
  <si>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</si>
  <si>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</si>
  <si>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</si>
  <si>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</si>
  <si>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</si>
  <si>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</si>
  <si>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</si>
  <si>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</si>
  <si>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</si>
  <si>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</si>
  <si>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</si>
  <si>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</si>
  <si>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</si>
  <si>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</si>
  <si>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</si>
  <si>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</si>
  <si>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</si>
  <si>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</si>
  <si>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</si>
  <si>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</si>
  <si>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</si>
  <si>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</si>
  <si>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</si>
  <si>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</si>
  <si>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</si>
  <si>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</si>
  <si>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</si>
  <si>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</si>
  <si>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</si>
  <si>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</si>
  <si>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</si>
  <si>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</si>
  <si>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</si>
  <si>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</si>
  <si>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</si>
  <si>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</si>
  <si>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</si>
  <si>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</si>
  <si>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</si>
  <si>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</si>
  <si>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</si>
  <si>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</si>
  <si>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</si>
  <si>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</si>
  <si>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</si>
  <si>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</si>
  <si>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</si>
  <si>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</si>
  <si>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</si>
  <si>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</si>
  <si>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</si>
  <si>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</si>
  <si>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</si>
  <si>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</si>
  <si>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</si>
  <si>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</si>
  <si>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</si>
  <si>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</si>
  <si>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</si>
  <si>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</si>
  <si>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</si>
  <si>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</si>
  <si>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</si>
  <si>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</si>
  <si>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</si>
  <si>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</si>
  <si>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</si>
  <si>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</si>
  <si>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</si>
  <si>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</si>
  <si>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</si>
  <si>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</si>
  <si>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</si>
  <si>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</si>
  <si>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</si>
  <si>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</si>
  <si>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</si>
  <si>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</si>
  <si>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</si>
  <si>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</si>
  <si>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</si>
  <si>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</si>
  <si>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</si>
  <si>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</si>
  <si>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</si>
  <si>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</si>
  <si>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</si>
  <si>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</si>
  <si>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</si>
  <si>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</si>
  <si>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</si>
  <si>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</si>
  <si>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</si>
  <si>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</si>
  <si>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</si>
  <si>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</si>
  <si>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</si>
  <si>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</si>
  <si>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</si>
  <si>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</si>
  <si>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</si>
  <si>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</si>
  <si>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</si>
  <si>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</si>
  <si>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</si>
  <si>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</si>
  <si>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</si>
  <si>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</si>
  <si>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</si>
  <si>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</si>
  <si>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</si>
  <si>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</si>
  <si>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</si>
  <si>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</si>
  <si>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</si>
  <si>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</si>
  <si>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</si>
  <si>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</si>
  <si>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</si>
  <si>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</si>
  <si>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</si>
  <si>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</si>
  <si>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</si>
  <si>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</si>
  <si>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</si>
  <si>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</si>
  <si>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</si>
  <si>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</si>
  <si>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</si>
  <si>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</si>
  <si>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</si>
  <si>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</si>
  <si>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</si>
  <si>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</si>
  <si>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</si>
  <si>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</si>
  <si>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</si>
  <si>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</si>
  <si>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</si>
  <si>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</si>
  <si>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</si>
  <si>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</si>
  <si>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</si>
  <si>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</si>
  <si>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</si>
  <si>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</si>
  <si>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</si>
  <si>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</si>
  <si>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</si>
  <si>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</si>
  <si>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</si>
  <si>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</si>
  <si>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</si>
  <si>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</si>
  <si>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</si>
  <si>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</si>
  <si>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</si>
  <si>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</si>
  <si>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</si>
  <si>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</si>
  <si>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</si>
  <si>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</si>
  <si>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</si>
  <si>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</si>
  <si>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</si>
  <si>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</si>
  <si>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</si>
  <si>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</si>
  <si>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</si>
  <si>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</si>
  <si>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</si>
  <si>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</si>
  <si>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</si>
  <si>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</si>
  <si>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</si>
  <si>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</si>
  <si>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</si>
  <si>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</si>
  <si>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</si>
  <si>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</si>
  <si>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</si>
  <si>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</si>
  <si>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</si>
  <si>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</si>
  <si>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</si>
  <si>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</si>
  <si>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</si>
  <si>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</si>
  <si>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</si>
  <si>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</si>
  <si>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</si>
  <si>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</si>
  <si>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</si>
  <si>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</si>
  <si>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</si>
  <si>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</si>
  <si>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</si>
  <si>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</si>
  <si>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</si>
  <si>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</si>
  <si>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</si>
  <si>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</si>
  <si>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</si>
  <si>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</si>
  <si>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</si>
  <si>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</si>
  <si>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</si>
  <si>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</si>
  <si>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</si>
  <si>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</si>
  <si>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</si>
  <si>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</si>
  <si>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</si>
  <si>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</si>
  <si>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</si>
  <si>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</si>
  <si>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</si>
  <si>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</si>
  <si>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</si>
  <si>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</si>
  <si>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</si>
  <si>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</si>
  <si>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</si>
  <si>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</si>
  <si>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</si>
  <si>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</si>
  <si>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</si>
  <si>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</si>
  <si>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</si>
  <si>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</si>
  <si>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</si>
  <si>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</si>
  <si>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</si>
  <si>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</si>
  <si>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</si>
  <si>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</si>
  <si>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</si>
  <si>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</si>
  <si>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</si>
  <si>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</si>
  <si>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</si>
  <si>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</si>
  <si>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</si>
  <si>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</si>
  <si>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</si>
  <si>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</si>
  <si>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</si>
  <si>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</si>
  <si>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</si>
  <si>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</si>
  <si>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</si>
  <si>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</si>
  <si>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</si>
  <si>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</si>
  <si>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</si>
  <si>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</si>
  <si>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</si>
  <si>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</si>
  <si>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</si>
  <si>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</si>
  <si>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</si>
  <si>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</si>
  <si>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</si>
  <si>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</si>
  <si>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</si>
  <si>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</si>
  <si>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</si>
  <si>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</si>
  <si>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</si>
  <si>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</si>
  <si>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</si>
  <si>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</si>
  <si>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</si>
  <si>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</si>
  <si>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</si>
  <si>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</si>
  <si>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</si>
  <si>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</si>
  <si>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</si>
  <si>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</si>
  <si>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</si>
  <si>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</si>
  <si>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</si>
  <si>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</si>
  <si>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</si>
  <si>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</si>
  <si>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</si>
  <si>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</si>
  <si>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</si>
  <si>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</si>
  <si>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</si>
  <si>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</si>
  <si>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</si>
  <si>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</si>
  <si>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</si>
  <si>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</si>
  <si>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</si>
  <si>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</si>
  <si>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</si>
  <si>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</si>
  <si>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</si>
  <si>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</si>
  <si>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</si>
  <si>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</si>
  <si>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</si>
  <si>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</si>
  <si>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</si>
  <si>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</si>
  <si>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</si>
  <si>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</si>
  <si>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</si>
  <si>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</si>
  <si>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</si>
  <si>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</si>
  <si>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</si>
  <si>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</si>
  <si>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</si>
  <si>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</si>
  <si>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</si>
  <si>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</si>
  <si>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</si>
  <si>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</si>
  <si>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</si>
  <si>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</si>
  <si>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</si>
  <si>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</si>
  <si>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</si>
  <si>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</si>
  <si>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</si>
  <si>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</si>
  <si>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</si>
  <si>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</si>
  <si>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</si>
  <si>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</si>
  <si>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</si>
  <si>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</si>
  <si>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</si>
  <si>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</si>
  <si>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</si>
  <si>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</si>
  <si>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</si>
  <si>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</si>
  <si>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</si>
  <si>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</si>
  <si>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</si>
  <si>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</si>
  <si>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</si>
  <si>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</si>
  <si>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</si>
  <si>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</si>
  <si>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</si>
  <si>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</si>
  <si>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</si>
  <si>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</si>
  <si>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</si>
  <si>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</si>
  <si>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</si>
  <si>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</si>
  <si>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</si>
  <si>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</si>
  <si>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</si>
  <si>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</si>
  <si>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</si>
  <si>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</si>
  <si>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</si>
  <si>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</si>
  <si>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</si>
  <si>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</si>
  <si>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</si>
  <si>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</si>
  <si>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</si>
  <si>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</si>
  <si>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</si>
  <si>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</si>
  <si>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</si>
  <si>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</si>
  <si>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</si>
  <si>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</si>
  <si>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</si>
  <si>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</si>
  <si>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</si>
  <si>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</si>
  <si>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</si>
  <si>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</si>
  <si>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</si>
  <si>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</si>
  <si>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</si>
  <si>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</si>
  <si>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</si>
  <si>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</si>
  <si>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</si>
  <si>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</si>
  <si>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</si>
  <si>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</si>
  <si>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</si>
  <si>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</si>
  <si>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</si>
  <si>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</si>
  <si>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</si>
  <si>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</si>
  <si>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</si>
  <si>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</si>
  <si>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</si>
  <si>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</si>
  <si>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</si>
  <si>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</si>
  <si>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</si>
  <si>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</si>
  <si>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</si>
  <si>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</si>
  <si>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</si>
  <si>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</si>
  <si>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</si>
  <si>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</si>
  <si>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</si>
  <si>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</si>
  <si>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</si>
  <si>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</si>
  <si>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</si>
  <si>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</si>
  <si>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</si>
  <si>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</si>
  <si>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</si>
  <si>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</si>
  <si>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</si>
  <si>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</si>
  <si>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</si>
  <si>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</si>
  <si>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</si>
  <si>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</si>
  <si>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</si>
  <si>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</si>
  <si>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</si>
  <si>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</si>
  <si>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</si>
  <si>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</si>
  <si>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</si>
  <si>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</si>
  <si>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</si>
  <si>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</si>
  <si>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</si>
  <si>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</si>
  <si>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</si>
  <si>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</si>
  <si>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</si>
  <si>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</si>
  <si>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</si>
  <si>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</si>
  <si>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</si>
  <si>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</si>
  <si>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</si>
  <si>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</si>
  <si>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</si>
  <si>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</si>
  <si>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</si>
  <si>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</si>
  <si>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</si>
  <si>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</si>
  <si>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</si>
  <si>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</si>
  <si>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</si>
  <si>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</si>
  <si>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</si>
  <si>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</si>
  <si>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</si>
  <si>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</si>
  <si>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</si>
  <si>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</si>
  <si>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</si>
  <si>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</si>
  <si>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</si>
  <si>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</si>
  <si>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</si>
  <si>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</si>
  <si>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</si>
  <si>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</si>
  <si>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</si>
  <si>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</si>
  <si>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</si>
  <si>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</si>
  <si>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</si>
  <si>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</si>
  <si>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</si>
  <si>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</si>
  <si>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</si>
  <si>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</si>
  <si>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</si>
  <si>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</si>
  <si>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</si>
  <si>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</si>
  <si>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</si>
  <si>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</si>
  <si>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</si>
  <si>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</si>
  <si>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</si>
  <si>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</si>
  <si>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</si>
  <si>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</si>
  <si>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</si>
  <si>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</si>
  <si>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</si>
  <si>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</si>
  <si>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</si>
  <si>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</si>
  <si>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</si>
  <si>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</si>
  <si>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</si>
  <si>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</si>
  <si>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</si>
  <si>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</si>
  <si>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</si>
  <si>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</si>
  <si>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</si>
  <si>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</si>
  <si>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</si>
  <si>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</si>
  <si>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</si>
  <si>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</si>
  <si>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</si>
  <si>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</si>
  <si>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</si>
  <si>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</si>
  <si>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</si>
  <si>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</si>
  <si>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</si>
  <si>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</si>
  <si>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</si>
  <si>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</si>
  <si>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</si>
  <si>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</si>
  <si>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</si>
  <si>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</si>
  <si>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</si>
  <si>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</si>
  <si>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</si>
  <si>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</si>
  <si>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</si>
  <si>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</si>
  <si>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</si>
  <si>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</si>
  <si>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</si>
  <si>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</si>
  <si>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</si>
  <si>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</si>
  <si>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</si>
  <si>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</si>
  <si>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</si>
  <si>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</si>
  <si>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</si>
  <si>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</si>
  <si>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</si>
  <si>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</si>
  <si>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</si>
  <si>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</si>
  <si>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</si>
  <si>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</si>
  <si>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</si>
  <si>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</si>
  <si>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</si>
  <si>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</si>
  <si>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</si>
  <si>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</si>
  <si>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</si>
  <si>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</si>
  <si>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</si>
  <si>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</si>
  <si>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</si>
  <si>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</si>
  <si>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</si>
  <si>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</si>
  <si>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</si>
  <si>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</si>
  <si>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</si>
  <si>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</si>
  <si>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</si>
  <si>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</si>
  <si>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</si>
  <si>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</si>
  <si>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</si>
  <si>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</si>
  <si>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</si>
  <si>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</si>
  <si>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</si>
  <si>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</si>
  <si>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</si>
  <si>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</si>
  <si>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</si>
  <si>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</si>
  <si>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</si>
  <si>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</si>
  <si>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</si>
  <si>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</si>
  <si>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</si>
  <si>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</si>
  <si>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</si>
  <si>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</si>
  <si>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</si>
  <si>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</si>
  <si>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</si>
  <si>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</si>
  <si>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</si>
  <si>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</si>
  <si>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</si>
  <si>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</si>
  <si>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</si>
  <si>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</si>
  <si>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</si>
  <si>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</si>
  <si>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</si>
  <si>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</si>
  <si>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</si>
  <si>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</si>
  <si>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</si>
  <si>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</si>
  <si>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</si>
  <si>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</si>
  <si>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</si>
  <si>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</si>
  <si>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</si>
  <si>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</si>
  <si>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</si>
  <si>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</si>
  <si>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</si>
  <si>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</si>
  <si>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</si>
  <si>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</si>
  <si>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</si>
  <si>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</si>
  <si>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</si>
  <si>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</si>
  <si>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</si>
  <si>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</si>
  <si>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</si>
  <si>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</si>
  <si>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</si>
  <si>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</si>
  <si>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</si>
  <si>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</si>
  <si>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</si>
  <si>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</si>
  <si>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</si>
  <si>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</si>
  <si>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</si>
  <si>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</si>
  <si>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</si>
  <si>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</si>
  <si>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</si>
  <si>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</si>
  <si>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</si>
  <si>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</si>
  <si>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</si>
  <si>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</si>
  <si>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</si>
  <si>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</si>
  <si>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</si>
  <si>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</si>
  <si>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</si>
  <si>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</si>
  <si>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</si>
  <si>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</si>
  <si>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</si>
  <si>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</si>
  <si>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</si>
  <si>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</si>
  <si>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</si>
  <si>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</si>
  <si>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</si>
  <si>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</si>
  <si>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</si>
  <si>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</si>
  <si>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</si>
  <si>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</si>
  <si>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</si>
  <si>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</si>
  <si>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</si>
  <si>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</si>
  <si>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</si>
  <si>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</si>
  <si>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</si>
  <si>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</si>
  <si>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</si>
  <si>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</si>
  <si>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</si>
  <si>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</si>
  <si>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</si>
  <si>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</si>
  <si>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</si>
  <si>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</si>
  <si>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</si>
  <si>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</si>
  <si>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</si>
  <si>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</si>
  <si>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</si>
  <si>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</si>
  <si>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</si>
  <si>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</si>
  <si>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</si>
  <si>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</si>
  <si>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</si>
  <si>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</si>
  <si>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</si>
  <si>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</si>
  <si>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</si>
  <si>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</si>
  <si>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</si>
  <si>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</si>
  <si>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</si>
  <si>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</si>
  <si>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</si>
  <si>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</si>
  <si>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</si>
  <si>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</si>
  <si>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</si>
  <si>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</si>
  <si>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</si>
  <si>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</si>
  <si>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</si>
  <si>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</si>
  <si>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</si>
  <si>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</si>
  <si>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</si>
  <si>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</si>
  <si>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</si>
  <si>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</si>
  <si>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</si>
  <si>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</si>
  <si>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</si>
  <si>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</si>
  <si>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</si>
  <si>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</si>
  <si>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</si>
  <si>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</si>
  <si>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</si>
  <si>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</si>
  <si>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</si>
  <si>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</si>
  <si>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</si>
  <si>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</si>
  <si>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</si>
  <si>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</si>
  <si>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</si>
  <si>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</si>
  <si>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</si>
  <si>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</si>
  <si>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</si>
  <si>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</si>
  <si>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</si>
  <si>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</si>
  <si>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</si>
  <si>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</si>
  <si>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</si>
  <si>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</si>
  <si>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</si>
  <si>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</si>
  <si>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</si>
  <si>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</si>
  <si>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</si>
  <si>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</si>
  <si>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</si>
  <si>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</si>
  <si>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</si>
  <si>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</si>
  <si>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</si>
  <si>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</si>
  <si>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</si>
  <si>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</si>
  <si>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</si>
  <si>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</si>
  <si>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</si>
  <si>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</si>
  <si>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</si>
  <si>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</si>
  <si>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</si>
  <si>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</si>
  <si>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</si>
  <si>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</si>
  <si>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</si>
  <si>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</si>
  <si>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</si>
  <si>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</si>
  <si>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</si>
  <si>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</si>
  <si>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</si>
  <si>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</si>
  <si>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</si>
  <si>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</si>
  <si>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</si>
  <si>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</si>
  <si>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</si>
  <si>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</si>
  <si>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</si>
  <si>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</si>
  <si>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</si>
  <si>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</si>
  <si>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</si>
  <si>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</si>
  <si>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</si>
  <si>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</si>
  <si>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</si>
  <si>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</si>
  <si>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</si>
  <si>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</si>
  <si>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</si>
  <si>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</si>
  <si>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</si>
  <si>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</si>
  <si>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</si>
  <si>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</si>
  <si>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</si>
  <si>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</si>
  <si>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</si>
  <si>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</si>
  <si>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</si>
  <si>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</si>
  <si>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</si>
  <si>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</si>
  <si>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</si>
  <si>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</si>
  <si>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</si>
  <si>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</si>
  <si>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</si>
  <si>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</si>
  <si>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</si>
  <si>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</si>
  <si>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</si>
  <si>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</si>
  <si>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</si>
  <si>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</si>
  <si>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</si>
  <si>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</si>
  <si>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</si>
  <si>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</si>
  <si>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</si>
  <si>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</si>
  <si>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</si>
  <si>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</si>
  <si>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</si>
  <si>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</si>
  <si>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</si>
  <si>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</si>
  <si>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</si>
  <si>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</si>
  <si>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</si>
  <si>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</si>
  <si>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</si>
  <si>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</si>
  <si>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</si>
  <si>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</si>
  <si>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</si>
  <si>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</si>
  <si>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</si>
  <si>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</si>
  <si>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</si>
  <si>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</si>
  <si>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</si>
  <si>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</si>
  <si>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</si>
  <si>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</si>
  <si>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</si>
  <si>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</si>
  <si>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</si>
  <si>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</si>
  <si>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</si>
  <si>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</si>
  <si>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</si>
  <si>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</si>
  <si>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</si>
  <si>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</si>
  <si>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</si>
  <si>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</si>
  <si>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</si>
  <si>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</si>
  <si>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</si>
  <si>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</si>
  <si>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</si>
  <si>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</si>
  <si>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</si>
  <si>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</si>
  <si>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</si>
  <si>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</si>
  <si>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</si>
  <si>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</si>
  <si>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</si>
  <si>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</si>
  <si>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</si>
  <si>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</si>
  <si>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</si>
  <si>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</si>
  <si>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</si>
  <si>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</si>
  <si>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</si>
  <si>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</si>
  <si>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</si>
  <si>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</si>
  <si>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</si>
  <si>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</si>
  <si>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</si>
  <si>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</si>
  <si>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</si>
  <si>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</si>
  <si>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</si>
  <si>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</si>
  <si>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</si>
  <si>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</si>
  <si>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</si>
  <si>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</si>
  <si>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</si>
  <si>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</si>
  <si>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</si>
  <si>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</si>
  <si>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</si>
  <si>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</si>
  <si>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</si>
  <si>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</si>
  <si>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</si>
  <si>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</si>
  <si>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</si>
  <si>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</si>
  <si>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</si>
  <si>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</si>
  <si>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</si>
  <si>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</si>
  <si>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</si>
  <si>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</si>
  <si>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</si>
  <si>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</si>
  <si>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</si>
  <si>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</si>
  <si>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</si>
  <si>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</si>
  <si>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</si>
  <si>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</si>
  <si>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</si>
  <si>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</si>
  <si>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</si>
  <si>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</si>
  <si>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</si>
  <si>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</si>
  <si>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</si>
  <si>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</si>
  <si>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</si>
  <si>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</si>
  <si>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</si>
  <si>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</si>
  <si>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</si>
  <si>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</si>
  <si>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</si>
  <si>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</si>
  <si>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</si>
  <si>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</si>
  <si>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</si>
  <si>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</si>
  <si>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</si>
  <si>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</si>
  <si>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</si>
  <si>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</si>
  <si>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</si>
  <si>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</si>
  <si>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</si>
  <si>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</si>
  <si>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</si>
  <si>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</si>
  <si>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</si>
  <si>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</si>
  <si>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</si>
  <si>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</si>
  <si>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</si>
  <si>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</si>
  <si>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</si>
  <si>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</si>
  <si>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</si>
  <si>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</si>
  <si>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</si>
  <si>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</si>
  <si>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</si>
  <si>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</si>
  <si>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</si>
  <si>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</si>
  <si>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</si>
  <si>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</si>
  <si>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</si>
  <si>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</si>
  <si>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</si>
  <si>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</si>
  <si>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</si>
  <si>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</si>
  <si>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</si>
  <si>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</si>
  <si>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</si>
  <si>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</si>
  <si>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</si>
  <si>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</si>
  <si>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</si>
  <si>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</si>
  <si>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</si>
  <si>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</si>
  <si>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</si>
  <si>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</si>
  <si>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</si>
  <si>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</si>
  <si>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</si>
  <si>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</si>
  <si>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</si>
  <si>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</si>
  <si>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</si>
  <si>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</si>
  <si>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</si>
  <si>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</si>
  <si>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</si>
  <si>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</si>
  <si>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</si>
  <si>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</si>
  <si>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</si>
  <si>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</si>
  <si>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</si>
  <si>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</si>
  <si>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</si>
  <si>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</si>
  <si>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</si>
  <si>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</si>
  <si>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</si>
  <si>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</si>
  <si>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</si>
  <si>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</si>
  <si>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</si>
  <si>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</si>
  <si>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</si>
  <si>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</si>
  <si>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</si>
  <si>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</si>
  <si>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</si>
  <si>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</si>
  <si>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</si>
  <si>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</si>
  <si>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</si>
  <si>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</si>
  <si>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</si>
  <si>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</si>
  <si>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</si>
  <si>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</si>
  <si>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</si>
  <si>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</si>
  <si>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</si>
  <si>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</si>
  <si>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</si>
  <si>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</si>
  <si>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</si>
  <si>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</si>
  <si>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</si>
  <si>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</si>
  <si>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</si>
  <si>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03</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</si>
  <si>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</si>
  <si>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</si>
  <si>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</si>
  <si>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</si>
  <si>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</si>
  <si>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</si>
  <si>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</si>
  <si>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</si>
  <si>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</si>
  <si>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</si>
  <si>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</si>
  <si>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</si>
  <si>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</si>
  <si>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</si>
  <si>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</si>
  <si>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</si>
  <si>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</si>
  <si>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</si>
  <si>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</si>
  <si>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</si>
  <si>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</si>
  <si>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</si>
  <si>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</si>
  <si>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</si>
  <si>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</si>
  <si>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</si>
  <si>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</si>
  <si>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</si>
  <si>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</si>
  <si>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</si>
  <si>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</si>
  <si>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</si>
  <si>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</si>
  <si>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</si>
  <si>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</si>
  <si>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</si>
  <si>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</si>
  <si>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</si>
  <si>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</si>
  <si>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</si>
  <si>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</si>
  <si>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</si>
  <si>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</si>
  <si>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</si>
  <si>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</si>
  <si>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</si>
  <si>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</si>
  <si>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</si>
  <si>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</si>
  <si>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</si>
  <si>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</si>
  <si>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</si>
  <si>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</si>
  <si>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</si>
  <si>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</si>
  <si>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</si>
  <si>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</si>
  <si>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</si>
  <si>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</si>
  <si>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</si>
  <si>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</si>
  <si>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</si>
  <si>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</si>
  <si>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</si>
  <si>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</si>
  <si>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</si>
  <si>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</si>
  <si>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</si>
  <si>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</si>
  <si>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</si>
  <si>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</si>
  <si>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</si>
  <si>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</si>
  <si>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</si>
  <si>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</si>
  <si>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</si>
  <si>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</si>
  <si>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</si>
  <si>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</si>
  <si>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</si>
  <si>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</si>
  <si>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</si>
  <si>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</si>
  <si>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</si>
  <si>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</si>
  <si>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</si>
  <si>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</si>
  <si>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</si>
  <si>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</si>
  <si>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</si>
  <si>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</si>
  <si>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</si>
  <si>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</si>
  <si>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</si>
  <si>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</si>
  <si>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</si>
  <si>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</si>
  <si>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</si>
  <si>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</si>
  <si>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</si>
  <si>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</si>
  <si>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</si>
  <si>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</si>
  <si>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</si>
  <si>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</si>
  <si>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</si>
  <si>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</si>
  <si>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</si>
  <si>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</si>
  <si>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</si>
  <si>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</si>
  <si>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</si>
  <si>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</si>
  <si>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</si>
  <si>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</si>
  <si>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</si>
  <si>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</si>
  <si>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</si>
  <si>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</si>
  <si>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</si>
  <si>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</si>
  <si>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</si>
  <si>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</si>
  <si>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</si>
  <si>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</si>
  <si>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</si>
  <si>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</si>
  <si>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</si>
  <si>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</si>
  <si>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</si>
  <si>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</si>
  <si>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</si>
  <si>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</si>
  <si>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</si>
  <si>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</si>
  <si>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</si>
  <si>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</si>
  <si>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</si>
  <si>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</si>
  <si>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</si>
  <si>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</si>
  <si>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</si>
  <si>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</si>
  <si>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</si>
  <si>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</si>
  <si>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</si>
  <si>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</si>
  <si>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</si>
  <si>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</si>
  <si>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</si>
  <si>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</si>
  <si>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</si>
  <si>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</si>
  <si>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</si>
  <si>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</si>
  <si>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</si>
  <si>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</si>
  <si>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</si>
  <si>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</si>
  <si>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</si>
  <si>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</si>
  <si>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</si>
  <si>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</si>
  <si>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</si>
  <si>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</si>
  <si>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</si>
  <si>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</si>
  <si>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</si>
  <si>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</si>
  <si>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</si>
  <si>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</si>
  <si>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</si>
  <si>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</si>
  <si>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</si>
  <si>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</si>
  <si>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</si>
  <si>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</si>
  <si>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</si>
  <si>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</si>
  <si>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</si>
  <si>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</si>
  <si>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</si>
  <si>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</si>
  <si>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</si>
  <si>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</si>
  <si>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</si>
  <si>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</si>
  <si>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</si>
  <si>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</si>
  <si>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</si>
  <si>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</si>
  <si>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</si>
  <si>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</si>
  <si>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</si>
  <si>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</si>
  <si>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</si>
  <si>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</si>
  <si>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</si>
  <si>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</si>
  <si>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</si>
  <si>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</si>
  <si>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</si>
  <si>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</si>
  <si>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</si>
  <si>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</si>
  <si>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</si>
  <si>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</si>
  <si>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</si>
  <si>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</si>
  <si>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</si>
  <si>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</si>
  <si>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</si>
  <si>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</si>
  <si>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</si>
  <si>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</si>
  <si>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</si>
  <si>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</si>
  <si>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</si>
  <si>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</si>
  <si>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</si>
  <si>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</si>
  <si>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</si>
  <si>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</si>
  <si>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</si>
  <si>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</si>
  <si>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</si>
  <si>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</si>
  <si>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</si>
  <si>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</si>
  <si>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</si>
  <si>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</si>
  <si>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</si>
  <si>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</si>
  <si>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</si>
  <si>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</si>
  <si>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</si>
  <si>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</si>
  <si>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</si>
  <si>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</si>
  <si>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</si>
  <si>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</si>
  <si>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</si>
  <si>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</si>
  <si>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</si>
  <si>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</si>
  <si>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</si>
  <si>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</si>
  <si>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</si>
  <si>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</si>
  <si>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</si>
  <si>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</si>
  <si>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</si>
  <si>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</si>
  <si>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</si>
  <si>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</si>
  <si>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</si>
  <si>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</si>
  <si>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</si>
  <si>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</si>
  <si>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</si>
  <si>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</si>
  <si>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</si>
  <si>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</si>
  <si>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</si>
  <si>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</si>
  <si>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</si>
  <si>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</si>
  <si>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</si>
  <si>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</si>
  <si>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</si>
  <si>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</si>
  <si>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</si>
  <si>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</si>
  <si>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</si>
  <si>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</si>
  <si>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</si>
  <si>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</si>
  <si>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</si>
  <si>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</si>
  <si>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</si>
  <si>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</si>
  <si>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</si>
  <si>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</si>
  <si>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</si>
  <si>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</si>
  <si>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</si>
  <si>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</si>
  <si>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</si>
  <si>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</si>
  <si>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</si>
  <si>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</si>
  <si>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</si>
  <si>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</si>
  <si>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</si>
  <si>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</si>
  <si>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</si>
  <si>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</si>
  <si>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</si>
  <si>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</si>
  <si>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</si>
  <si>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</si>
  <si>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</si>
  <si>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</si>
  <si>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</si>
  <si>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</si>
  <si>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</si>
  <si>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</si>
  <si>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</si>
  <si>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</si>
  <si>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</si>
  <si>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</si>
  <si>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</si>
  <si>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</si>
  <si>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</si>
  <si>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</si>
  <si>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</si>
  <si>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</si>
  <si>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</si>
  <si>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</si>
  <si>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</si>
  <si>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</si>
  <si>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</si>
  <si>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</si>
  <si>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</si>
  <si>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</si>
  <si>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</si>
  <si>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</si>
  <si>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</si>
  <si>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</si>
  <si>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</si>
  <si>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</si>
  <si>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</si>
  <si>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</si>
  <si>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</si>
  <si>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</si>
  <si>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</si>
  <si>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</si>
  <si>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</si>
  <si>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</si>
  <si>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</si>
  <si>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</si>
  <si>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</si>
  <si>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</si>
  <si>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</si>
  <si>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</si>
  <si>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</si>
  <si>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</si>
  <si>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</si>
  <si>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</si>
  <si>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</si>
  <si>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</si>
  <si>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</si>
  <si>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</si>
  <si>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</si>
  <si>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</si>
  <si>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</si>
  <si>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</si>
  <si>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</si>
  <si>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</si>
  <si>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</si>
  <si>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</si>
  <si>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</si>
  <si>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</si>
  <si>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</si>
  <si>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</si>
  <si>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</si>
  <si>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</si>
  <si>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</si>
  <si>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</si>
  <si>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</si>
  <si>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</si>
  <si>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</si>
  <si>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</si>
  <si>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</si>
  <si>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</si>
  <si>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</si>
  <si>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</si>
  <si>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</si>
  <si>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</si>
  <si>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</si>
  <si>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</si>
  <si>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</si>
  <si>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</si>
  <si>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</si>
  <si>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</si>
  <si>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</si>
  <si>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</si>
  <si>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</si>
  <si>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</si>
  <si>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</si>
  <si>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</si>
  <si>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</si>
  <si>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</si>
  <si>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</si>
  <si>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</si>
  <si>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</si>
  <si>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</si>
  <si>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</si>
  <si>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</si>
  <si>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</si>
  <si>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</si>
  <si>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</si>
  <si>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</si>
  <si>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</si>
  <si>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</si>
  <si>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</si>
  <si>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</si>
  <si>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</si>
  <si>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</si>
  <si>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</si>
  <si>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</si>
  <si>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</si>
  <si>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</si>
  <si>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</si>
  <si>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</si>
  <si>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</si>
  <si>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</si>
  <si>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</si>
  <si>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</si>
  <si>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</si>
  <si>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</si>
  <si>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</si>
  <si>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</si>
  <si>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</si>
  <si>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</si>
  <si>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</si>
  <si>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</si>
  <si>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</si>
  <si>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</si>
  <si>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</si>
  <si>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</si>
  <si>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</si>
  <si>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</si>
  <si>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</si>
  <si>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</si>
  <si>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</si>
  <si>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</si>
  <si>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</si>
  <si>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</si>
  <si>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</si>
  <si>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</si>
  <si>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</si>
  <si>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</si>
  <si>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</si>
  <si>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</si>
  <si>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</si>
  <si>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</si>
  <si>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</si>
  <si>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</si>
  <si>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</si>
  <si>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</si>
  <si>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</si>
  <si>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</si>
  <si>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</si>
  <si>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</si>
  <si>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</si>
  <si>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</si>
  <si>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</si>
  <si>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</si>
  <si>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</si>
  <si>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</si>
  <si>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</si>
  <si>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</si>
  <si>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</si>
  <si>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</si>
  <si>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</si>
  <si>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</si>
  <si>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</si>
  <si>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</si>
  <si>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</si>
  <si>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</si>
  <si>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</si>
  <si>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</si>
  <si>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</si>
  <si>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</si>
  <si>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</si>
  <si>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</si>
  <si>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</si>
  <si>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</si>
  <si>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</si>
  <si>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</si>
  <si>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</si>
  <si>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</si>
  <si>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</si>
  <si>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</si>
  <si>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</si>
  <si>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</si>
  <si>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</si>
  <si>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</si>
  <si>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</si>
  <si>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</si>
  <si>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</si>
  <si>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</si>
  <si>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</si>
  <si>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</si>
  <si>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</si>
  <si>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</si>
  <si>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</si>
  <si>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</si>
  <si>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</si>
  <si>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</si>
  <si>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</si>
  <si>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</si>
  <si>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</si>
  <si>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</si>
  <si>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</si>
  <si>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</si>
  <si>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</si>
  <si>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</si>
  <si>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</si>
  <si>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</si>
  <si>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</si>
  <si>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</si>
  <si>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</si>
  <si>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</si>
  <si>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</si>
  <si>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</si>
  <si>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</si>
  <si>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</si>
  <si>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</si>
  <si>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</si>
  <si>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</si>
  <si>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</si>
  <si>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</si>
  <si>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</si>
  <si>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</si>
  <si>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</si>
  <si>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</si>
  <si>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</si>
  <si>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</si>
  <si>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</si>
  <si>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</si>
  <si>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</si>
  <si>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</si>
  <si>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</si>
  <si>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</si>
  <si>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</si>
  <si>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</si>
  <si>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</si>
  <si>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</si>
  <si>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</si>
  <si>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</si>
  <si>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</si>
  <si>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</si>
  <si>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</si>
  <si>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</si>
  <si>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</si>
  <si>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</si>
  <si>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</si>
  <si>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</si>
  <si>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</si>
  <si>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</si>
  <si>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</si>
  <si>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</si>
  <si>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</si>
  <si>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</si>
  <si>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</si>
  <si>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</si>
  <si>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</si>
  <si>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</si>
  <si>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</si>
  <si>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</si>
  <si>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</si>
  <si>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</si>
  <si>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</si>
  <si>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</si>
  <si>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</si>
  <si>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</si>
  <si>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</si>
  <si>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</si>
  <si>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</si>
  <si>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</si>
  <si>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</si>
  <si>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</si>
  <si>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</si>
  <si>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</si>
  <si>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</si>
  <si>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</si>
  <si>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</si>
  <si>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</si>
  <si>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</si>
  <si>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</si>
  <si>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</si>
  <si>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</si>
  <si>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</si>
  <si>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</si>
  <si>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</si>
  <si>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</si>
  <si>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</si>
  <si>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</si>
  <si>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</si>
  <si>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</si>
  <si>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</si>
  <si>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</si>
  <si>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</si>
  <si>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</si>
  <si>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</si>
  <si>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</si>
  <si>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</si>
  <si>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</si>
  <si>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</si>
  <si>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</si>
  <si>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</si>
  <si>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</si>
  <si>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</si>
  <si>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</si>
  <si>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</si>
  <si>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</si>
  <si>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</si>
  <si>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</si>
  <si>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</si>
  <si>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</si>
  <si>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</si>
  <si>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</si>
  <si>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</si>
  <si>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</si>
  <si>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</si>
  <si>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</si>
  <si>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</si>
  <si>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</si>
  <si>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</si>
  <si>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</si>
  <si>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</si>
  <si>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</si>
  <si>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</si>
  <si>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</si>
  <si>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</si>
  <si>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</si>
  <si>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</si>
  <si>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</si>
  <si>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</si>
  <si>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</si>
  <si>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</si>
  <si>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</si>
  <si>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</si>
  <si>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</si>
  <si>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</si>
  <si>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</si>
  <si>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</si>
  <si>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</si>
  <si>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</si>
  <si>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</si>
  <si>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</si>
  <si>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</si>
  <si>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</si>
  <si>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</si>
  <si>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</si>
  <si>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</si>
  <si>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</si>
  <si>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</si>
  <si>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</si>
  <si>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</si>
  <si>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</si>
  <si>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</si>
  <si>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</si>
  <si>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</si>
  <si>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</si>
  <si>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</si>
  <si>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</si>
  <si>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</si>
  <si>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</si>
  <si>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</si>
  <si>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</si>
  <si>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</si>
  <si>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</si>
  <si>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</si>
  <si>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</si>
  <si>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</si>
  <si>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</si>
  <si>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</si>
  <si>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</si>
  <si>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</si>
  <si>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</si>
  <si>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</si>
  <si>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</si>
  <si>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</si>
  <si>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</si>
  <si>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</si>
  <si>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</si>
  <si>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</si>
  <si>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</si>
  <si>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</si>
  <si>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</si>
  <si>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</si>
  <si>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</si>
  <si>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</si>
  <si>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</si>
  <si>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</si>
  <si>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</si>
  <si>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</si>
  <si>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</si>
  <si>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</si>
  <si>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</si>
  <si>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</si>
  <si>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</si>
  <si>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</si>
  <si>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</si>
  <si>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</si>
  <si>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</si>
  <si>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</si>
  <si>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</si>
  <si>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</si>
  <si>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</si>
  <si>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</si>
  <si>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</si>
  <si>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</si>
  <si>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</si>
  <si>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</si>
  <si>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</si>
  <si>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</si>
  <si>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</si>
  <si>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</si>
  <si>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</si>
  <si>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</si>
  <si>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</si>
  <si>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</si>
  <si>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</si>
  <si>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</si>
  <si>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</si>
  <si>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</si>
  <si>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</si>
  <si>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</si>
  <si>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</si>
  <si>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</si>
  <si>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</si>
  <si>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</si>
  <si>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</si>
  <si>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</si>
  <si>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</si>
  <si>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</si>
  <si>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</si>
  <si>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</si>
  <si>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</si>
  <si>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</si>
  <si>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</si>
  <si>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</si>
  <si>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</si>
  <si>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</si>
  <si>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</si>
  <si>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</si>
  <si>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</si>
  <si>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</si>
  <si>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</si>
  <si>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</si>
  <si>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</si>
  <si>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</si>
  <si>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</si>
  <si>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</si>
  <si>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</si>
  <si>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</si>
  <si>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</si>
  <si>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</si>
  <si>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</si>
  <si>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</si>
  <si>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</si>
  <si>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</si>
  <si>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</si>
  <si>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</si>
  <si>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</si>
  <si>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</si>
  <si>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</si>
  <si>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</si>
  <si>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</si>
  <si>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</si>
  <si>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</si>
  <si>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</si>
  <si>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</si>
  <si>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</si>
  <si>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</si>
  <si>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</si>
  <si>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</si>
  <si>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</si>
  <si>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</si>
  <si>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</si>
  <si>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</si>
  <si>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</si>
  <si>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</si>
  <si>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</si>
  <si>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</si>
  <si>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</si>
  <si>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</si>
  <si>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</si>
  <si>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</si>
  <si>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</si>
  <si>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</si>
  <si>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</si>
  <si>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</si>
  <si>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</si>
  <si>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</si>
  <si>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</si>
  <si>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</si>
  <si>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</si>
  <si>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</si>
  <si>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</si>
  <si>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</si>
  <si>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</si>
  <si>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</si>
  <si>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</si>
  <si>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</si>
  <si>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</si>
  <si>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</si>
  <si>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</si>
  <si>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</si>
  <si>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</si>
  <si>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</si>
  <si>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</si>
  <si>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</si>
  <si>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</si>
  <si>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</si>
  <si>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</si>
  <si>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</si>
  <si>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</si>
  <si>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</si>
  <si>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</si>
  <si>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</si>
  <si>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</si>
  <si>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</si>
  <si>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</si>
  <si>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</si>
  <si>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</si>
  <si>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</si>
  <si>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</si>
  <si>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</si>
  <si>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</si>
  <si>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</si>
  <si>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</si>
  <si>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</si>
  <si>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</si>
  <si>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</si>
  <si>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</si>
  <si>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</si>
  <si>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</si>
  <si>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</si>
  <si>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</si>
  <si>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</si>
  <si>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</si>
  <si>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</si>
  <si>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</si>
  <si>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</si>
  <si>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</si>
  <si>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</si>
  <si>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</si>
  <si>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</si>
  <si>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</si>
  <si>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</si>
  <si>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</si>
  <si>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</si>
  <si>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</si>
  <si>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</si>
  <si>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</si>
  <si>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</si>
  <si>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</si>
  <si>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</si>
  <si>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</si>
  <si>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</si>
  <si>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</si>
  <si>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</si>
  <si>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</si>
  <si>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</si>
  <si>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</si>
  <si>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</si>
  <si>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</si>
  <si>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</si>
  <si>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</si>
  <si>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</si>
  <si>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</si>
  <si>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</si>
  <si>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</si>
  <si>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</si>
  <si>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</si>
  <si>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</si>
  <si>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</si>
  <si>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</si>
  <si>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</si>
  <si>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</si>
  <si>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</si>
  <si>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</si>
  <si>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</si>
  <si>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</si>
  <si>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</si>
  <si>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</si>
  <si>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</si>
  <si>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</si>
  <si>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</si>
  <si>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</si>
  <si>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</si>
  <si>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</si>
  <si>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</si>
  <si>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</si>
  <si>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</si>
  <si>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</si>
  <si>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</si>
  <si>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</si>
  <si>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</si>
  <si>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</si>
  <si>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</si>
  <si>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</si>
  <si>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</si>
  <si>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</si>
  <si>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</si>
  <si>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</si>
  <si>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</si>
  <si>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</si>
  <si>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</si>
  <si>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</si>
  <si>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</si>
  <si>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</si>
  <si>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</si>
  <si>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</si>
  <si>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</si>
  <si>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</si>
  <si>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</si>
  <si>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</si>
  <si>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</si>
  <si>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</si>
  <si>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</si>
  <si>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</si>
  <si>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</si>
  <si>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</si>
  <si>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</si>
  <si>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</si>
  <si>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</si>
  <si>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</si>
  <si>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</si>
  <si>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</si>
  <si>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</si>
  <si>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</si>
  <si>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</si>
  <si>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</si>
  <si>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</si>
  <si>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</si>
  <si>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</si>
  <si>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</si>
  <si>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</si>
  <si>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</si>
  <si>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</si>
  <si>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</si>
  <si>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</si>
  <si>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</si>
  <si>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</si>
  <si>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</si>
  <si>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</si>
  <si>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</si>
  <si>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</si>
  <si>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</si>
  <si>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</si>
  <si>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</si>
  <si>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</si>
  <si>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</si>
  <si>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</si>
  <si>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</si>
  <si>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</si>
  <si>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</si>
  <si>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</si>
  <si>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</si>
  <si>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</si>
  <si>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</si>
  <si>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</si>
  <si>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</si>
  <si>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</si>
  <si>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</si>
  <si>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</si>
  <si>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</si>
  <si>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</si>
  <si>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</si>
  <si>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</si>
  <si>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</si>
  <si>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</si>
  <si>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</si>
  <si>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</si>
  <si>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</si>
  <si>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</si>
  <si>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</si>
  <si>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</si>
  <si>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</si>
  <si>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</si>
  <si>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</si>
  <si>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</si>
  <si>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</si>
  <si>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</si>
  <si>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</si>
  <si>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</si>
  <si>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</si>
  <si>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</si>
  <si>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</si>
  <si>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</si>
  <si>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</si>
  <si>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</si>
  <si>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</si>
  <si>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DIRECCION GENERAL DE DRAGAS, PRESAS Y BALIZAMIENTO MG</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</si>
  <si>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</si>
  <si>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</si>
  <si>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</si>
  <si>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</si>
  <si>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</si>
  <si>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</si>
  <si>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</si>
  <si>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</si>
  <si>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</si>
  <si>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</si>
  <si>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</si>
  <si>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</si>
  <si>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</si>
  <si>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</si>
  <si>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</si>
  <si>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</si>
  <si>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</si>
  <si>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</si>
  <si>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</si>
  <si>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</si>
  <si>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</si>
  <si>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</si>
  <si>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</si>
  <si>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</si>
  <si>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</si>
  <si>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</si>
  <si>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</si>
  <si>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</si>
  <si>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</si>
  <si>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</si>
  <si>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</si>
  <si>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</si>
  <si>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</si>
  <si>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</si>
  <si>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</si>
  <si>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</si>
  <si>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</si>
  <si>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</si>
  <si>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</si>
  <si>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</si>
  <si>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</si>
  <si>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</si>
  <si>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</si>
  <si>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</si>
  <si>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</si>
  <si>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</si>
  <si>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</si>
  <si>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</si>
  <si>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</si>
  <si>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</si>
  <si>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</si>
  <si>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</si>
  <si>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</si>
  <si>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</si>
  <si>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</si>
  <si>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</si>
  <si>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</si>
  <si>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</si>
  <si>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</si>
  <si>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</si>
  <si>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</si>
  <si>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</si>
  <si>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</si>
  <si>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</si>
  <si>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</si>
  <si>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</si>
  <si>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</si>
  <si>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</si>
  <si>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</si>
  <si>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</si>
  <si>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</si>
  <si>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</si>
  <si>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</si>
  <si>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</si>
  <si>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</si>
  <si>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</si>
  <si>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</si>
  <si>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</si>
  <si>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</si>
  <si>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</si>
  <si>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</si>
  <si>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</si>
  <si>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</si>
  <si>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</si>
  <si>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</si>
  <si>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</si>
  <si>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</si>
  <si>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</si>
  <si>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</si>
  <si>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</si>
  <si>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</si>
  <si>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</si>
  <si>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</si>
  <si>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</si>
  <si>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</si>
  <si>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</si>
  <si>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</si>
  <si>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</si>
  <si>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</si>
  <si>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</si>
  <si>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</si>
  <si>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</si>
  <si>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</si>
  <si>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</si>
  <si>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</si>
  <si>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</si>
  <si>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</si>
  <si>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</si>
  <si>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</si>
  <si>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</si>
  <si>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</si>
  <si>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</si>
  <si>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</si>
  <si>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</si>
  <si>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</si>
  <si>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</si>
  <si>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</si>
  <si>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</si>
  <si>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</si>
  <si>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</si>
  <si>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</si>
  <si>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</si>
  <si>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</si>
  <si>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</si>
  <si>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</si>
  <si>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</si>
  <si>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</si>
  <si>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</si>
  <si>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</si>
  <si>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</si>
  <si>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</si>
  <si>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</si>
  <si>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</si>
  <si>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</si>
  <si>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</si>
  <si>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</si>
  <si>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</si>
  <si>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</si>
  <si>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</si>
  <si>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</si>
  <si>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</si>
  <si>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</si>
  <si>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</si>
  <si>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</si>
  <si>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</si>
  <si>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</si>
  <si>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</si>
  <si>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</si>
  <si>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</si>
  <si>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</si>
  <si>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</si>
  <si>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</si>
  <si>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</si>
  <si>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</si>
  <si>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</si>
  <si>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</si>
  <si>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</si>
  <si>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</si>
  <si>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</si>
  <si>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</si>
  <si>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</si>
  <si>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</si>
  <si>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</si>
  <si>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</si>
  <si>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</si>
  <si>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</si>
  <si>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</si>
  <si>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</si>
  <si>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</si>
  <si>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</si>
  <si>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</si>
  <si>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</si>
  <si>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</si>
  <si>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</si>
  <si>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</si>
  <si>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</si>
  <si>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</si>
  <si>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</si>
  <si>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</si>
  <si>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</si>
  <si>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</si>
  <si>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</si>
  <si>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</si>
  <si>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</si>
  <si>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</si>
  <si>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</si>
  <si>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</si>
  <si>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</si>
  <si>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</si>
  <si>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</si>
  <si>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</si>
  <si>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</si>
  <si>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</si>
  <si>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</si>
  <si>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</si>
  <si>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</si>
  <si>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</si>
  <si>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</si>
  <si>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</si>
  <si>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</si>
  <si>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</si>
  <si>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</si>
  <si>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</si>
  <si>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</si>
  <si>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</si>
  <si>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</si>
  <si>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</si>
  <si>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</si>
  <si>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</si>
  <si>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</si>
  <si>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</si>
  <si>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</si>
  <si>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</si>
  <si>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</si>
  <si>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</si>
  <si>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</si>
  <si>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</si>
  <si>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</si>
  <si>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</si>
  <si>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</si>
  <si>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</si>
  <si>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</si>
  <si>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</si>
  <si>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</si>
  <si>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</si>
  <si>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</si>
  <si>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</si>
  <si>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</si>
  <si>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</si>
  <si>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</si>
  <si>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</si>
  <si>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</si>
  <si>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</si>
  <si>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</si>
  <si>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</si>
  <si>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</si>
  <si>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</si>
  <si>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</si>
  <si>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</si>
  <si>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</si>
  <si>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</si>
  <si>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</si>
  <si>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</si>
  <si>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</si>
  <si>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</si>
  <si>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</si>
  <si>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</si>
  <si>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</si>
  <si>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</si>
  <si>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</si>
  <si>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</si>
  <si>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</si>
  <si>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</si>
  <si>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</si>
  <si>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</si>
  <si>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</si>
  <si>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</si>
  <si>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</si>
  <si>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</si>
  <si>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</si>
  <si>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</si>
  <si>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</si>
  <si>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</si>
  <si>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</si>
  <si>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</si>
  <si>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</si>
  <si>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</si>
  <si>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</si>
  <si>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</si>
  <si>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</si>
  <si>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</si>
  <si>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</si>
  <si>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</si>
  <si>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</si>
  <si>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</si>
  <si>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</si>
  <si>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</si>
  <si>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</si>
  <si>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</si>
  <si>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</si>
  <si>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</si>
  <si>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</si>
  <si>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</si>
  <si>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</si>
  <si>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</si>
  <si>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</si>
  <si>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</si>
  <si>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</si>
  <si>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</si>
  <si>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</si>
  <si>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</si>
  <si>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</si>
  <si>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</si>
  <si>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</si>
  <si>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</si>
  <si>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</si>
  <si>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</si>
  <si>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</si>
  <si>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</si>
  <si>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</si>
  <si>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</si>
  <si>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</si>
  <si>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</si>
  <si>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</si>
  <si>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</si>
  <si>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</si>
  <si>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</si>
  <si>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</si>
  <si>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</si>
  <si>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</si>
  <si>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</si>
  <si>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</si>
  <si>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</si>
  <si>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</si>
  <si>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</si>
  <si>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</si>
  <si>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</si>
  <si>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</si>
  <si>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</si>
  <si>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</si>
  <si>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</si>
  <si>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</si>
  <si>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</si>
  <si>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</si>
  <si>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</si>
  <si>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</si>
  <si>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</si>
  <si>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</si>
  <si>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</si>
  <si>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</si>
  <si>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</si>
  <si>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</si>
  <si>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</si>
  <si>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</si>
  <si>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</si>
  <si>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</si>
  <si>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</si>
  <si>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</si>
  <si>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</si>
  <si>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</si>
  <si>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</si>
  <si>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</si>
  <si>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</si>
  <si>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</si>
  <si>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</si>
  <si>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</si>
  <si>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</si>
  <si>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</si>
  <si>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</si>
  <si>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</si>
  <si>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</si>
  <si>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</si>
  <si>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</si>
  <si>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</si>
  <si>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</si>
  <si>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</si>
  <si>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</si>
  <si>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</si>
  <si>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</si>
  <si>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</si>
  <si>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</si>
  <si>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</si>
  <si>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</si>
  <si>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</si>
  <si>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</si>
  <si>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</si>
  <si>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</si>
  <si>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</si>
  <si>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</si>
  <si>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</si>
  <si>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</si>
  <si>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</si>
  <si>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</si>
  <si>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</si>
  <si>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</si>
  <si>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</si>
  <si>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</si>
  <si>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</si>
  <si>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</si>
  <si>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</si>
  <si>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</si>
  <si>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</si>
  <si>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</si>
  <si>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</si>
  <si>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</si>
  <si>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</si>
  <si>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</si>
  <si>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</si>
  <si>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</si>
  <si>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</si>
  <si>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</si>
  <si>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</si>
  <si>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</si>
  <si>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</si>
  <si>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</si>
  <si>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</si>
  <si>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</si>
  <si>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</si>
  <si>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</si>
  <si>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</si>
  <si>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</si>
  <si>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</si>
  <si>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</si>
  <si>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</si>
  <si>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</si>
  <si>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</si>
  <si>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</si>
  <si>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</si>
  <si>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</si>
  <si>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</si>
  <si>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</si>
  <si>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</si>
  <si>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</si>
  <si>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</si>
  <si>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</si>
  <si>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</si>
  <si>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</si>
  <si>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</si>
  <si>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</si>
  <si>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</si>
  <si>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</si>
  <si>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</si>
  <si>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</si>
  <si>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</si>
  <si>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</si>
  <si>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</si>
  <si>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</si>
  <si>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</si>
  <si>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</si>
  <si>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</si>
  <si>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</si>
  <si>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</si>
  <si>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</si>
  <si>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</si>
  <si>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</si>
  <si>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</si>
  <si>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</si>
  <si>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</si>
  <si>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</si>
  <si>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</si>
  <si>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</si>
  <si>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</si>
  <si>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</si>
  <si>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</si>
  <si>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</si>
  <si>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</si>
  <si>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</si>
  <si>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</si>
  <si>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</si>
  <si>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</si>
  <si>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</si>
  <si>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</si>
  <si>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</si>
  <si>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</si>
  <si>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</si>
  <si>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</si>
  <si>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</si>
  <si>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</si>
  <si>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</si>
  <si>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</si>
  <si>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</si>
  <si>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</si>
  <si>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</si>
  <si>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</si>
  <si>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</si>
  <si>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</si>
  <si>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</si>
  <si>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</si>
  <si>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</si>
  <si>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</si>
  <si>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</si>
  <si>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</si>
  <si>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</si>
  <si>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</si>
  <si>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</si>
  <si>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</si>
  <si>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</si>
  <si>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</si>
  <si>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</si>
  <si>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</si>
  <si>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</si>
  <si>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</si>
  <si>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</si>
  <si>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</si>
  <si>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</si>
  <si>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</si>
  <si>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</si>
  <si>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</si>
  <si>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</si>
  <si>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</si>
  <si>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</si>
  <si>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</si>
  <si>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</si>
  <si>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</si>
  <si>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</si>
  <si>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</si>
  <si>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</si>
  <si>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</si>
  <si>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</si>
  <si>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</si>
  <si>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</si>
  <si>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</si>
  <si>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</si>
  <si>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</si>
  <si>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</si>
  <si>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</si>
  <si>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</si>
  <si>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</si>
  <si>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</si>
  <si>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</si>
  <si>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</si>
  <si>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</si>
  <si>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</si>
  <si>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</si>
  <si>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</si>
  <si>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</si>
  <si>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</si>
  <si>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</si>
  <si>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</si>
  <si>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</si>
  <si>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</si>
  <si>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</si>
  <si>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</si>
  <si>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</si>
  <si>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</si>
  <si>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</si>
  <si>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</si>
  <si>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</si>
  <si>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</si>
  <si>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</si>
  <si>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</si>
  <si>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</si>
  <si>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</si>
  <si>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</si>
  <si>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</si>
  <si>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</si>
  <si>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</si>
  <si>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</si>
  <si>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</si>
  <si>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</si>
  <si>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</si>
  <si>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</si>
  <si>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</si>
  <si>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</si>
  <si>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</si>
  <si>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</si>
  <si>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</si>
  <si>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</si>
  <si>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</si>
  <si>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</si>
  <si>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</si>
  <si>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</si>
  <si>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</si>
  <si>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</si>
  <si>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</si>
  <si>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</si>
  <si>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</si>
  <si>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</si>
  <si>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</si>
  <si>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</si>
  <si>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</si>
  <si>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</si>
  <si>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</si>
  <si>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</si>
  <si>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</si>
  <si>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</si>
  <si>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</si>
  <si>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</si>
  <si>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</si>
  <si>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</si>
  <si>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</si>
  <si>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</si>
  <si>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</si>
  <si>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</si>
  <si>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</si>
  <si>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</si>
  <si>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</si>
  <si>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</si>
  <si>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</si>
  <si>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</si>
  <si>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</si>
  <si>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</si>
  <si>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</si>
  <si>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</si>
  <si>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</si>
  <si>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</si>
  <si>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</si>
  <si>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</si>
  <si>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</si>
  <si>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</si>
  <si>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</si>
  <si>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</si>
  <si>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</si>
  <si>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</si>
  <si>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</si>
  <si>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</si>
  <si>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</si>
  <si>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</si>
  <si>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</si>
  <si>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</si>
  <si>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</si>
  <si>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</si>
  <si>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</si>
  <si>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</si>
  <si>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</si>
  <si>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</si>
  <si>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</si>
  <si>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</si>
  <si>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</si>
  <si>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</si>
  <si>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</si>
  <si>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</si>
  <si>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</si>
  <si>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</si>
  <si>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</si>
  <si>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</si>
  <si>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</si>
  <si>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</si>
  <si>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</si>
  <si>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</si>
  <si>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</si>
  <si>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</si>
  <si>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</si>
  <si>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</si>
  <si>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</si>
  <si>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</si>
  <si>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</si>
  <si>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</si>
  <si>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</si>
  <si>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</si>
  <si>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</si>
  <si>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</si>
  <si>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</si>
  <si>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</si>
  <si>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</si>
  <si>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</si>
  <si>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</si>
  <si>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</si>
  <si>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</si>
  <si>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</si>
  <si>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</si>
  <si>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</si>
  <si>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</si>
  <si>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</si>
  <si>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</si>
  <si>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</si>
  <si>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</si>
  <si>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</si>
  <si>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</si>
  <si>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</si>
  <si>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</si>
  <si>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</si>
  <si>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</si>
  <si>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</si>
  <si>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</si>
  <si>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</si>
  <si>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</si>
  <si>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</si>
  <si>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</si>
  <si>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</si>
  <si>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</si>
  <si>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</si>
  <si>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</si>
  <si>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</si>
  <si>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</si>
  <si>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</si>
  <si>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</si>
  <si>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</si>
  <si>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</si>
  <si>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</si>
  <si>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</si>
  <si>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</si>
  <si>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</si>
  <si>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</si>
  <si>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</si>
  <si>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</si>
  <si>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</si>
  <si>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</si>
  <si>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</si>
  <si>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</si>
  <si>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</si>
  <si>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</si>
  <si>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</si>
  <si>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</si>
  <si>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</si>
  <si>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</si>
  <si>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</si>
  <si>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</si>
  <si>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</si>
  <si>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</si>
  <si>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</si>
  <si>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</si>
  <si>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</si>
  <si>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</si>
  <si>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</si>
  <si>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</si>
  <si>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</si>
  <si>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</si>
  <si>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</si>
  <si>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</si>
  <si>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</si>
  <si>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</si>
  <si>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</si>
  <si>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</si>
  <si>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</si>
  <si>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</si>
  <si>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</si>
  <si>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</si>
  <si>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</si>
  <si>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</si>
  <si>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</si>
  <si>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</si>
  <si>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</si>
  <si>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</si>
  <si>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</si>
  <si>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</si>
  <si>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</si>
  <si>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</si>
  <si>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</si>
  <si>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</si>
  <si>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</si>
  <si>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</si>
  <si>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</si>
  <si>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</si>
  <si>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</si>
  <si>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</si>
  <si>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</si>
  <si>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</si>
  <si>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</si>
  <si>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</si>
  <si>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</si>
  <si>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</si>
  <si>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</si>
  <si>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</si>
  <si>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</si>
  <si>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</si>
  <si>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</si>
  <si>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</si>
  <si>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</si>
  <si>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</si>
  <si>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</si>
  <si>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</si>
  <si>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</si>
  <si>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</si>
  <si>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</si>
  <si>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</si>
  <si>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</si>
  <si>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</si>
  <si>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</si>
  <si>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</si>
  <si>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</si>
  <si>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</si>
  <si>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</si>
  <si>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</si>
  <si>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</si>
  <si>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</si>
  <si>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</si>
  <si>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</si>
  <si>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</si>
  <si>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</si>
  <si>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</si>
  <si>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</si>
  <si>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</si>
  <si>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</si>
  <si>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</si>
  <si>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</si>
  <si>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</si>
  <si>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</si>
  <si>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</si>
  <si>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</si>
  <si>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</si>
  <si>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</si>
  <si>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</si>
  <si>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</si>
  <si>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</si>
  <si>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</si>
  <si>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</si>
  <si>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</si>
  <si>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</si>
  <si>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</si>
  <si>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</si>
  <si>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</si>
  <si>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</si>
  <si>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</si>
  <si>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</si>
  <si>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</si>
  <si>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</si>
  <si>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</si>
  <si>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</si>
  <si>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</si>
  <si>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</si>
  <si>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</si>
  <si>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</si>
  <si>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</si>
  <si>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</si>
  <si>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</si>
  <si>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</si>
  <si>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</si>
  <si>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</si>
  <si>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</si>
  <si>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</si>
  <si>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</si>
  <si>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</si>
  <si>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</si>
  <si>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</si>
  <si>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</si>
  <si>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</si>
  <si>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</si>
  <si>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</si>
  <si>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</si>
  <si>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</si>
  <si>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</si>
  <si>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</si>
  <si>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</si>
  <si>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</si>
  <si>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</si>
  <si>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</si>
  <si>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</si>
  <si>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</si>
  <si>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</si>
  <si>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</si>
  <si>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</si>
  <si>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</si>
  <si>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</si>
  <si>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</si>
  <si>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</si>
  <si>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</si>
  <si>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</si>
  <si>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</si>
  <si>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</si>
  <si>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</si>
  <si>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</si>
  <si>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</si>
  <si>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</si>
  <si>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</si>
  <si>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</si>
  <si>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</si>
  <si>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</si>
  <si>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</si>
  <si>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</si>
  <si>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</si>
  <si>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</si>
  <si>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</si>
  <si>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</si>
  <si>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</si>
  <si>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</si>
  <si>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</si>
  <si>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</si>
  <si>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</si>
  <si>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</si>
  <si>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</si>
  <si>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</si>
  <si>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</si>
  <si>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</si>
  <si>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</si>
  <si>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</si>
  <si>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</si>
  <si>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</si>
  <si>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</si>
  <si>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</si>
  <si>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</si>
  <si>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</si>
  <si>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</si>
  <si>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</si>
  <si>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</si>
  <si>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</si>
  <si>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</si>
  <si>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</si>
  <si>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</si>
  <si>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</si>
  <si>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</si>
  <si>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</si>
  <si>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</si>
  <si>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</si>
  <si>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</si>
  <si>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</si>
  <si>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</si>
  <si>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</si>
  <si>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</si>
  <si>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</si>
  <si>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</si>
  <si>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</si>
  <si>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</si>
  <si>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</si>
  <si>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</si>
  <si>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</si>
  <si>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</si>
  <si>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</si>
  <si>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</si>
  <si>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</si>
  <si>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</si>
  <si>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</si>
  <si>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</si>
  <si>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</si>
  <si>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</si>
  <si>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</si>
  <si>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</si>
  <si>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</si>
  <si>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</si>
  <si>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</si>
  <si>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</si>
  <si>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</si>
  <si>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</si>
  <si>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</si>
  <si>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</si>
  <si>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</si>
  <si>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</si>
  <si>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</si>
  <si>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</si>
  <si>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</si>
  <si>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</si>
  <si>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</si>
  <si>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</si>
  <si>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</si>
  <si>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</si>
  <si>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</si>
  <si>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</si>
  <si>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</si>
  <si>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</si>
  <si>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</si>
  <si>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</si>
  <si>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</si>
  <si>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</si>
  <si>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</si>
  <si>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</si>
  <si>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</si>
  <si>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</si>
  <si>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</si>
  <si>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</si>
  <si>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</si>
  <si>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</si>
  <si>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</si>
  <si>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</si>
  <si>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</si>
  <si>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</si>
  <si>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</si>
  <si>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</si>
  <si>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</si>
  <si>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</si>
  <si>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</si>
  <si>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</si>
  <si>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</si>
  <si>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</si>
  <si>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</si>
  <si>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</si>
  <si>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</si>
  <si>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</si>
  <si>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</si>
  <si>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</si>
  <si>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</si>
  <si>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</si>
  <si>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</si>
  <si>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</si>
  <si>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</si>
  <si>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</si>
  <si>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</si>
  <si>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</si>
  <si>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</si>
  <si>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</si>
  <si>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</si>
  <si>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</si>
  <si>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</si>
  <si>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</si>
  <si>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</si>
  <si>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</si>
  <si>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</si>
  <si>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</si>
  <si>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</si>
  <si>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</si>
  <si>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</si>
  <si>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</si>
  <si>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</si>
  <si>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</si>
  <si>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</si>
  <si>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</si>
  <si>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</si>
  <si>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</si>
  <si>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</si>
  <si>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</si>
  <si>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</si>
  <si>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</si>
  <si>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</si>
  <si>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</si>
  <si>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</si>
  <si>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</si>
  <si>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</si>
  <si>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</si>
  <si>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</si>
  <si>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</si>
  <si>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</si>
  <si>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</si>
  <si>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</si>
  <si>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</si>
  <si>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</si>
  <si>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</si>
  <si>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</si>
  <si>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</si>
  <si>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</si>
  <si>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</si>
  <si>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</si>
  <si>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</si>
  <si>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</si>
  <si>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</si>
  <si>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</si>
  <si>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</si>
  <si>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</si>
  <si>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</si>
  <si>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</si>
  <si>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</si>
  <si>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</si>
  <si>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</si>
  <si>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</si>
  <si>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</si>
  <si>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</si>
  <si>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</si>
  <si>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</si>
  <si>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</si>
  <si>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</si>
  <si>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</si>
  <si>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</si>
  <si>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</si>
  <si>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</si>
  <si>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</si>
  <si>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</si>
  <si>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</si>
  <si>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</si>
  <si>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</si>
  <si>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</si>
  <si>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</si>
  <si>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</si>
  <si>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</si>
  <si>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</si>
  <si>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</si>
  <si>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</si>
  <si>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</si>
  <si>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</si>
  <si>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</si>
  <si>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</si>
  <si>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</si>
  <si>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</si>
  <si>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</si>
  <si>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</si>
  <si>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</si>
  <si>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</si>
  <si>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</si>
  <si>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</si>
  <si>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</si>
  <si>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</si>
  <si>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</si>
  <si>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</si>
  <si>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</si>
  <si>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</si>
  <si>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</si>
  <si>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</si>
  <si>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</si>
  <si>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</si>
  <si>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</si>
  <si>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</si>
  <si>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</si>
  <si>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</si>
  <si>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</si>
  <si>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</si>
  <si>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</si>
  <si>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</si>
  <si>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</si>
  <si>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</si>
  <si>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</si>
  <si>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</si>
  <si>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</si>
  <si>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</si>
  <si>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</si>
  <si>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</si>
  <si>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</si>
  <si>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</si>
  <si>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</si>
  <si>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</si>
  <si>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</si>
  <si>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</si>
  <si>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</si>
  <si>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</si>
  <si>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</si>
  <si>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</si>
  <si>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</si>
  <si>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</si>
  <si>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</si>
  <si>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</si>
  <si>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</si>
  <si>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</si>
  <si>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</si>
  <si>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</si>
  <si>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</si>
  <si>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</si>
  <si>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</si>
  <si>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</si>
  <si>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</si>
  <si>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</si>
  <si>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</si>
  <si>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</si>
  <si>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</si>
  <si>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</si>
  <si>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</si>
  <si>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</si>
  <si>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</si>
  <si>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</si>
  <si>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</si>
  <si>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</si>
  <si>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</si>
  <si>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</si>
  <si>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</si>
  <si>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</si>
  <si>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</si>
  <si>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</si>
  <si>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</si>
  <si>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</si>
  <si>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</si>
  <si>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</si>
  <si>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</si>
  <si>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</si>
  <si>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</si>
  <si>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</si>
  <si>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</si>
  <si>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</si>
  <si>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</si>
  <si>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</si>
  <si>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</si>
  <si>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</si>
  <si>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</si>
  <si>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</si>
  <si>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</si>
  <si>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</si>
  <si>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</si>
  <si>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</si>
  <si>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</si>
  <si>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</si>
  <si>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</si>
  <si>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</si>
  <si>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</si>
  <si>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</si>
  <si>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</si>
  <si>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</si>
  <si>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</si>
  <si>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</si>
  <si>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</si>
  <si>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</si>
  <si>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</si>
  <si>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</si>
  <si>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</si>
  <si>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</si>
  <si>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</si>
  <si>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</si>
  <si>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</si>
  <si>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</si>
  <si>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</si>
  <si>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</si>
  <si>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</si>
  <si>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</si>
  <si>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</si>
  <si>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</si>
  <si>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</si>
  <si>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</si>
  <si>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</si>
  <si>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</si>
  <si>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</si>
  <si>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</si>
  <si>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</si>
  <si>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</si>
  <si>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</si>
  <si>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</si>
  <si>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</si>
  <si>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</si>
  <si>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</si>
  <si>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</si>
  <si>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</si>
  <si>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</si>
  <si>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</si>
  <si>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</si>
  <si>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</si>
  <si>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</si>
  <si>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</si>
  <si>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</si>
  <si>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</si>
  <si>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</si>
  <si>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</si>
  <si>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</si>
  <si>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</si>
  <si>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</si>
  <si>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</si>
  <si>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</si>
  <si>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</si>
  <si>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</si>
  <si>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</si>
  <si>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</si>
  <si>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</si>
  <si>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</si>
  <si>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</si>
  <si>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</si>
  <si>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</si>
  <si>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</si>
  <si>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</si>
  <si>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</si>
  <si>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</si>
  <si>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</si>
  <si>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</si>
  <si>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</si>
  <si>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</si>
  <si>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</si>
  <si>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</si>
  <si>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</si>
  <si>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</si>
  <si>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</si>
  <si>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</si>
  <si>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</si>
  <si>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</si>
  <si>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</si>
  <si>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</si>
  <si>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</si>
  <si>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</si>
  <si>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</si>
  <si>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</si>
  <si>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</si>
  <si>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</si>
  <si>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</si>
  <si>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</si>
  <si>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</si>
  <si>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</si>
  <si>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</si>
  <si>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</si>
  <si>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</si>
  <si>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</si>
  <si>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</si>
  <si>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</si>
  <si>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</si>
  <si>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</si>
  <si>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</si>
  <si>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</si>
  <si>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</si>
  <si>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</si>
  <si>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</si>
  <si>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</si>
  <si>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</si>
  <si>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</si>
  <si>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</si>
  <si>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</si>
  <si>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</si>
  <si>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</si>
  <si>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</si>
  <si>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</si>
  <si>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</si>
  <si>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</si>
  <si>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</si>
  <si>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</si>
  <si>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</si>
  <si>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</si>
  <si>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</si>
  <si>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</si>
  <si>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</si>
  <si>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</si>
  <si>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</si>
  <si>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</si>
  <si>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</si>
  <si>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</si>
  <si>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</si>
  <si>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</si>
  <si>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</si>
  <si>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</si>
  <si>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</si>
  <si>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</si>
  <si>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</si>
  <si>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</si>
  <si>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</si>
  <si>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</si>
  <si>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</si>
  <si>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</si>
  <si>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</si>
  <si>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</si>
  <si>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</si>
  <si>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</si>
  <si>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</si>
  <si>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</si>
  <si>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</si>
  <si>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</si>
  <si>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</si>
  <si>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</si>
  <si>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</si>
  <si>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</si>
  <si>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</si>
  <si>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</si>
  <si>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</si>
  <si>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</si>
  <si>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</si>
  <si>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</si>
  <si>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</si>
  <si>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</si>
  <si>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</si>
  <si>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</si>
  <si>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</si>
  <si>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</si>
  <si>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</si>
  <si>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</si>
  <si>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</si>
  <si>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</si>
  <si>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</si>
  <si>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</si>
  <si>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</si>
  <si>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</si>
  <si>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</si>
  <si>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</si>
  <si>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</si>
  <si>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</si>
  <si>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</si>
  <si>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</si>
  <si>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</si>
  <si>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</si>
  <si>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</si>
  <si>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</si>
  <si>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</si>
  <si>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</si>
  <si>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</si>
  <si>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</si>
  <si>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</si>
  <si>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</si>
  <si>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</si>
  <si>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</si>
  <si>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</si>
  <si>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</si>
  <si>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</si>
  <si>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</si>
  <si>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</si>
  <si>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</si>
  <si>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</si>
  <si>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</si>
  <si>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</si>
  <si>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</si>
  <si>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</si>
  <si>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</si>
  <si>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</si>
  <si>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</si>
  <si>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</si>
  <si>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</si>
  <si>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</si>
  <si>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</si>
  <si>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</si>
  <si>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</si>
  <si>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</si>
  <si>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</si>
  <si>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</si>
  <si>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</si>
  <si>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</si>
  <si>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</si>
  <si>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</si>
  <si>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</si>
  <si>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</si>
  <si>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</si>
  <si>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</si>
  <si>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</si>
  <si>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</si>
  <si>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</si>
  <si>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</si>
  <si>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</si>
  <si>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</si>
  <si>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</si>
  <si>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</si>
  <si>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</si>
  <si>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</si>
  <si>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</si>
  <si>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</si>
  <si>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</si>
  <si>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</si>
  <si>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</si>
  <si>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</si>
  <si>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</si>
  <si>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</si>
  <si>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</si>
  <si>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</si>
  <si>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</si>
  <si>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</si>
  <si>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</si>
  <si>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</si>
  <si>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</si>
  <si>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</si>
  <si>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</si>
  <si>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</si>
  <si>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</si>
  <si>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</si>
  <si>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</si>
  <si>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</si>
  <si>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</si>
  <si>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</si>
  <si>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</si>
  <si>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</si>
  <si>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</si>
  <si>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</si>
  <si>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</si>
  <si>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</si>
  <si>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</si>
  <si>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</si>
  <si>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</si>
  <si>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</si>
  <si>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</si>
  <si>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</si>
  <si>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</si>
  <si>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</si>
  <si>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</si>
  <si>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</si>
  <si>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</si>
  <si>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</si>
  <si>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</si>
  <si>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</si>
  <si>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</si>
  <si>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</si>
  <si>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</si>
  <si>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</si>
  <si>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</si>
  <si>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</si>
  <si>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</si>
  <si>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</si>
  <si>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</si>
  <si>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</si>
  <si>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</si>
  <si>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</si>
  <si>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</si>
  <si>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</si>
  <si>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</si>
  <si>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</si>
  <si>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</si>
  <si>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</si>
  <si>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</si>
  <si>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</si>
  <si>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</si>
  <si>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</si>
  <si>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</si>
  <si>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</si>
  <si>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</si>
  <si>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</si>
  <si>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</si>
  <si>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</si>
  <si>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</si>
  <si>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</si>
  <si>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</si>
  <si>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</si>
  <si>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</si>
  <si>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</si>
  <si>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</si>
  <si>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</si>
  <si>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</si>
  <si>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</si>
  <si>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</si>
  <si>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</si>
  <si>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</si>
  <si>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</si>
  <si>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</si>
  <si>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</si>
  <si>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</si>
  <si>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</si>
  <si>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</si>
  <si>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</si>
  <si>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</si>
  <si>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</si>
  <si>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</si>
  <si>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</si>
  <si>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</si>
  <si>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</si>
  <si>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</si>
  <si>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</si>
  <si>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</si>
  <si>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</si>
  <si>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</si>
  <si>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</si>
  <si>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</si>
  <si>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</si>
  <si>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</si>
  <si>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</si>
  <si>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</si>
  <si>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</si>
  <si>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</si>
  <si>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</si>
  <si>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</si>
  <si>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</si>
  <si>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</si>
  <si>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</si>
  <si>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</si>
  <si>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</si>
  <si>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</si>
  <si>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</si>
  <si>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</si>
  <si>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</si>
  <si>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</si>
  <si>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</si>
  <si>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</si>
  <si>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</si>
  <si>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</si>
  <si>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</si>
  <si>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</si>
  <si>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</si>
  <si>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</si>
  <si>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</si>
  <si>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</si>
  <si>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</si>
  <si>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</si>
  <si>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</si>
  <si>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</si>
  <si>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</si>
  <si>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</si>
  <si>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</si>
  <si>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</si>
  <si>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</si>
  <si>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</si>
  <si>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</si>
  <si>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</si>
  <si>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</si>
  <si>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</si>
  <si>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</si>
  <si>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</si>
  <si>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</si>
  <si>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</si>
  <si>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</si>
  <si>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</si>
  <si>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</si>
  <si>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</si>
  <si>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</si>
  <si>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</si>
  <si>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</si>
  <si>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</si>
  <si>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</si>
  <si>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</si>
  <si>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</si>
  <si>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</si>
  <si>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</si>
  <si>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</si>
  <si>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</si>
  <si>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</si>
  <si>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</si>
  <si>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</si>
  <si>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</si>
  <si>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</si>
  <si>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</si>
  <si>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</si>
  <si>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</si>
  <si>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</si>
  <si>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</si>
  <si>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</si>
  <si>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</si>
  <si>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</si>
  <si>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</si>
  <si>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</si>
  <si>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</si>
  <si>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</si>
  <si>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</si>
  <si>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</si>
  <si>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</si>
  <si>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</si>
  <si>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</si>
  <si>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</si>
  <si>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</si>
  <si>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</si>
  <si>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</si>
  <si>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</si>
  <si>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</si>
  <si>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</si>
  <si>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</si>
  <si>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</si>
  <si>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</si>
  <si>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</si>
  <si>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</si>
  <si>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</si>
  <si>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</si>
  <si>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</si>
  <si>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</si>
  <si>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</si>
  <si>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</si>
  <si>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</si>
  <si>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</si>
  <si>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</si>
  <si>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</si>
  <si>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</si>
  <si>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</si>
  <si>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</si>
  <si>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</si>
  <si>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</si>
  <si>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</si>
  <si>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</si>
  <si>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</si>
  <si>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</si>
  <si>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</si>
  <si>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</si>
  <si>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</si>
  <si>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</si>
  <si>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</si>
  <si>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</si>
  <si>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</si>
  <si>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</si>
  <si>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</si>
  <si>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</si>
  <si>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</si>
  <si>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</si>
  <si>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</si>
  <si>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</si>
  <si>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</si>
  <si>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</si>
  <si>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</si>
  <si>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</si>
  <si>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</si>
  <si>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</si>
  <si>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</si>
  <si>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</si>
  <si>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</si>
  <si>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</si>
  <si>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</si>
  <si>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</si>
  <si>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</si>
  <si>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</si>
  <si>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</si>
  <si>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</si>
  <si>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</si>
  <si>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</si>
  <si>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</si>
  <si>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</si>
  <si>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</si>
  <si>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</si>
  <si>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</si>
  <si>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</si>
  <si>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</si>
  <si>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</si>
  <si>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</si>
  <si>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</si>
  <si>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</si>
  <si>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</si>
  <si>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</si>
  <si>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</si>
  <si>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</si>
  <si>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</si>
  <si>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</si>
  <si>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</si>
  <si>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</si>
  <si>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</si>
  <si>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</si>
  <si>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</si>
  <si>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</si>
  <si>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</si>
  <si>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</si>
  <si>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</si>
  <si>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</si>
  <si>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</si>
  <si>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</si>
  <si>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</si>
  <si>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</si>
  <si>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</si>
  <si>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</si>
  <si>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</si>
  <si>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</si>
  <si>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</si>
  <si>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</si>
  <si>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</si>
  <si>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</si>
  <si>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</si>
  <si>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</si>
  <si>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</si>
  <si>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</si>
  <si>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</si>
  <si>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</si>
  <si>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</si>
  <si>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</si>
  <si>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</si>
  <si>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</si>
  <si>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</si>
  <si>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</si>
  <si>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</si>
  <si>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</si>
  <si>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</si>
  <si>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</si>
  <si>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</si>
  <si>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</si>
  <si>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</si>
  <si>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</si>
  <si>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</si>
  <si>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</si>
  <si>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</si>
  <si>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</si>
  <si>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</si>
  <si>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</si>
  <si>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</si>
  <si>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</si>
  <si>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</si>
  <si>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</si>
  <si>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</si>
  <si>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</si>
  <si>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</si>
  <si>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</si>
  <si>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</si>
  <si>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</si>
  <si>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</si>
  <si>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</si>
  <si>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</si>
  <si>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</si>
  <si>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</si>
  <si>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</si>
  <si>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</si>
  <si>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</si>
  <si>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</si>
  <si>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</si>
  <si>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</si>
  <si>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</si>
  <si>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</si>
  <si>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</si>
  <si>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</si>
  <si>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</si>
  <si>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</si>
  <si>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</si>
  <si>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</si>
  <si>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</si>
  <si>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</si>
  <si>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</si>
  <si>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</si>
  <si>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</si>
  <si>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</si>
  <si>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</si>
  <si>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</si>
  <si>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</si>
  <si>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</si>
  <si>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</si>
  <si>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</si>
  <si>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</si>
  <si>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</si>
  <si>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</si>
  <si>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</si>
  <si>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</si>
  <si>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</si>
  <si>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</si>
  <si>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</si>
  <si>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</si>
  <si>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</si>
  <si>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</si>
  <si>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</si>
  <si>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</si>
  <si>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</si>
  <si>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</si>
  <si>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</si>
  <si>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</si>
  <si>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</si>
  <si>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</si>
  <si>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</si>
  <si>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</si>
  <si>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</si>
  <si>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</si>
  <si>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</si>
  <si>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</si>
  <si>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</si>
  <si>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</si>
  <si>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</si>
  <si>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</si>
  <si>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</si>
  <si>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</si>
  <si>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</si>
  <si>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</si>
  <si>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</si>
  <si>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</si>
  <si>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</si>
  <si>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</si>
  <si>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</si>
  <si>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</si>
  <si>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</si>
  <si>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</si>
  <si>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</si>
  <si>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</si>
  <si>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</si>
  <si>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</si>
  <si>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</si>
  <si>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</si>
  <si>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</si>
  <si>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</si>
  <si>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</si>
  <si>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</si>
  <si>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</si>
  <si>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</si>
  <si>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</si>
  <si>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</si>
  <si>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</si>
  <si>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</si>
  <si>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</si>
  <si>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</si>
  <si>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</si>
  <si>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</si>
  <si>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</si>
  <si>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</si>
  <si>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</si>
  <si>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</si>
  <si>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</si>
  <si>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</si>
  <si>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</si>
  <si>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</si>
  <si>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</si>
  <si>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</si>
  <si>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</si>
  <si>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</si>
  <si>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</si>
  <si>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</si>
  <si>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</si>
  <si>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</si>
  <si>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</si>
  <si>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</si>
  <si>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</si>
  <si>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</si>
  <si>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</si>
  <si>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</si>
  <si>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</si>
  <si>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</si>
  <si>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</si>
  <si>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</si>
  <si>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</si>
  <si>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</si>
  <si>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</si>
  <si>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</si>
  <si>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</si>
  <si>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</si>
  <si>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</si>
  <si>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</si>
  <si>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</si>
  <si>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</si>
  <si>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</si>
  <si>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</si>
  <si>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</si>
  <si>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</si>
  <si>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</si>
  <si>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</si>
  <si>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</si>
  <si>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</si>
  <si>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</si>
  <si>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</si>
  <si>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</si>
  <si>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</si>
  <si>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</si>
  <si>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</si>
  <si>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</si>
  <si>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</si>
  <si>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</si>
  <si>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</si>
  <si>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</si>
  <si>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</si>
  <si>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</si>
  <si>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</si>
  <si>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</si>
  <si>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</si>
  <si>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</si>
  <si>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</si>
  <si>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</si>
  <si>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</si>
  <si>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</si>
  <si>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</si>
  <si>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</si>
  <si>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</si>
  <si>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</si>
  <si>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</si>
  <si>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</si>
  <si>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</si>
  <si>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</si>
  <si>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</si>
  <si>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</si>
  <si>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</si>
  <si>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</si>
  <si>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</si>
  <si>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</si>
  <si>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</si>
  <si>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</si>
  <si>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</si>
  <si>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</si>
  <si>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</si>
  <si>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</si>
  <si>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</si>
  <si>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</si>
  <si>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</si>
  <si>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</si>
  <si>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</si>
  <si>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</si>
  <si>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</si>
  <si>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</si>
  <si>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</si>
  <si>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</si>
  <si>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</si>
  <si>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</si>
  <si>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</si>
  <si>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</si>
  <si>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</si>
  <si>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</si>
  <si>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</si>
  <si>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</si>
  <si>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</si>
  <si>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</si>
  <si>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</si>
  <si>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</si>
  <si>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</si>
  <si>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</si>
  <si>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</si>
  <si>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</si>
  <si>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</si>
  <si>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</si>
  <si>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</si>
  <si>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</si>
  <si>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</si>
  <si>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</si>
  <si>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</si>
  <si>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</si>
  <si>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</si>
  <si>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</si>
  <si>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</si>
  <si>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</si>
  <si>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</si>
  <si>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</si>
  <si>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</si>
  <si>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</si>
  <si>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</si>
  <si>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</si>
  <si>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</si>
  <si>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</si>
  <si>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</si>
  <si>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</si>
  <si>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</si>
  <si>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</si>
  <si>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</si>
  <si>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</si>
  <si>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</si>
  <si>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</si>
  <si>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</si>
  <si>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</si>
  <si>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</si>
  <si>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</si>
  <si>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</si>
  <si>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</si>
  <si>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</si>
  <si>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</si>
  <si>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</si>
  <si>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</si>
  <si>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</si>
  <si>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</si>
  <si>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</si>
  <si>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</si>
  <si>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</si>
  <si>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</si>
  <si>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</si>
  <si>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</si>
  <si>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</si>
  <si>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</si>
  <si>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</si>
  <si>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</si>
  <si>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</si>
  <si>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</si>
  <si>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</si>
  <si>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</si>
  <si>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</si>
  <si>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</si>
  <si>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</si>
  <si>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</si>
  <si>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</si>
  <si>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</si>
  <si>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</si>
  <si>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</si>
  <si>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</si>
  <si>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</si>
  <si>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</si>
  <si>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</si>
  <si>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</si>
  <si>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</si>
  <si>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</si>
  <si>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</si>
  <si>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</si>
  <si>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</si>
  <si>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</si>
  <si>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</si>
  <si>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</si>
  <si>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</si>
  <si>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</si>
  <si>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</si>
  <si>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</si>
  <si>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</si>
  <si>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</si>
  <si>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</si>
  <si>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</si>
  <si>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</si>
  <si>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</si>
  <si>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</si>
  <si>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</si>
  <si>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</si>
  <si>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</si>
  <si>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</si>
  <si>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</si>
  <si>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</si>
  <si>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</si>
  <si>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</si>
  <si>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</si>
  <si>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</si>
  <si>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</si>
  <si>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</si>
  <si>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</si>
  <si>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</si>
  <si>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</si>
  <si>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</si>
  <si>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</si>
  <si>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</si>
  <si>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</si>
  <si>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</si>
  <si>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</si>
  <si>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</si>
  <si>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</si>
  <si>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</si>
  <si>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</si>
  <si>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</si>
  <si>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</si>
  <si>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</si>
  <si>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</si>
  <si>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</si>
  <si>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</si>
  <si>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</si>
  <si>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</si>
  <si>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</si>
  <si>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</si>
  <si>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</si>
  <si>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</si>
  <si>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</si>
  <si>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</si>
  <si>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</si>
  <si>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</si>
  <si>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</si>
  <si>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</si>
  <si>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</si>
  <si>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</si>
  <si>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</si>
  <si>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</si>
  <si>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</si>
  <si>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</si>
  <si>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</si>
  <si>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</si>
  <si>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</si>
  <si>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</si>
  <si>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</si>
  <si>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</si>
  <si>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</si>
  <si>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</si>
  <si>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</si>
  <si>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</si>
  <si>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</si>
  <si>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</si>
  <si>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</si>
  <si>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</si>
  <si>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</si>
  <si>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</si>
  <si>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</si>
  <si>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</si>
  <si>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</si>
  <si>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</si>
  <si>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</si>
  <si>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</si>
  <si>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</si>
  <si>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</si>
  <si>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</si>
  <si>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</si>
  <si>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</si>
  <si>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</si>
  <si>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</si>
  <si>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</si>
  <si>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</si>
  <si>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</si>
  <si>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</si>
  <si>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</si>
  <si>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</si>
  <si>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</si>
  <si>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</si>
  <si>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</si>
  <si>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</si>
  <si>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</si>
  <si>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</si>
  <si>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</si>
  <si>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</si>
  <si>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</si>
  <si>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</si>
  <si>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</si>
  <si>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</si>
  <si>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</si>
  <si>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</si>
  <si>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</si>
  <si>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</si>
  <si>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</si>
  <si>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</si>
  <si>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</si>
  <si>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</si>
  <si>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</si>
  <si>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</si>
  <si>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</si>
  <si>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</si>
  <si>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</si>
  <si>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</si>
  <si>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</si>
  <si>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</si>
  <si>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</si>
  <si>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</si>
  <si>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</si>
  <si>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</si>
  <si>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</si>
  <si>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</si>
  <si>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</si>
  <si>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</si>
  <si>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</si>
  <si>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</si>
  <si>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</si>
  <si>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</si>
  <si>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</si>
  <si>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</si>
  <si>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</si>
  <si>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</si>
  <si>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</si>
  <si>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</si>
  <si>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</si>
  <si>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</si>
  <si>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</si>
  <si>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</si>
  <si>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</si>
  <si>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</si>
  <si>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</si>
  <si>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</si>
  <si>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</si>
  <si>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</si>
  <si>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</si>
  <si>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</si>
  <si>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</si>
  <si>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</si>
  <si>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</si>
  <si>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</si>
  <si>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</si>
  <si>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</si>
  <si>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</si>
  <si>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</si>
  <si>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</si>
  <si>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</si>
  <si>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</si>
  <si>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</si>
  <si>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</si>
  <si>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</si>
  <si>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</si>
  <si>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</si>
  <si>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</si>
  <si>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</si>
  <si>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</si>
  <si>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</si>
  <si>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</si>
  <si>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</si>
  <si>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</si>
  <si>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</si>
  <si>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</si>
  <si>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</si>
  <si>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</si>
  <si>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</si>
  <si>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</si>
  <si>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</si>
  <si>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</si>
  <si>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</si>
  <si>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</si>
  <si>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</si>
  <si>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</si>
  <si>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</si>
  <si>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</si>
  <si>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</si>
  <si>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</si>
  <si>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</si>
  <si>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</si>
  <si>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</si>
  <si>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</si>
  <si>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</si>
  <si>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</si>
  <si>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</si>
  <si>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</si>
  <si>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</si>
  <si>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</si>
  <si>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</si>
  <si>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</si>
  <si>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</si>
  <si>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</si>
  <si>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</si>
  <si>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</si>
  <si>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</si>
  <si>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</si>
  <si>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</si>
  <si>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</si>
  <si>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</si>
  <si>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</si>
  <si>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</si>
  <si>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</si>
  <si>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</si>
  <si>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</si>
  <si>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</si>
  <si>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</si>
  <si>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</si>
  <si>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</si>
  <si>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</si>
  <si>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</si>
  <si>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</si>
  <si>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</si>
  <si>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</si>
  <si>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</si>
  <si>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</si>
  <si>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</si>
  <si>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</si>
  <si>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</si>
  <si>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</si>
  <si>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</si>
  <si>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</si>
  <si>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</si>
  <si>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</si>
  <si>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</si>
  <si>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</si>
  <si>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</si>
  <si>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</si>
  <si>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</si>
  <si>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</si>
  <si>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</si>
  <si>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</si>
  <si>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</si>
  <si>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</si>
  <si>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</si>
  <si>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</si>
  <si>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</si>
  <si>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</si>
  <si>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</si>
  <si>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</si>
  <si>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</si>
  <si>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</si>
  <si>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</si>
  <si>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</si>
  <si>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</si>
  <si>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</si>
  <si>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</si>
  <si>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</si>
  <si>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</si>
  <si>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</si>
  <si>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</si>
  <si>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</si>
  <si>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</si>
  <si>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</si>
  <si>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</si>
  <si>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</si>
  <si>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</si>
  <si>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</si>
  <si>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</si>
  <si>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</si>
  <si>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</si>
  <si>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</si>
  <si>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</si>
  <si>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</si>
  <si>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</si>
  <si>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</si>
  <si>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</si>
  <si>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</si>
  <si>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</si>
  <si>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</si>
  <si>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</si>
  <si>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</si>
  <si>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</si>
  <si>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</si>
  <si>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</si>
  <si>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</si>
  <si>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</si>
  <si>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</si>
  <si>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</si>
  <si>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</si>
  <si>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</si>
  <si>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</si>
  <si>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</si>
  <si>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</si>
  <si>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</si>
  <si>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</si>
  <si>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</si>
  <si>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</si>
  <si>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</si>
  <si>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</si>
  <si>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</si>
  <si>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</si>
  <si>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</si>
  <si>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</si>
  <si>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</si>
  <si>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</si>
  <si>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</si>
  <si>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</si>
  <si>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</si>
  <si>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</si>
  <si>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</si>
  <si>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</si>
  <si>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</si>
  <si>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</si>
  <si>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</si>
  <si>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</si>
  <si>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</si>
  <si>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</si>
  <si>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</si>
  <si>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</si>
  <si>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</si>
  <si>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</si>
  <si>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</si>
  <si>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</si>
  <si>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</si>
  <si>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</si>
  <si>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</si>
  <si>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</si>
  <si>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</si>
  <si>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</si>
  <si>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</si>
  <si>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</si>
  <si>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</si>
  <si>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</si>
  <si>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</si>
  <si>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</si>
  <si>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</si>
  <si>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</si>
  <si>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</si>
  <si>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</si>
  <si>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</si>
  <si>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</si>
  <si>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</si>
  <si>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</si>
  <si>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</si>
  <si>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</si>
  <si>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</si>
  <si>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</si>
  <si>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</si>
  <si>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</si>
  <si>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</si>
  <si>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</si>
  <si>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</si>
  <si>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</si>
  <si>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</si>
  <si>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</si>
  <si>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</si>
  <si>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</si>
  <si>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</si>
  <si>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</si>
  <si>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</si>
  <si>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</si>
  <si>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</si>
  <si>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</si>
  <si>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</si>
  <si>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</si>
  <si>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</si>
  <si>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</si>
  <si>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</si>
  <si>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</si>
  <si>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</si>
  <si>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</si>
  <si>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</si>
  <si>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</si>
  <si>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</si>
  <si>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</si>
  <si>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</si>
  <si>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</si>
  <si>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</si>
  <si>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</si>
  <si>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</si>
  <si>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</si>
  <si>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</si>
  <si>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</si>
  <si>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</si>
  <si>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</si>
  <si>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</si>
  <si>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</si>
  <si>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</si>
  <si>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</si>
  <si>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</si>
  <si>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</si>
  <si>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</si>
  <si>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</si>
  <si>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</si>
  <si>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</si>
  <si>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</si>
  <si>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</si>
  <si>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</si>
  <si>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</si>
  <si>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</si>
  <si>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</si>
  <si>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</si>
  <si>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</si>
  <si>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</si>
  <si>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</si>
  <si>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</si>
  <si>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</si>
  <si>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</si>
  <si>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</si>
  <si>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</si>
  <si>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</si>
  <si>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</si>
  <si>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</si>
  <si>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</si>
  <si>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</si>
  <si>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</si>
  <si>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</si>
  <si>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</si>
  <si>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</si>
  <si>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</si>
  <si>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</si>
  <si>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</si>
  <si>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</si>
  <si>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</si>
  <si>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</si>
  <si>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</si>
  <si>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</si>
  <si>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</si>
  <si>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</si>
  <si>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</si>
  <si>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</si>
  <si>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</si>
  <si>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</si>
  <si>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</si>
  <si>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</si>
  <si>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</si>
  <si>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</si>
  <si>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</si>
  <si>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</si>
  <si>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</si>
  <si>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</si>
  <si>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</si>
  <si>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</si>
  <si>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</si>
  <si>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</si>
  <si>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</si>
  <si>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</si>
  <si>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</si>
  <si>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</si>
  <si>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</si>
  <si>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</si>
  <si>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</si>
  <si>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</si>
  <si>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</si>
  <si>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</si>
  <si>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</si>
  <si>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</si>
  <si>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</si>
  <si>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</si>
  <si>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</si>
  <si>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</si>
  <si>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</si>
  <si>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</si>
  <si>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</si>
  <si>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</si>
  <si>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</si>
  <si>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</si>
  <si>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</si>
  <si>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</si>
  <si>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</si>
  <si>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</si>
  <si>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</si>
  <si>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</si>
  <si>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</si>
  <si>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</si>
  <si>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</si>
  <si>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</si>
  <si>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</si>
  <si>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</si>
  <si>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</si>
  <si>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</si>
  <si>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</si>
  <si>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</si>
  <si>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</si>
  <si>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</si>
  <si>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</si>
  <si>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</si>
  <si>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</si>
  <si>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</si>
  <si>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</si>
  <si>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</si>
  <si>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</si>
  <si>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</si>
  <si>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</si>
  <si>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</si>
  <si>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</si>
  <si>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</si>
  <si>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</si>
  <si>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</si>
  <si>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</si>
  <si>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</si>
  <si>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</si>
  <si>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</si>
  <si>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</si>
  <si>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</si>
  <si>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</si>
  <si>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</si>
  <si>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</si>
  <si>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</si>
  <si>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</si>
  <si>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</si>
  <si>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</si>
  <si>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</si>
  <si>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</si>
  <si>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</si>
  <si>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</si>
  <si>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</si>
  <si>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</si>
  <si>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</si>
  <si>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</si>
  <si>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</si>
  <si>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</si>
  <si>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</si>
  <si>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</si>
  <si>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</si>
  <si>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</si>
  <si>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</si>
  <si>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</si>
  <si>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</si>
  <si>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</si>
  <si>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</si>
  <si>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</si>
  <si>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</si>
  <si>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</si>
  <si>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</si>
  <si>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</si>
  <si>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</si>
  <si>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</si>
  <si>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</si>
  <si>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</si>
  <si>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</si>
  <si>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</si>
  <si>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</si>
  <si>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</si>
  <si>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</si>
  <si>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</si>
  <si>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</si>
  <si>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</si>
  <si>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</si>
  <si>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</si>
  <si>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</si>
  <si>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</si>
  <si>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</si>
  <si>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</si>
  <si>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</si>
  <si>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</si>
  <si>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</si>
  <si>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</si>
  <si>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</si>
  <si>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</si>
  <si>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</si>
  <si>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</si>
  <si>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</si>
  <si>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</si>
  <si>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</si>
  <si>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</si>
  <si>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</si>
  <si>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</si>
  <si>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</si>
  <si>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</si>
  <si>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</si>
  <si>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</si>
  <si>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</si>
  <si>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</si>
  <si>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</si>
  <si>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</si>
  <si>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</si>
  <si>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</si>
  <si>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</si>
  <si>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</si>
  <si>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</si>
  <si>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</si>
  <si>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</si>
  <si>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</si>
  <si>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</si>
  <si>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</si>
  <si>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</si>
  <si>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</si>
  <si>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</si>
  <si>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</si>
  <si>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</si>
  <si>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</si>
  <si>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</si>
  <si>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</si>
  <si>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</si>
  <si>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</si>
  <si>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</si>
  <si>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</si>
  <si>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</si>
  <si>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</si>
  <si>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</si>
  <si>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</si>
  <si>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</si>
  <si>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</si>
  <si>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</si>
  <si>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</si>
  <si>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</si>
  <si>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</si>
  <si>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</si>
  <si>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</si>
  <si>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</si>
  <si>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</si>
  <si>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</si>
  <si>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</si>
  <si>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</si>
  <si>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</si>
  <si>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</si>
  <si>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</si>
  <si>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</si>
  <si>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</si>
  <si>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</si>
  <si>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</si>
  <si>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</si>
  <si>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</si>
  <si>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</si>
  <si>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</si>
  <si>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</si>
  <si>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</si>
  <si>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</si>
  <si>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</si>
  <si>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</si>
  <si>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</si>
  <si>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</si>
  <si>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</si>
  <si>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</si>
  <si>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</si>
  <si>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</si>
  <si>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</si>
  <si>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</si>
  <si>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</si>
  <si>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</si>
  <si>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</si>
  <si>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</si>
  <si>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</si>
  <si>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</si>
  <si>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</si>
  <si>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</si>
  <si>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</si>
  <si>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</si>
  <si>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</si>
  <si>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</si>
  <si>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</si>
  <si>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</si>
  <si>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</si>
  <si>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</si>
  <si>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</si>
  <si>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</si>
  <si>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</si>
  <si>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</si>
  <si>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</si>
  <si>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</si>
  <si>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</si>
  <si>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</si>
  <si>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</si>
  <si>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</si>
  <si>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</si>
  <si>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</si>
  <si>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</si>
  <si>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</si>
  <si>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</si>
  <si>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</si>
  <si>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</si>
  <si>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</si>
  <si>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</si>
  <si>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</si>
  <si>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</si>
  <si>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</si>
  <si>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</si>
  <si>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</si>
  <si>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</si>
  <si>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</si>
  <si>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</si>
  <si>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</si>
  <si>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</si>
  <si>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</si>
  <si>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</si>
  <si>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</si>
  <si>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</si>
  <si>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</si>
  <si>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</si>
  <si>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</si>
  <si>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</si>
  <si>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</si>
  <si>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</si>
  <si>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</si>
  <si>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</si>
  <si>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</si>
  <si>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</si>
  <si>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</si>
  <si>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</si>
  <si>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</si>
  <si>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</si>
  <si>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</si>
  <si>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</si>
  <si>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</si>
  <si>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</si>
  <si>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</si>
  <si>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</si>
  <si>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</si>
  <si>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</si>
  <si>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</si>
  <si>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</si>
  <si>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</si>
  <si>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</si>
  <si>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</si>
  <si>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</si>
  <si>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</si>
  <si>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</si>
  <si>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</si>
  <si>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</si>
  <si>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</si>
  <si>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</si>
  <si>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</si>
  <si>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</si>
  <si>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</si>
  <si>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</si>
  <si>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</si>
  <si>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</si>
  <si>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</si>
  <si>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</si>
  <si>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</si>
  <si>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</si>
  <si>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</si>
  <si>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</si>
  <si>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</si>
  <si>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</si>
  <si>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</si>
  <si>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</si>
  <si>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</si>
  <si>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</si>
  <si>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</si>
  <si>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</si>
  <si>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</si>
  <si>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</si>
  <si>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</si>
  <si>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</si>
  <si>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</si>
  <si>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</si>
  <si>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</si>
  <si>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</si>
  <si>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</si>
  <si>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</si>
  <si>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</si>
  <si>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</si>
  <si>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</si>
  <si>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</si>
  <si>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</si>
  <si>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</si>
  <si>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</si>
  <si>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</si>
  <si>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</si>
  <si>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</si>
  <si>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</si>
  <si>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</si>
  <si>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</si>
  <si>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</si>
  <si>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</si>
  <si>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</si>
  <si>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</si>
  <si>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</si>
  <si>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</si>
  <si>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</si>
  <si>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</si>
  <si>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</si>
  <si>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</si>
  <si>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</si>
  <si>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</si>
  <si>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</si>
  <si>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</si>
  <si>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</si>
  <si>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</si>
  <si>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</si>
  <si>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</si>
  <si>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</si>
  <si>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</si>
  <si>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</si>
  <si>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</si>
  <si>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</si>
  <si>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</si>
  <si>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</si>
  <si>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</si>
  <si>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</si>
  <si>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</si>
  <si>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</si>
  <si>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</si>
  <si>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</si>
  <si>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</si>
  <si>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</si>
  <si>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</si>
  <si>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</si>
  <si>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</si>
  <si>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</si>
  <si>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</si>
  <si>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</si>
  <si>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</si>
  <si>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</si>
  <si>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</si>
  <si>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</si>
  <si>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</si>
  <si>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</si>
  <si>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</si>
  <si>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</si>
  <si>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</si>
  <si>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</si>
  <si>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</si>
  <si>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</si>
  <si>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</si>
  <si>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</si>
  <si>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</si>
  <si>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</si>
  <si>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</si>
  <si>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</si>
  <si>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</si>
  <si>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</si>
  <si>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</si>
  <si>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</si>
  <si>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</si>
  <si>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</si>
  <si>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</si>
  <si>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</si>
  <si>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</si>
  <si>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</si>
  <si>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</si>
  <si>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</si>
  <si>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</si>
  <si>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</si>
  <si>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</si>
  <si>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</si>
  <si>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</si>
  <si>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</si>
  <si>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</si>
  <si>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</si>
  <si>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</si>
  <si>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</si>
  <si>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</si>
  <si>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</si>
  <si>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</si>
  <si>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</si>
  <si>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</si>
  <si>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</si>
  <si>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</si>
  <si>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</si>
  <si>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</si>
  <si>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</si>
  <si>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</si>
  <si>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</si>
  <si>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</si>
  <si>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</si>
  <si>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</si>
  <si>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</si>
  <si>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</si>
  <si>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</si>
  <si>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</si>
  <si>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</si>
  <si>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</si>
  <si>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</si>
  <si>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</si>
  <si>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</si>
  <si>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</si>
  <si>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</si>
  <si>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</si>
  <si>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</si>
  <si>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</si>
  <si>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</si>
  <si>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</si>
  <si>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</si>
  <si>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</si>
  <si>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</si>
  <si>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</si>
  <si>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</si>
  <si>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</si>
  <si>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</si>
  <si>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</si>
  <si>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</si>
  <si>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</si>
  <si>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</si>
  <si>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</si>
  <si>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</si>
  <si>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</si>
  <si>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</si>
  <si>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</si>
  <si>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</si>
  <si>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</si>
  <si>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</si>
  <si>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</si>
  <si>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</si>
  <si>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</si>
  <si>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</si>
  <si>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</si>
  <si>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</si>
  <si>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</si>
  <si>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</si>
  <si>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</si>
  <si>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</si>
  <si>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</si>
  <si>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</si>
  <si>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</si>
  <si>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</si>
  <si>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</si>
  <si>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</si>
  <si>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</si>
  <si>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</si>
  <si>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</si>
  <si>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</si>
  <si>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</si>
  <si>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</si>
  <si>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</si>
  <si>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</si>
  <si>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</si>
  <si>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</si>
  <si>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</si>
  <si>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</si>
  <si>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</si>
  <si>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</si>
  <si>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</si>
  <si>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</si>
  <si>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</si>
  <si>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</si>
  <si>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</si>
  <si>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</si>
  <si>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</si>
  <si>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</si>
  <si>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</si>
  <si>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</si>
  <si>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</si>
  <si>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</si>
  <si>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</si>
  <si>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</si>
  <si>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</si>
  <si>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</si>
  <si>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</si>
  <si>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</si>
  <si>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</si>
  <si>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</si>
  <si>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</si>
  <si>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</si>
  <si>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</si>
  <si>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</si>
  <si>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</si>
  <si>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</si>
  <si>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</si>
  <si>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</si>
  <si>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</si>
  <si>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</si>
  <si>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</si>
  <si>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</si>
  <si>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</si>
  <si>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</si>
  <si>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</si>
  <si>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</si>
  <si>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</si>
  <si>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</si>
  <si>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</si>
  <si>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</si>
  <si>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</si>
  <si>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</si>
  <si>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</si>
  <si>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</si>
  <si>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</si>
  <si>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</si>
  <si>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</si>
  <si>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</si>
  <si>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</si>
  <si>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</si>
  <si>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</si>
  <si>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</si>
  <si>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</si>
  <si>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</si>
  <si>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</si>
  <si>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</si>
  <si>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</si>
  <si>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</si>
  <si>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</si>
  <si>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</si>
  <si>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</si>
  <si>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</si>
  <si>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</si>
  <si>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</si>
  <si>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</si>
  <si>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</si>
  <si>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</si>
  <si>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</si>
  <si>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</si>
  <si>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</si>
  <si>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</si>
  <si>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</si>
  <si>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</si>
  <si>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</si>
  <si>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</si>
  <si>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</si>
  <si>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</si>
  <si>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</si>
  <si>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</si>
  <si>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</si>
  <si>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</si>
  <si>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</si>
  <si>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</si>
  <si>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</si>
  <si>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</si>
  <si>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</si>
  <si>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</si>
  <si>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</si>
  <si>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</si>
  <si>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</si>
  <si>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</si>
  <si>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</si>
  <si>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</si>
  <si>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</si>
  <si>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</si>
  <si>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</si>
  <si>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</si>
  <si>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</si>
  <si>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</si>
  <si>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</si>
  <si>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</si>
  <si>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</si>
  <si>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</si>
  <si>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</si>
  <si>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</si>
  <si>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</si>
  <si>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</si>
  <si>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</si>
  <si>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</si>
  <si>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</si>
  <si>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</si>
  <si>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</si>
  <si>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</si>
  <si>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</si>
  <si>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</si>
  <si>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</si>
  <si>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</si>
  <si>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</si>
  <si>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</si>
  <si>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</si>
  <si>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</si>
  <si>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</si>
  <si>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</si>
  <si>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</si>
  <si>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</si>
  <si>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</si>
  <si>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</si>
  <si>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</si>
  <si>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</si>
  <si>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</si>
  <si>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</si>
  <si>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</si>
  <si>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</si>
  <si>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</si>
  <si>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</si>
  <si>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</si>
  <si>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</si>
  <si>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</si>
  <si>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</si>
  <si>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</si>
  <si>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</si>
  <si>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</si>
  <si>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</si>
  <si>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</si>
  <si>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</si>
  <si>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</si>
  <si>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</si>
  <si>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</si>
  <si>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</si>
  <si>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</si>
  <si>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</si>
  <si>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</si>
  <si>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</si>
  <si>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</si>
  <si>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</si>
  <si>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</si>
  <si>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</si>
  <si>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</si>
  <si>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</si>
  <si>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</si>
  <si>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</si>
  <si>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</si>
  <si>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</si>
  <si>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</si>
  <si>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</si>
  <si>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</si>
  <si>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</si>
  <si>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</si>
  <si>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</si>
  <si>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</si>
  <si>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</si>
  <si>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</si>
  <si>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</si>
  <si>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</si>
  <si>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</si>
  <si>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</si>
  <si>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</si>
  <si>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</si>
  <si>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</si>
  <si>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</si>
  <si>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</si>
  <si>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</si>
  <si>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</si>
  <si>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</si>
  <si>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</si>
  <si>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</si>
  <si>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</si>
  <si>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</si>
  <si>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</si>
  <si>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</si>
  <si>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</si>
  <si>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</si>
  <si>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</si>
  <si>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</si>
  <si>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</si>
  <si>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</si>
  <si>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</si>
  <si>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</si>
  <si>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</si>
  <si>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</si>
  <si>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</si>
  <si>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</si>
  <si>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</si>
  <si>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</si>
  <si>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</si>
  <si>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</si>
  <si>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</si>
  <si>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</si>
  <si>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</si>
  <si>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</si>
  <si>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</si>
  <si>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</si>
  <si>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</si>
  <si>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</si>
  <si>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</si>
  <si>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</si>
  <si>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</si>
  <si>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</si>
  <si>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</si>
  <si>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</si>
  <si>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</si>
  <si>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</si>
  <si>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</si>
  <si>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</si>
  <si>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</si>
  <si>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</si>
  <si>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</si>
  <si>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</si>
  <si>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</si>
  <si>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</si>
  <si>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</si>
  <si>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</si>
  <si>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</si>
  <si>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</si>
  <si>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</si>
  <si>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</si>
  <si>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</si>
  <si>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</si>
  <si>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</si>
  <si>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</si>
  <si>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</si>
  <si>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</si>
  <si>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</si>
  <si>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</si>
  <si>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</si>
  <si>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</si>
  <si>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</si>
  <si>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</si>
  <si>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</si>
  <si>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</si>
  <si>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</si>
  <si>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</si>
  <si>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</si>
  <si>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</si>
  <si>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</si>
  <si>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</si>
  <si>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</si>
  <si>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</si>
  <si>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</si>
  <si>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</si>
  <si>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</si>
  <si>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</si>
  <si>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</si>
  <si>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</si>
  <si>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</si>
  <si>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</si>
  <si>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</si>
  <si>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</si>
  <si>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</si>
  <si>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</si>
  <si>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</si>
  <si>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</si>
  <si>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</si>
  <si>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</si>
  <si>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</si>
  <si>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</si>
  <si>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</si>
  <si>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</si>
  <si>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</si>
  <si>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</si>
  <si>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</si>
  <si>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</si>
  <si>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</si>
  <si>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</si>
  <si>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</si>
  <si>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</si>
  <si>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</si>
  <si>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</si>
  <si>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</si>
  <si>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</si>
  <si>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</si>
  <si>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</si>
  <si>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</si>
  <si>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</si>
  <si>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</si>
  <si>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</si>
  <si>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</si>
  <si>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</si>
  <si>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</si>
  <si>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</si>
  <si>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</si>
  <si>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</si>
  <si>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</si>
  <si>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</si>
  <si>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</si>
  <si>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</si>
  <si>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</si>
  <si>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</si>
  <si>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</si>
  <si>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</si>
  <si>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</si>
  <si>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</si>
  <si>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</si>
  <si>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</si>
  <si>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</si>
  <si>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</si>
  <si>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</si>
  <si>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</si>
  <si>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</si>
  <si>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</si>
  <si>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</si>
  <si>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</si>
  <si>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</si>
  <si>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</si>
  <si>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</si>
  <si>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</si>
  <si>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</si>
  <si>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</si>
  <si>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</si>
  <si>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</si>
  <si>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</si>
  <si>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</si>
  <si>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</si>
  <si>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</si>
  <si>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</si>
  <si>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</si>
  <si>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</si>
  <si>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</si>
  <si>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</si>
  <si>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</si>
  <si>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</si>
  <si>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</si>
  <si>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</si>
  <si>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</si>
  <si>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</si>
  <si>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</si>
  <si>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</si>
  <si>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</si>
  <si>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</si>
  <si>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</si>
  <si>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</si>
  <si>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</si>
  <si>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</si>
  <si>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</si>
  <si>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</si>
  <si>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</si>
  <si>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</si>
  <si>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</si>
  <si>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</si>
  <si>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</si>
  <si>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</si>
  <si>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</si>
  <si>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</si>
  <si>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</si>
  <si>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</si>
  <si>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</si>
  <si>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</si>
  <si>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</si>
  <si>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</si>
  <si>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</si>
  <si>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</si>
  <si>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</si>
  <si>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</si>
  <si>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</si>
  <si>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</si>
  <si>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</si>
  <si>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</si>
  <si>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</si>
  <si>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</si>
  <si>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</si>
  <si>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</si>
  <si>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</si>
  <si>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</si>
  <si>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</si>
  <si>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</si>
  <si>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</si>
  <si>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</si>
  <si>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</si>
  <si>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</si>
  <si>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</si>
  <si>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</si>
  <si>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</si>
  <si>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</si>
  <si>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</si>
  <si>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</si>
  <si>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</si>
  <si>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</si>
  <si>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</si>
  <si>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</si>
  <si>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</si>
  <si>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</si>
  <si>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</si>
  <si>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</si>
  <si>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</si>
  <si>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</si>
  <si>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</si>
  <si>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</si>
  <si>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</si>
  <si>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</si>
  <si>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</si>
  <si>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</si>
  <si>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</si>
  <si>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</si>
  <si>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</si>
  <si>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</si>
  <si>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</si>
  <si>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</si>
  <si>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</si>
  <si>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</si>
  <si>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</si>
  <si>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</si>
  <si>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</si>
  <si>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</si>
  <si>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</si>
  <si>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</si>
  <si>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</si>
  <si>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</si>
  <si>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</si>
  <si>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</si>
  <si>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</si>
  <si>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</si>
  <si>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</si>
  <si>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</si>
  <si>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</si>
  <si>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</si>
  <si>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</si>
  <si>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</si>
  <si>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</si>
  <si>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</si>
  <si>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</si>
  <si>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</si>
  <si>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</si>
  <si>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</si>
  <si>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</si>
  <si>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</si>
  <si>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</si>
  <si>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</si>
  <si>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</si>
  <si>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</si>
  <si>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</si>
  <si>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</si>
  <si>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</si>
  <si>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</si>
  <si>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</si>
  <si>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</si>
  <si>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</si>
  <si>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</si>
  <si>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</si>
  <si>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</si>
  <si>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</si>
  <si>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</si>
  <si>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</si>
  <si>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</si>
  <si>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</si>
  <si>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</si>
  <si>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</si>
  <si>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</si>
  <si>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</si>
  <si>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</si>
  <si>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</si>
  <si>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</si>
  <si>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</si>
  <si>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</si>
  <si>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</si>
  <si>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</si>
  <si>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</si>
  <si>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</si>
  <si>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</si>
  <si>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</si>
  <si>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</si>
  <si>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</si>
  <si>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</si>
  <si>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</si>
  <si>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</si>
  <si>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</si>
  <si>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</si>
  <si>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</si>
  <si>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</si>
  <si>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</si>
  <si>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</si>
  <si>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</si>
  <si>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</si>
  <si>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</si>
  <si>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</si>
  <si>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</si>
  <si>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</si>
  <si>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</si>
  <si>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</si>
  <si>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</si>
  <si>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</si>
  <si>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</si>
  <si>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</si>
  <si>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</si>
  <si>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</si>
  <si>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</si>
  <si>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</si>
  <si>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</si>
  <si>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</si>
  <si>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</si>
  <si>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</si>
  <si>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</si>
  <si>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</si>
  <si>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</si>
  <si>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</si>
  <si>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</si>
  <si>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</si>
  <si>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</si>
  <si>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</si>
  <si>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</si>
  <si>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</si>
  <si>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</si>
  <si>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</si>
  <si>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</si>
  <si>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</si>
  <si>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</si>
  <si>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</si>
  <si>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</si>
  <si>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</si>
  <si>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</si>
  <si>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</si>
  <si>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</si>
  <si>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</si>
  <si>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</si>
  <si>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</si>
  <si>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</si>
  <si>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</si>
  <si>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</si>
  <si>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</si>
  <si>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</si>
  <si>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</si>
  <si>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</si>
  <si>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</si>
  <si>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</si>
  <si>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</si>
  <si>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</si>
  <si>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</si>
  <si>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</si>
  <si>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</si>
  <si>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</si>
  <si>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</si>
  <si>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</si>
  <si>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</si>
  <si>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</si>
  <si>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</si>
  <si>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</si>
  <si>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</si>
  <si>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</si>
  <si>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</si>
  <si>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</si>
  <si>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</si>
  <si>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</si>
  <si>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</si>
  <si>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</si>
  <si>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</si>
  <si>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</si>
  <si>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</si>
  <si>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</si>
  <si>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</si>
  <si>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</si>
  <si>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</si>
  <si>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</si>
  <si>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</si>
  <si>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</si>
  <si>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</si>
  <si>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</si>
  <si>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</si>
  <si>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</si>
  <si>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</si>
  <si>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</si>
  <si>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</si>
  <si>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</si>
  <si>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</si>
  <si>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</si>
  <si>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</si>
  <si>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</si>
  <si>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</si>
  <si>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</si>
  <si>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</si>
  <si>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</si>
  <si>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</si>
  <si>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</si>
  <si>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</si>
  <si>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</si>
  <si>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</si>
  <si>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</si>
  <si>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</si>
  <si>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</si>
  <si>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</si>
  <si>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</si>
  <si>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</si>
  <si>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</si>
  <si>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</si>
  <si>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</si>
  <si>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</si>
  <si>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</si>
  <si>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</si>
  <si>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</si>
  <si>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</si>
  <si>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</si>
  <si>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</si>
  <si>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</si>
  <si>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</si>
  <si>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</si>
  <si>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</si>
  <si>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</si>
  <si>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</si>
  <si>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</si>
  <si>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</si>
  <si>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</si>
  <si>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</si>
  <si>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</si>
  <si>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</si>
  <si>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</si>
  <si>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</si>
  <si>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</si>
  <si>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</si>
  <si>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</si>
  <si>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</si>
  <si>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</si>
  <si>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</si>
  <si>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</si>
  <si>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</si>
  <si>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</si>
  <si>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</si>
  <si>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</si>
  <si>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</si>
  <si>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</si>
  <si>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</si>
  <si>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</si>
  <si>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</si>
  <si>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</si>
  <si>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</si>
  <si>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</si>
  <si>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</si>
  <si>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</si>
  <si>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</si>
  <si>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</si>
  <si>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</si>
  <si>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</si>
  <si>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</si>
  <si>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</si>
  <si>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</si>
  <si>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</si>
  <si>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</si>
  <si>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</si>
  <si>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</si>
  <si>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</si>
  <si>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</si>
  <si>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</si>
  <si>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</si>
  <si>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</si>
  <si>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</si>
  <si>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</si>
  <si>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</si>
  <si>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</si>
  <si>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</si>
  <si>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</si>
  <si>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</si>
  <si>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</si>
  <si>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</si>
  <si>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</si>
  <si>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</si>
  <si>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</si>
  <si>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</si>
  <si>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</si>
  <si>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</si>
  <si>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</si>
  <si>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</si>
  <si>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</si>
  <si>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</si>
  <si>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</si>
  <si>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</si>
  <si>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</si>
  <si>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</si>
  <si>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</si>
  <si>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</si>
  <si>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</si>
  <si>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</si>
  <si>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</si>
  <si>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</si>
  <si>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</si>
  <si>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</si>
  <si>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</si>
  <si>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</si>
  <si>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</si>
  <si>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</si>
  <si>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</si>
  <si>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</si>
  <si>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</si>
  <si>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</si>
  <si>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</si>
  <si>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</si>
  <si>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</si>
  <si>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</si>
  <si>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</si>
  <si>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</si>
  <si>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</si>
  <si>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</si>
  <si>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</si>
  <si>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</si>
  <si>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</si>
  <si>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</si>
  <si>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</si>
  <si>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</si>
  <si>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</si>
  <si>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</si>
  <si>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</si>
  <si>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</si>
  <si>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</si>
  <si>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</si>
  <si>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</si>
  <si>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</si>
  <si>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</si>
  <si>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</si>
  <si>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</si>
  <si>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</si>
  <si>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</si>
  <si>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</si>
  <si>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</si>
  <si>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</si>
  <si>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</si>
  <si>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</si>
  <si>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</si>
  <si>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</si>
  <si>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</si>
  <si>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</si>
  <si>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</si>
  <si>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</si>
  <si>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</si>
  <si>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</si>
  <si>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</si>
  <si>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</si>
  <si>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</si>
  <si>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</si>
  <si>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</si>
  <si>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</si>
  <si>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</si>
  <si>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</si>
  <si>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</si>
  <si>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</si>
  <si>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</si>
  <si>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</si>
  <si>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</si>
  <si>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</si>
  <si>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</si>
  <si>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</si>
  <si>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</si>
  <si>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</si>
  <si>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</si>
  <si>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</si>
  <si>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</si>
  <si>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</si>
  <si>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</si>
  <si>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</si>
  <si>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</si>
  <si>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</si>
  <si>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</si>
  <si>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</si>
  <si>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</si>
  <si>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</si>
  <si>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</si>
  <si>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</si>
  <si>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</si>
  <si>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</si>
  <si>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</si>
  <si>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</si>
  <si>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</si>
  <si>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</si>
  <si>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</si>
  <si>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</si>
  <si>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</si>
  <si>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</si>
  <si>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</si>
  <si>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</si>
  <si>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</si>
  <si>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</si>
  <si>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</si>
  <si>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</si>
  <si>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</si>
  <si>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</si>
  <si>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</si>
  <si>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</si>
  <si>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</si>
  <si>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</si>
  <si>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</si>
  <si>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</si>
  <si>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</si>
  <si>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</si>
  <si>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</si>
  <si>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</si>
  <si>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</si>
  <si>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</si>
  <si>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</si>
  <si>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</si>
  <si>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</si>
  <si>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</si>
  <si>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</si>
  <si>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</si>
  <si>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</si>
  <si>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</si>
  <si>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</si>
  <si>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</si>
  <si>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</si>
  <si>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</si>
  <si>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</si>
  <si>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</si>
  <si>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</si>
  <si>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</si>
  <si>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</si>
  <si>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</si>
  <si>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</si>
  <si>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</si>
  <si>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</si>
  <si>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</si>
  <si>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</si>
  <si>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</si>
  <si>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</si>
  <si>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</si>
  <si>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</si>
  <si>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</si>
  <si>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</si>
  <si>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</si>
  <si>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</si>
  <si>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</si>
  <si>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</si>
  <si>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</si>
  <si>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</si>
  <si>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</si>
  <si>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</si>
  <si>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</si>
  <si>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</si>
  <si>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</si>
  <si>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</si>
  <si>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</si>
  <si>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</si>
  <si>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</si>
  <si>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</si>
  <si>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</si>
  <si>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</si>
  <si>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</si>
  <si>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</si>
  <si>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</si>
  <si>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</si>
  <si>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</si>
  <si>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</si>
  <si>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</si>
  <si>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</si>
  <si>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</si>
  <si>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</si>
  <si>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</si>
  <si>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</si>
  <si>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</si>
  <si>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</si>
  <si>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</si>
  <si>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</si>
  <si>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</si>
  <si>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</si>
  <si>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</si>
  <si>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</si>
  <si>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</si>
  <si>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</si>
  <si>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</si>
  <si>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</si>
  <si>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</si>
  <si>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</si>
  <si>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</si>
  <si>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</si>
  <si>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</si>
  <si>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</si>
  <si>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</si>
  <si>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</si>
  <si>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</si>
  <si>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</si>
  <si>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</si>
  <si>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</si>
  <si>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</si>
  <si>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</si>
  <si>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</si>
  <si>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</si>
  <si>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</si>
  <si>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</si>
  <si>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</si>
  <si>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</si>
  <si>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</si>
  <si>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</si>
  <si>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</si>
  <si>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</si>
  <si>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</si>
  <si>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</si>
  <si>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</si>
  <si>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</si>
  <si>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</si>
  <si>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</si>
  <si>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</si>
  <si>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</si>
  <si>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</si>
  <si>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</si>
  <si>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</si>
  <si>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</si>
  <si>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</si>
  <si>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</si>
  <si>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</si>
  <si>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</si>
  <si>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</si>
  <si>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</si>
  <si>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</si>
  <si>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</si>
  <si>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</si>
  <si>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</si>
  <si>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</si>
  <si>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</si>
  <si>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</si>
  <si>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</si>
  <si>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</si>
  <si>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</si>
  <si>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</si>
  <si>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</si>
  <si>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</si>
  <si>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</si>
  <si>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</si>
  <si>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</si>
  <si>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</si>
  <si>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</si>
  <si>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</si>
  <si>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</si>
  <si>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</si>
  <si>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</si>
  <si>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</si>
  <si>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</si>
  <si>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</si>
  <si>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</si>
  <si>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</si>
  <si>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</si>
  <si>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</si>
  <si>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</si>
  <si>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</si>
  <si>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</si>
  <si>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</si>
  <si>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</si>
  <si>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</si>
  <si>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</si>
  <si>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</si>
  <si>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</si>
  <si>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</si>
  <si>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</si>
  <si>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</si>
  <si>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</si>
  <si>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</si>
  <si>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</si>
  <si>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</si>
  <si>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</si>
  <si>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</si>
  <si>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</si>
  <si>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</si>
  <si>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</si>
  <si>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</si>
  <si>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</si>
  <si>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</si>
  <si>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</si>
  <si>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</si>
  <si>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</si>
  <si>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</si>
  <si>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</si>
  <si>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</si>
  <si>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</si>
  <si>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</si>
  <si>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</si>
  <si>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</si>
  <si>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</si>
  <si>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</si>
  <si>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</si>
  <si>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</si>
  <si>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</si>
  <si>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</si>
  <si>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</si>
  <si>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</si>
  <si>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</si>
  <si>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</si>
  <si>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</si>
  <si>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</si>
  <si>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</si>
  <si>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</si>
  <si>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</si>
  <si>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</si>
  <si>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</si>
  <si>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</si>
  <si>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</si>
  <si>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</si>
  <si>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</si>
  <si>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</si>
  <si>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</si>
  <si>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</si>
  <si>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</si>
  <si>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</si>
  <si>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</si>
  <si>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</si>
  <si>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</si>
  <si>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</si>
  <si>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</si>
  <si>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</si>
  <si>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</si>
  <si>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</si>
  <si>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</si>
  <si>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</si>
  <si>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</si>
  <si>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</si>
  <si>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</si>
  <si>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</si>
  <si>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</si>
  <si>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</si>
  <si>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</si>
  <si>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</si>
  <si>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</si>
  <si>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</si>
  <si>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</si>
  <si>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</si>
  <si>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</si>
  <si>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</si>
  <si>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</si>
  <si>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</si>
  <si>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</si>
  <si>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</si>
  <si>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</si>
  <si>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</si>
  <si>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</si>
  <si>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</si>
  <si>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</si>
  <si>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</si>
  <si>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</si>
  <si>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</si>
  <si>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</si>
  <si>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</si>
  <si>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</si>
  <si>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</si>
  <si>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</si>
  <si>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</si>
  <si>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</si>
  <si>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</si>
  <si>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</si>
  <si>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</si>
  <si>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</si>
  <si>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</si>
  <si>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</si>
  <si>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</si>
  <si>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</si>
  <si>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</si>
  <si>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</si>
  <si>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</si>
  <si>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</si>
  <si>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</si>
  <si>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</si>
  <si>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</si>
  <si>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</si>
  <si>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</si>
  <si>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</si>
  <si>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</si>
  <si>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</si>
  <si>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</si>
  <si>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</si>
  <si>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</si>
  <si>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</si>
  <si>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</si>
  <si>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</si>
  <si>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</si>
  <si>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</si>
  <si>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</si>
  <si>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</si>
  <si>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</si>
  <si>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</si>
  <si>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</si>
  <si>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</si>
  <si>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</si>
  <si>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</si>
  <si>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</si>
  <si>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</si>
  <si>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</si>
  <si>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</si>
  <si>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</si>
  <si>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</si>
  <si>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</si>
  <si>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</si>
  <si>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</si>
  <si>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</si>
  <si>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</si>
  <si>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</si>
  <si>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</si>
  <si>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</si>
  <si>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</si>
  <si>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</si>
  <si>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</si>
  <si>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</si>
  <si>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</si>
  <si>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</si>
  <si>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</si>
  <si>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</si>
  <si>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</si>
  <si>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</si>
  <si>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</si>
  <si>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</si>
  <si>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</si>
  <si>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</si>
  <si>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</si>
  <si>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</si>
  <si>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</si>
  <si>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</si>
  <si>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</si>
  <si>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</si>
  <si>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</si>
  <si>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</si>
  <si>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</si>
  <si>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</si>
  <si>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</si>
  <si>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</si>
  <si>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</si>
  <si>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</si>
  <si>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</si>
  <si>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</si>
  <si>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</si>
  <si>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</si>
  <si>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</si>
  <si>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</si>
  <si>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</si>
  <si>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</si>
  <si>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</si>
  <si>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</si>
  <si>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</si>
  <si>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</si>
  <si>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</si>
  <si>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</si>
  <si>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</si>
  <si>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</si>
  <si>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</si>
  <si>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</si>
  <si>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</si>
  <si>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</si>
  <si>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</si>
  <si>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</si>
  <si>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</si>
  <si>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</si>
  <si>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</si>
  <si>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</si>
  <si>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</si>
  <si>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</si>
  <si>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</si>
  <si>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</si>
  <si>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</si>
  <si>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</si>
  <si>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</si>
  <si>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</si>
  <si>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</si>
  <si>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</si>
  <si>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</si>
  <si>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</si>
  <si>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</si>
  <si>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</si>
  <si>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</si>
  <si>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</si>
  <si>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</si>
  <si>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</si>
  <si>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</si>
  <si>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</si>
  <si>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</si>
  <si>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</si>
  <si>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</si>
  <si>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</si>
  <si>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</si>
  <si>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</si>
  <si>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</si>
  <si>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</si>
  <si>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</si>
  <si>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</si>
  <si>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</si>
  <si>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</si>
  <si>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</si>
  <si>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</si>
  <si>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</si>
  <si>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</si>
  <si>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</si>
  <si>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</si>
  <si>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</si>
  <si>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</si>
  <si>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</si>
  <si>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</si>
  <si>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</si>
  <si>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</si>
  <si>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</si>
  <si>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</si>
  <si>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</si>
  <si>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</si>
  <si>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</si>
  <si>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</si>
  <si>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</si>
  <si>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</si>
  <si>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</si>
  <si>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</si>
  <si>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</si>
  <si>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</si>
  <si>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</si>
  <si>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</si>
  <si>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</si>
  <si>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</si>
  <si>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</si>
  <si>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</si>
  <si>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</si>
  <si>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</si>
  <si>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</si>
  <si>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</si>
  <si>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</si>
  <si>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</si>
  <si>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</si>
  <si>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</si>
  <si>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</si>
  <si>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</si>
  <si>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</si>
  <si>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</si>
  <si>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</si>
  <si>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</si>
  <si>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</si>
  <si>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</si>
  <si>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</si>
  <si>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</si>
  <si>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</si>
  <si>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</si>
  <si>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</si>
  <si>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</si>
  <si>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</si>
  <si>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</si>
  <si>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</si>
  <si>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</si>
  <si>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</si>
  <si>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</si>
  <si>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</si>
  <si>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</si>
  <si>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</si>
  <si>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</si>
  <si>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</si>
  <si>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</si>
  <si>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</si>
  <si>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</si>
  <si>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</si>
  <si>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</si>
  <si>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</si>
  <si>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</si>
  <si>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</si>
  <si>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</si>
  <si>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</si>
  <si>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</si>
  <si>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</si>
  <si>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</si>
  <si>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</si>
  <si>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</si>
  <si>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</si>
  <si>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</si>
  <si>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</si>
  <si>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</si>
  <si>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</si>
  <si>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</si>
  <si>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</si>
  <si>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</si>
  <si>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</si>
  <si>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</si>
  <si>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</si>
  <si>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</si>
  <si>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</si>
  <si>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</si>
  <si>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</si>
  <si>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</si>
  <si>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</si>
  <si>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</si>
  <si>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</si>
  <si>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</si>
  <si>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</si>
  <si>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</si>
  <si>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</si>
  <si>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</si>
  <si>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</si>
  <si>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</si>
  <si>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</si>
  <si>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</si>
  <si>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</si>
  <si>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</si>
  <si>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</si>
  <si>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</si>
  <si>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</si>
  <si>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</si>
  <si>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</si>
  <si>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</si>
  <si>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</si>
  <si>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</si>
  <si>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</si>
  <si>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</si>
  <si>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</si>
  <si>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</si>
  <si>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</si>
  <si>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</si>
  <si>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</si>
  <si>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</si>
  <si>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</si>
  <si>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</si>
  <si>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</si>
  <si>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</si>
  <si>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</si>
  <si>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</si>
  <si>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</si>
  <si>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</si>
  <si>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</si>
  <si>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</si>
  <si>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</si>
  <si>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</si>
  <si>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</si>
  <si>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</si>
  <si>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</si>
  <si>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</si>
  <si>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</si>
  <si>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</si>
  <si>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</si>
  <si>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</si>
  <si>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</si>
  <si>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</si>
  <si>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</si>
  <si>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</si>
  <si>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</si>
  <si>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</si>
  <si>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</si>
  <si>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</si>
  <si>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</si>
  <si>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</si>
  <si>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</si>
  <si>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</si>
  <si>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</si>
  <si>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</si>
  <si>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</si>
  <si>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</si>
  <si>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</si>
  <si>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</si>
  <si>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</si>
  <si>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</si>
  <si>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</si>
  <si>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</si>
  <si>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</si>
  <si>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</si>
  <si>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</si>
  <si>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</si>
  <si>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</si>
  <si>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</si>
  <si>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</si>
  <si>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</si>
  <si>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</si>
  <si>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</si>
  <si>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</si>
  <si>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</si>
  <si>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</si>
  <si>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</si>
  <si>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</si>
  <si>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</si>
  <si>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</si>
  <si>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</si>
  <si>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</si>
  <si>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</si>
  <si>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</si>
  <si>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</si>
  <si>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</si>
  <si>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</si>
  <si>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</si>
  <si>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</si>
  <si>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</si>
  <si>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</si>
  <si>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</si>
  <si>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</si>
  <si>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</si>
  <si>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</si>
  <si>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</si>
  <si>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</si>
  <si>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</si>
  <si>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</si>
  <si>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</si>
  <si>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</si>
  <si>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</si>
  <si>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</si>
  <si>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</si>
  <si>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</si>
  <si>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</si>
  <si>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</si>
  <si>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</si>
  <si>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</si>
  <si>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</si>
  <si>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</si>
  <si>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</si>
  <si>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</si>
  <si>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</si>
  <si>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</si>
  <si>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</si>
  <si>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</si>
  <si>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</si>
  <si>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</si>
  <si>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</si>
  <si>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</si>
  <si>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</si>
  <si>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</si>
  <si>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</si>
  <si>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</si>
  <si>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</si>
  <si>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</si>
  <si>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</si>
  <si>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</si>
  <si>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</si>
  <si>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</si>
  <si>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</si>
  <si>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</si>
  <si>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</si>
  <si>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</si>
  <si>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</si>
  <si>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</si>
  <si>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</si>
  <si>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</si>
  <si>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</si>
  <si>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</si>
  <si>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</si>
  <si>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</si>
  <si>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</si>
  <si>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</si>
  <si>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</si>
  <si>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</si>
  <si>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</si>
  <si>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</si>
  <si>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</si>
  <si>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</si>
  <si>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</si>
  <si>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</si>
  <si>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</si>
  <si>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</si>
  <si>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</si>
  <si>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</si>
  <si>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</si>
  <si>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</si>
  <si>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</si>
  <si>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</si>
  <si>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</si>
  <si>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</si>
  <si>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</si>
  <si>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</si>
  <si>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</si>
  <si>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</si>
  <si>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</si>
  <si>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</si>
  <si>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</si>
  <si>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</si>
  <si>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</si>
  <si>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</si>
  <si>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</si>
  <si>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</si>
  <si>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</si>
  <si>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</si>
  <si>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</si>
  <si>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</si>
  <si>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</si>
  <si>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</si>
  <si>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</si>
  <si>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</si>
  <si>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</si>
  <si>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</si>
  <si>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</si>
  <si>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</si>
  <si>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</si>
  <si>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</si>
  <si>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</si>
  <si>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</si>
  <si>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</si>
  <si>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</si>
  <si>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</si>
  <si>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</si>
  <si>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</si>
  <si>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</si>
  <si>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</si>
  <si>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</si>
  <si>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</si>
  <si>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</si>
  <si>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</si>
  <si>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</si>
  <si>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</si>
  <si>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</si>
  <si>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</si>
  <si>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</si>
  <si>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</si>
  <si>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</si>
  <si>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</si>
  <si>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</si>
  <si>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</si>
  <si>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</si>
  <si>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</si>
  <si>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</si>
  <si>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</si>
  <si>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</si>
  <si>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</si>
  <si>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</si>
  <si>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</si>
  <si>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</si>
  <si>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</si>
  <si>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</si>
  <si>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</si>
  <si>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</si>
  <si>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</si>
  <si>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</si>
  <si>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</si>
  <si>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</si>
  <si>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</si>
  <si>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</si>
  <si>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</si>
  <si>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</si>
  <si>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</si>
  <si>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</si>
  <si>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</si>
  <si>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</si>
  <si>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</si>
  <si>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</si>
  <si>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</si>
  <si>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</si>
  <si>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</si>
  <si>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</si>
  <si>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</si>
  <si>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</si>
  <si>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</si>
  <si>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</si>
  <si>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</si>
  <si>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</si>
  <si>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</si>
  <si>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</si>
  <si>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</si>
  <si>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</si>
  <si>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</si>
  <si>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</si>
  <si>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</si>
  <si>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</si>
  <si>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</si>
  <si>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</si>
  <si>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</si>
  <si>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</si>
  <si>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</si>
  <si>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</si>
  <si>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</si>
  <si>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</si>
  <si>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</si>
  <si>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</si>
  <si>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</si>
  <si>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</si>
  <si>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</si>
  <si>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</si>
  <si>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</si>
  <si>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</si>
  <si>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</si>
  <si>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</si>
  <si>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</si>
  <si>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</si>
  <si>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</si>
  <si>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</si>
  <si>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</si>
  <si>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</si>
  <si>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</si>
  <si>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</si>
  <si>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</si>
  <si>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</si>
  <si>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</si>
  <si>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</si>
  <si>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</si>
  <si>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</si>
  <si>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</si>
  <si>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</si>
  <si>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</si>
  <si>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</si>
  <si>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</si>
  <si>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</si>
  <si>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</si>
  <si>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</si>
  <si>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</si>
  <si>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</si>
  <si>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</si>
  <si>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</si>
  <si>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</si>
  <si>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</si>
  <si>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</si>
  <si>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</si>
  <si>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</si>
  <si>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</si>
  <si>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</si>
  <si>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</si>
  <si>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</si>
  <si>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</si>
  <si>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</si>
  <si>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</si>
  <si>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</si>
  <si>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</si>
  <si>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</si>
  <si>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</si>
  <si>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</si>
  <si>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</si>
  <si>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</si>
  <si>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</si>
  <si>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</si>
  <si>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</si>
  <si>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</si>
  <si>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</si>
  <si>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</si>
  <si>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</si>
  <si>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</si>
  <si>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</si>
  <si>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</si>
  <si>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</si>
  <si>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</si>
  <si>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</si>
  <si>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</si>
  <si>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</si>
  <si>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</si>
  <si>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</si>
  <si>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</si>
  <si>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</si>
  <si>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</si>
  <si>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</si>
  <si>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</si>
  <si>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</si>
  <si>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</si>
  <si>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</si>
  <si>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</si>
  <si>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</si>
  <si>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</si>
  <si>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</si>
  <si>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</si>
  <si>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</si>
  <si>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</si>
  <si>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</si>
  <si>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</si>
  <si>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</si>
  <si>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</si>
  <si>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</si>
  <si>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</si>
  <si>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</si>
  <si>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</si>
  <si>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</si>
  <si>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</si>
  <si>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</si>
  <si>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</si>
  <si>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</si>
  <si>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</si>
  <si>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</si>
  <si>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</si>
  <si>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</si>
  <si>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</si>
  <si>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</si>
  <si>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</si>
  <si>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</si>
  <si>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</si>
  <si>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</si>
  <si>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</si>
  <si>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</si>
  <si>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</si>
  <si>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</si>
  <si>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</si>
  <si>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</si>
  <si>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</si>
  <si>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</si>
  <si>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</si>
  <si>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</si>
  <si>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</si>
  <si>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</si>
  <si>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</si>
  <si>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</si>
  <si>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</si>
  <si>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</si>
  <si>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</si>
  <si>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</si>
  <si>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</si>
  <si>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</si>
  <si>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</si>
  <si>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</si>
  <si>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</si>
  <si>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</si>
  <si>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</si>
  <si>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</si>
  <si>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</si>
  <si>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</si>
  <si>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</si>
  <si>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</si>
  <si>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</si>
  <si>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</si>
  <si>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</si>
  <si>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</si>
  <si>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</si>
  <si>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</si>
  <si>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</si>
  <si>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</si>
  <si>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</si>
  <si>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</si>
  <si>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</si>
  <si>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</si>
  <si>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</si>
  <si>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</si>
  <si>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</si>
  <si>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</si>
  <si>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</si>
  <si>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</si>
  <si>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</si>
  <si>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</si>
  <si>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</si>
  <si>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</si>
  <si>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</si>
  <si>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</si>
  <si>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</si>
  <si>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</si>
  <si>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</si>
  <si>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</si>
  <si>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</si>
  <si>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</si>
  <si>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</si>
  <si>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</si>
  <si>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</si>
  <si>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</si>
  <si>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</si>
  <si>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</si>
  <si>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</si>
  <si>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</si>
  <si>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</si>
  <si>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</si>
  <si>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</si>
  <si>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</si>
  <si>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</si>
  <si>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</si>
  <si>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</si>
  <si>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</si>
  <si>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</si>
  <si>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</si>
  <si>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</si>
  <si>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</si>
  <si>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</si>
  <si>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</si>
  <si>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</si>
  <si>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</si>
  <si>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</si>
  <si>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</si>
  <si>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</si>
  <si>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</si>
  <si>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</si>
  <si>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</si>
  <si>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</si>
  <si>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</si>
  <si>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</si>
  <si>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</si>
  <si>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</si>
  <si>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</si>
  <si>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</si>
  <si>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</si>
  <si>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</si>
  <si>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</si>
  <si>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</si>
  <si>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</si>
  <si>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</si>
  <si>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</si>
  <si>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</si>
  <si>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</si>
  <si>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</si>
  <si>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</si>
  <si>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</si>
  <si>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</si>
  <si>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</si>
  <si>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</si>
  <si>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</si>
  <si>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</si>
  <si>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</si>
  <si>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</si>
  <si>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</si>
  <si>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</si>
  <si>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</si>
  <si>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</si>
  <si>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</si>
  <si>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</si>
  <si>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</si>
  <si>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</si>
  <si>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</si>
  <si>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</si>
  <si>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</si>
  <si>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</si>
  <si>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</si>
  <si>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</si>
  <si>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</si>
  <si>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</si>
  <si>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</si>
  <si>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</si>
  <si>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</si>
  <si>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</si>
  <si>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</si>
  <si>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</si>
  <si>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</si>
  <si>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</si>
  <si>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</si>
  <si>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</si>
  <si>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</si>
  <si>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</si>
  <si>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</si>
  <si>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</si>
  <si>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</si>
  <si>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</si>
  <si>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</si>
  <si>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</si>
  <si>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</si>
  <si>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</si>
  <si>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</si>
  <si>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</si>
  <si>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</si>
  <si>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</si>
  <si>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</si>
  <si>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</si>
  <si>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</si>
  <si>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</si>
  <si>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</si>
  <si>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</si>
  <si>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</si>
  <si>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</si>
  <si>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</si>
  <si>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</si>
  <si>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</si>
  <si>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</si>
  <si>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</si>
  <si>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</si>
  <si>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</si>
  <si>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</si>
  <si>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</si>
  <si>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</si>
  <si>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</si>
  <si>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</si>
  <si>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</si>
  <si>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</si>
  <si>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</si>
  <si>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</si>
  <si>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</si>
  <si>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</si>
  <si>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</si>
  <si>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</si>
  <si>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</si>
  <si>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</si>
  <si>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</si>
  <si>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</si>
  <si>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</si>
  <si>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</si>
  <si>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</si>
  <si>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</si>
  <si>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</si>
  <si>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</si>
  <si>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</si>
  <si>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</si>
  <si>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</si>
  <si>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</si>
  <si>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</si>
  <si>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</si>
  <si>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</si>
  <si>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</si>
  <si>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</si>
  <si>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</si>
  <si>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</si>
  <si>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</si>
  <si>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</si>
  <si>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</si>
  <si>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</si>
  <si>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</si>
  <si>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</si>
  <si>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</si>
  <si>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</si>
  <si>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</si>
  <si>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</si>
  <si>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</si>
  <si>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</si>
  <si>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</si>
  <si>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</si>
  <si>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</si>
  <si>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</si>
  <si>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</si>
  <si>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</si>
  <si>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</si>
  <si>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</si>
  <si>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</si>
  <si>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</si>
  <si>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</si>
  <si>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</si>
  <si>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</si>
  <si>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</si>
  <si>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</si>
  <si>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</si>
  <si>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</si>
  <si>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</si>
  <si>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</si>
  <si>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</si>
  <si>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</si>
  <si>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</si>
  <si>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</si>
  <si>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</si>
  <si>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</si>
  <si>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</si>
  <si>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</si>
  <si>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</si>
  <si>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</si>
  <si>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</si>
  <si>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</si>
  <si>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</si>
  <si>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</si>
  <si>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</si>
  <si>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</si>
  <si>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</si>
  <si>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</si>
  <si>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</si>
  <si>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</si>
  <si>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</si>
  <si>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</si>
  <si>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</si>
  <si>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</si>
  <si>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</si>
  <si>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</si>
  <si>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</si>
  <si>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</si>
  <si>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</si>
  <si>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</si>
  <si>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</si>
  <si>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</si>
  <si>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</si>
  <si>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</si>
  <si>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</si>
  <si>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</si>
  <si>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</si>
  <si>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</si>
  <si>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</si>
  <si>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</si>
  <si>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</si>
  <si>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</si>
  <si>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</si>
  <si>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</si>
  <si>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</si>
  <si>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</si>
  <si>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</si>
  <si>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</si>
  <si>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</si>
  <si>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</si>
  <si>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</si>
  <si>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</si>
  <si>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</si>
  <si>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</si>
  <si>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</si>
  <si>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</si>
  <si>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</si>
  <si>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</si>
  <si>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</si>
  <si>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</si>
  <si>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</si>
  <si>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</si>
  <si>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</si>
  <si>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</si>
  <si>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</si>
  <si>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</si>
  <si>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</si>
  <si>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</si>
  <si>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</si>
  <si>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</si>
  <si>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</si>
  <si>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</si>
  <si>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</si>
  <si>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</si>
  <si>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</si>
  <si>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</si>
  <si>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</si>
  <si>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</si>
  <si>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</si>
  <si>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</si>
  <si>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</si>
  <si>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</si>
  <si>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</si>
  <si>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</si>
  <si>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</si>
  <si>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</si>
  <si>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</si>
  <si>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</si>
  <si>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</si>
  <si>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</si>
  <si>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</si>
  <si>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</si>
  <si>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</si>
  <si>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</si>
  <si>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</si>
  <si>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</si>
  <si>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</si>
  <si>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</si>
  <si>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</si>
  <si>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</si>
  <si>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</si>
  <si>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</si>
  <si>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</si>
  <si>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</si>
  <si>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</si>
  <si>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</si>
  <si>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</si>
  <si>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</si>
  <si>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</si>
  <si>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</si>
  <si>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</si>
  <si>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</si>
  <si>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</si>
  <si>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</si>
  <si>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</si>
  <si>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</si>
  <si>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</si>
  <si>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</si>
  <si>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</si>
  <si>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</si>
  <si>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</si>
  <si>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</si>
  <si>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</si>
  <si>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</si>
  <si>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</si>
  <si>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</si>
  <si>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</si>
  <si>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</si>
  <si>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</si>
  <si>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</si>
  <si>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</si>
  <si>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</si>
  <si>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</si>
  <si>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</si>
  <si>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</si>
  <si>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</si>
  <si>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</si>
  <si>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</si>
  <si>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</si>
  <si>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</si>
  <si>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</si>
  <si>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</si>
  <si>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</si>
  <si>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</si>
  <si>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</si>
  <si>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</si>
  <si>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</si>
  <si>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</si>
  <si>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</si>
  <si>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</si>
  <si>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</si>
  <si>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</si>
  <si>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</si>
  <si>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</si>
  <si>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</si>
  <si>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</si>
  <si>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</si>
  <si>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</si>
  <si>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</si>
  <si>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</si>
  <si>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</si>
  <si>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</si>
  <si>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</si>
  <si>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</si>
  <si>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</si>
  <si>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</si>
  <si>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</si>
  <si>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</si>
  <si>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</si>
  <si>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</si>
  <si>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</si>
  <si>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</si>
  <si>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</si>
  <si>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</si>
  <si>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</si>
  <si>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</si>
  <si>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</si>
  <si>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</si>
  <si>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</si>
  <si>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</si>
  <si>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</si>
  <si>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</si>
  <si>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</si>
  <si>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</si>
  <si>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</si>
  <si>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</si>
  <si>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</si>
  <si>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</si>
  <si>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</si>
  <si>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</si>
  <si>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</si>
  <si>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</si>
  <si>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</si>
  <si>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</si>
  <si>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</si>
  <si>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</si>
  <si>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</si>
  <si>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</si>
  <si>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</si>
  <si>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</si>
  <si>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</si>
  <si>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</si>
  <si>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</si>
  <si>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</si>
  <si>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</si>
  <si>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</si>
  <si>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</si>
  <si>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</si>
  <si>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</si>
  <si>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</si>
  <si>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</si>
  <si>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</si>
  <si>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</si>
  <si>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</si>
  <si>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</si>
  <si>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</si>
  <si>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</si>
  <si>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</si>
  <si>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</si>
  <si>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</si>
  <si>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</si>
  <si>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</si>
  <si>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</si>
  <si>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</si>
  <si>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</si>
  <si>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</si>
  <si>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</si>
  <si>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</si>
  <si>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</si>
  <si>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</si>
  <si>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</si>
  <si>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</si>
  <si>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</si>
  <si>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</si>
  <si>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</si>
  <si>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</si>
  <si>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</si>
  <si>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</si>
  <si>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</si>
  <si>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</si>
  <si>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</si>
  <si>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</si>
  <si>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</si>
  <si>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</si>
  <si>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</si>
  <si>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</si>
  <si>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</si>
  <si>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</si>
  <si>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</si>
  <si>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</si>
  <si>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</si>
  <si>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</si>
  <si>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</si>
  <si>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</si>
  <si>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</si>
  <si>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</si>
  <si>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</si>
  <si>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</si>
  <si>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</si>
  <si>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</si>
  <si>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</si>
  <si>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</si>
  <si>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</si>
  <si>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</si>
  <si>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</si>
  <si>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</si>
  <si>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</si>
  <si>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</si>
  <si>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</si>
  <si>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</si>
  <si>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</si>
  <si>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</si>
  <si>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</si>
  <si>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</si>
  <si>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</si>
  <si>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</si>
  <si>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</si>
  <si>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</si>
  <si>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</si>
  <si>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</si>
  <si>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</si>
  <si>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</si>
  <si>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</si>
  <si>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</si>
  <si>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</si>
  <si>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</si>
  <si>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</si>
  <si>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</si>
  <si>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</si>
  <si>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</si>
  <si>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</si>
  <si>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</si>
  <si>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</si>
  <si>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</si>
  <si>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</si>
  <si>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</si>
  <si>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</si>
  <si>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</si>
  <si>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</si>
  <si>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</si>
  <si>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</si>
  <si>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</si>
  <si>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</si>
  <si>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</si>
  <si>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</si>
  <si>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</si>
  <si>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</si>
  <si>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</si>
  <si>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</si>
  <si>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</si>
  <si>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</si>
  <si>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</si>
  <si>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</si>
  <si>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</si>
  <si>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</si>
  <si>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</si>
  <si>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</si>
  <si>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</si>
  <si>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</si>
  <si>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</si>
  <si>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</si>
  <si>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</si>
  <si>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</si>
  <si>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</si>
  <si>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</si>
  <si>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</si>
  <si>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</si>
  <si>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</si>
  <si>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</si>
  <si>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</si>
  <si>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</si>
  <si>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</si>
  <si>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</si>
  <si>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</si>
  <si>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</si>
  <si>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</si>
  <si>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</si>
  <si>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</si>
  <si>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</si>
  <si>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</si>
  <si>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</si>
  <si>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</si>
  <si>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</si>
  <si>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</si>
  <si>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</si>
  <si>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</si>
  <si>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</si>
  <si>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</si>
  <si>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</si>
  <si>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</si>
  <si>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</si>
  <si>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</si>
  <si>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</si>
  <si>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</si>
  <si>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</si>
  <si>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</si>
  <si>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</si>
  <si>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</si>
  <si>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</si>
  <si>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</si>
  <si>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</si>
  <si>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</si>
  <si>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</si>
  <si>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</si>
  <si>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</si>
  <si>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</si>
  <si>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</si>
  <si>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</si>
  <si>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</si>
  <si>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</si>
  <si>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</si>
  <si>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</si>
  <si>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</si>
  <si>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</si>
  <si>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</si>
  <si>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</si>
  <si>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</si>
  <si>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</si>
  <si>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</si>
  <si>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</si>
  <si>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</si>
  <si>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</si>
  <si>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</si>
  <si>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</si>
  <si>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</si>
  <si>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</si>
  <si>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</si>
  <si>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</si>
  <si>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</si>
  <si>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</si>
  <si>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</si>
  <si>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</si>
  <si>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</si>
  <si>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</si>
  <si>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</si>
  <si>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</si>
  <si>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</si>
  <si>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</si>
  <si>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</si>
  <si>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</si>
  <si>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</si>
  <si>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</si>
  <si>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</si>
  <si>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</si>
  <si>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</si>
  <si>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</si>
  <si>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</si>
  <si>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</si>
  <si>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</si>
  <si>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</si>
  <si>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</si>
  <si>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</si>
  <si>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</si>
  <si>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</si>
  <si>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</si>
  <si>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</si>
  <si>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</si>
  <si>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</si>
  <si>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</si>
  <si>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</si>
  <si>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</si>
  <si>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</si>
  <si>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</si>
  <si>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</si>
  <si>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</si>
  <si>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</si>
  <si>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</si>
  <si>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</si>
  <si>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</si>
  <si>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</si>
  <si>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</si>
  <si>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</si>
  <si>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</si>
  <si>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</si>
  <si>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</si>
  <si>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</si>
  <si>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</si>
  <si>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</si>
  <si>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</si>
  <si>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</si>
  <si>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</si>
  <si>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</si>
  <si>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</si>
  <si>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</si>
  <si>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</si>
  <si>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</si>
  <si>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</si>
  <si>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</si>
  <si>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</si>
  <si>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</si>
  <si>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</si>
  <si>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</si>
  <si>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</si>
  <si>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</si>
  <si>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</si>
  <si>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</si>
  <si>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</si>
  <si>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</si>
  <si>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</si>
  <si>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</si>
  <si>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</si>
  <si>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</si>
  <si>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</si>
  <si>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</si>
  <si>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</si>
  <si>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</si>
  <si>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</si>
  <si>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</si>
  <si>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</si>
  <si>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</si>
  <si>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</si>
  <si>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</si>
  <si>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</si>
  <si>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</si>
  <si>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</si>
  <si>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</si>
  <si>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</si>
  <si>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</si>
  <si>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</si>
  <si>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</si>
  <si>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</si>
  <si>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</si>
  <si>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</si>
  <si>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</si>
  <si>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</si>
  <si>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</si>
  <si>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</si>
  <si>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</si>
  <si>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</si>
  <si>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</si>
  <si>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</si>
  <si>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</si>
  <si>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</si>
  <si>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</si>
  <si>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</si>
  <si>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</si>
  <si>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</si>
  <si>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</si>
  <si>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</si>
  <si>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</si>
  <si>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</si>
  <si>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</si>
  <si>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</si>
  <si>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</si>
  <si>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</si>
  <si>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</si>
  <si>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</si>
  <si>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</si>
  <si>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</si>
  <si>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</si>
  <si>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</si>
  <si>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</si>
  <si>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</si>
  <si>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</si>
  <si>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</si>
  <si>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</si>
  <si>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</si>
  <si>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</si>
  <si>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</si>
  <si>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</si>
  <si>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</si>
  <si>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</si>
  <si>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</si>
  <si>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</si>
  <si>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</si>
  <si>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</si>
  <si>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</si>
  <si>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</si>
  <si>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</si>
  <si>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</si>
  <si>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</si>
  <si>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</si>
  <si>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</si>
  <si>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</si>
  <si>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</si>
  <si>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</si>
  <si>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</si>
  <si>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</si>
  <si>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</si>
  <si>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</si>
  <si>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</si>
  <si>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</si>
  <si>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</si>
  <si>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</si>
  <si>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</si>
  <si>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</si>
  <si>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</si>
  <si>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</si>
  <si>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</si>
  <si>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</si>
  <si>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</si>
  <si>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</si>
  <si>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</si>
  <si>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</si>
  <si>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</si>
  <si>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</si>
  <si>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</si>
  <si>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</si>
  <si>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</si>
  <si>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</si>
  <si>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</si>
  <si>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</si>
  <si>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</si>
  <si>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</si>
  <si>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</si>
  <si>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</si>
  <si>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</si>
  <si>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</si>
  <si>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</si>
  <si>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</si>
  <si>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</si>
  <si>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</si>
  <si>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</si>
  <si>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</si>
  <si>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</si>
  <si>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</si>
  <si>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</si>
  <si>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</si>
  <si>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</si>
  <si>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</si>
  <si>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</si>
  <si>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</si>
  <si>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</si>
  <si>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</si>
  <si>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</si>
  <si>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</si>
  <si>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</si>
  <si>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</si>
  <si>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</si>
  <si>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</si>
  <si>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</si>
  <si>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</si>
  <si>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</si>
  <si>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</si>
  <si>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</si>
  <si>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</si>
  <si>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</si>
  <si>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</si>
  <si>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</si>
  <si>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</si>
  <si>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</si>
  <si>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</si>
  <si>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</si>
  <si>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</si>
  <si>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</si>
  <si>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</si>
  <si>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</si>
  <si>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</si>
  <si>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</si>
  <si>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</si>
  <si>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</si>
  <si>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</si>
  <si>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</si>
  <si>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</si>
  <si>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</si>
  <si>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</si>
  <si>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</si>
  <si>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</si>
  <si>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</si>
  <si>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</si>
  <si>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</si>
  <si>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</si>
  <si>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</si>
  <si>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</si>
  <si>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</si>
  <si>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</si>
  <si>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</si>
  <si>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</si>
  <si>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</si>
  <si>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</si>
  <si>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</si>
  <si>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</si>
  <si>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</si>
  <si>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</si>
  <si>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</si>
  <si>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</si>
  <si>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</si>
  <si>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</si>
  <si>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</si>
  <si>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</si>
  <si>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</si>
  <si>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</si>
  <si>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</si>
  <si>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</si>
  <si>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</si>
  <si>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</si>
  <si>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</si>
  <si>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</si>
  <si>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</si>
  <si>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</si>
  <si>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</si>
  <si>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</si>
  <si>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</si>
  <si>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</si>
  <si>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</si>
  <si>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</si>
  <si>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</si>
  <si>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</si>
  <si>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</si>
  <si>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</si>
  <si>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</si>
  <si>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</si>
  <si>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</si>
  <si>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</si>
  <si>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</si>
  <si>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</si>
  <si>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</si>
  <si>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</si>
  <si>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</si>
  <si>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</si>
  <si>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</si>
  <si>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</si>
  <si>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</si>
  <si>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</si>
  <si>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</si>
  <si>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</si>
  <si>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</si>
  <si>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</si>
  <si>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</si>
  <si>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</si>
  <si>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</si>
  <si>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</si>
  <si>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</si>
  <si>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</si>
  <si>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</si>
  <si>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</si>
  <si>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</si>
  <si>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</si>
  <si>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</si>
  <si>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</si>
  <si>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</si>
  <si>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</si>
  <si>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</si>
  <si>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</si>
  <si>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</si>
  <si>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</si>
  <si>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</si>
  <si>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</si>
  <si>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</si>
  <si>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</si>
  <si>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</si>
  <si>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</si>
  <si>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</si>
  <si>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</si>
  <si>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</si>
  <si>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</si>
  <si>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</si>
  <si>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</si>
  <si>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</si>
  <si>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</si>
  <si>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</si>
  <si>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</si>
  <si>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</si>
  <si>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</si>
  <si>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</si>
  <si>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</si>
  <si>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</si>
  <si>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</si>
  <si>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</si>
  <si>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</si>
  <si>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</si>
  <si>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</si>
  <si>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</si>
  <si>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</si>
  <si>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</si>
  <si>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</si>
  <si>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</si>
  <si>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</si>
  <si>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</si>
  <si>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</si>
  <si>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</si>
  <si>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</si>
  <si>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</si>
  <si>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</si>
  <si>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</si>
  <si>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</si>
  <si>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</si>
  <si>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</si>
  <si>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</si>
  <si>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</si>
  <si>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</si>
  <si>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</si>
  <si>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</si>
  <si>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</si>
  <si>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</si>
  <si>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</si>
  <si>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</si>
  <si>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</si>
  <si>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</si>
  <si>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</si>
  <si>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</si>
  <si>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</si>
  <si>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</si>
  <si>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</si>
  <si>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</si>
  <si>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</si>
  <si>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</si>
  <si>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</si>
  <si>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</si>
  <si>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</si>
  <si>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</si>
  <si>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</si>
  <si>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</si>
  <si>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</si>
  <si>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</si>
  <si>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</si>
  <si>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</si>
  <si>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</si>
  <si>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</si>
  <si>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</si>
  <si>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</si>
  <si>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</si>
  <si>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</si>
  <si>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</si>
  <si>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</si>
  <si>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</si>
  <si>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</si>
  <si>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</si>
  <si>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</si>
  <si>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</si>
  <si>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</si>
  <si>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</si>
  <si>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</si>
  <si>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</si>
  <si>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</si>
  <si>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</si>
  <si>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</si>
  <si>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</si>
  <si>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</si>
  <si>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</si>
  <si>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</si>
  <si>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</si>
  <si>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</si>
  <si>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</si>
  <si>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</si>
  <si>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</si>
  <si>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</si>
  <si>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</si>
  <si>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</si>
  <si>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</si>
  <si>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</si>
  <si>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</si>
  <si>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</si>
  <si>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</si>
  <si>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</si>
  <si>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</si>
  <si>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</si>
  <si>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</si>
  <si>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</si>
  <si>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</si>
  <si>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</si>
  <si>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</si>
  <si>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</si>
  <si>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</si>
  <si>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</si>
  <si>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</si>
  <si>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</si>
  <si>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</si>
  <si>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</si>
  <si>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</si>
  <si>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</si>
  <si>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</si>
  <si>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</si>
  <si>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</si>
  <si>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</si>
  <si>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</si>
  <si>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</si>
  <si>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</si>
  <si>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</si>
  <si>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</si>
  <si>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</si>
  <si>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</si>
  <si>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</si>
  <si>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</si>
  <si>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</si>
  <si>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</si>
  <si>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</si>
  <si>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</si>
  <si>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</si>
  <si>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</si>
  <si>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</si>
  <si>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</si>
  <si>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</si>
  <si>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</si>
  <si>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</si>
  <si>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</si>
  <si>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</si>
  <si>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</si>
  <si>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</si>
  <si>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</si>
  <si>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</si>
  <si>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</si>
  <si>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</si>
  <si>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</si>
  <si>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</si>
  <si>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</si>
  <si>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</si>
  <si>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</si>
  <si>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</si>
  <si>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</si>
  <si>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</si>
  <si>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</si>
  <si>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</si>
  <si>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</si>
  <si>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</si>
  <si>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</si>
  <si>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</si>
  <si>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</si>
  <si>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</si>
  <si>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</si>
  <si>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</si>
  <si>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</si>
  <si>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</si>
  <si>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</si>
  <si>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</si>
  <si>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</si>
  <si>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</si>
  <si>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</si>
  <si>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</si>
  <si>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</si>
  <si>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</si>
  <si>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</si>
  <si>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</si>
  <si>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</si>
  <si>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</si>
  <si>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</si>
  <si>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</si>
  <si>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</si>
  <si>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</si>
  <si>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</si>
  <si>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</si>
  <si>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</si>
  <si>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</si>
  <si>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</si>
  <si>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</si>
  <si>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</si>
  <si>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</si>
  <si>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</si>
  <si>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</si>
  <si>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</si>
  <si>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</si>
  <si>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</si>
  <si>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</si>
  <si>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</si>
  <si>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</si>
  <si>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</si>
  <si>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</si>
  <si>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</si>
  <si>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</si>
  <si>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</si>
  <si>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</si>
  <si>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</si>
  <si>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</si>
  <si>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</si>
  <si>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</si>
  <si>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</si>
  <si>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</si>
  <si>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</si>
  <si>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</si>
  <si>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</si>
  <si>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</si>
  <si>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</si>
  <si>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</si>
  <si>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</si>
  <si>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</si>
  <si>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</si>
  <si>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</si>
  <si>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</si>
  <si>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</si>
  <si>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</si>
  <si>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</si>
  <si>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</si>
  <si>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</si>
  <si>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</si>
  <si>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</si>
  <si>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</si>
  <si>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</si>
  <si>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</si>
  <si>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</si>
  <si>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</si>
  <si>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</si>
  <si>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</si>
  <si>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</si>
  <si>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</si>
  <si>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</si>
  <si>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</si>
  <si>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</si>
  <si>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</si>
  <si>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</si>
  <si>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</si>
  <si>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</si>
  <si>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</si>
  <si>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</si>
  <si>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</si>
  <si>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</si>
  <si>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</si>
  <si>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</si>
  <si>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</si>
  <si>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</si>
  <si>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</si>
  <si>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</si>
  <si>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</si>
  <si>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</si>
  <si>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</si>
  <si>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</si>
  <si>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</si>
  <si>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</si>
  <si>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</si>
  <si>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</si>
  <si>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</si>
  <si>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</si>
  <si>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</si>
  <si>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</si>
  <si>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</si>
  <si>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</si>
  <si>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</si>
  <si>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</si>
  <si>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</si>
  <si>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</si>
  <si>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</si>
  <si>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</si>
  <si>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</si>
  <si>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</si>
  <si>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</si>
  <si>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</si>
  <si>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</si>
  <si>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</si>
  <si>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</si>
  <si>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</si>
  <si>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</si>
  <si>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</si>
  <si>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</si>
  <si>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</si>
  <si>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</si>
  <si>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</si>
  <si>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</si>
  <si>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</si>
  <si>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</si>
  <si>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</si>
  <si>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</si>
  <si>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</si>
  <si>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</si>
  <si>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</si>
  <si>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</si>
  <si>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</si>
  <si>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</si>
  <si>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</si>
  <si>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</si>
  <si>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</si>
  <si>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</si>
  <si>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</si>
  <si>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</si>
  <si>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</si>
  <si>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</si>
  <si>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</si>
  <si>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</si>
  <si>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</si>
  <si>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</si>
  <si>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</si>
  <si>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</si>
  <si>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</si>
  <si>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</si>
  <si>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</si>
  <si>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</si>
  <si>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</si>
  <si>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</si>
  <si>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</si>
  <si>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</si>
  <si>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</si>
  <si>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</si>
  <si>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</si>
  <si>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</si>
  <si>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</si>
  <si>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</si>
  <si>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</si>
  <si>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</si>
  <si>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</si>
  <si>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</si>
  <si>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</si>
  <si>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</si>
  <si>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</si>
  <si>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</si>
  <si>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</si>
  <si>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</si>
  <si>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</si>
  <si>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</si>
  <si>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</si>
  <si>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</si>
  <si>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</si>
  <si>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</si>
  <si>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</si>
  <si>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</si>
  <si>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</si>
  <si>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</si>
  <si>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</si>
  <si>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</si>
  <si>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</si>
  <si>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</si>
  <si>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</si>
  <si>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</si>
  <si>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</si>
  <si>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</si>
  <si>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</si>
  <si>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</si>
  <si>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</si>
  <si>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</si>
  <si>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</si>
  <si>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</si>
  <si>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</si>
  <si>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</si>
  <si>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</si>
  <si>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</si>
  <si>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</si>
  <si>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</si>
  <si>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</si>
  <si>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</si>
  <si>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</si>
  <si>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</si>
  <si>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</si>
  <si>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</si>
  <si>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</si>
  <si>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</si>
  <si>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</si>
  <si>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</si>
  <si>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</si>
  <si>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</si>
  <si>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</si>
  <si>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</si>
  <si>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</si>
  <si>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</si>
  <si>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</si>
  <si>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</si>
  <si>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</si>
  <si>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</si>
  <si>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</si>
  <si>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</si>
  <si>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</si>
  <si>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</si>
  <si>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</si>
  <si>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</si>
  <si>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</si>
  <si>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</si>
  <si>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</si>
  <si>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</si>
  <si>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</si>
  <si>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</si>
  <si>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</si>
  <si>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</si>
  <si>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</si>
  <si>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</si>
  <si>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</si>
  <si>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</si>
  <si>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</si>
  <si>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</si>
  <si>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</si>
  <si>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</si>
  <si>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</si>
  <si>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</si>
  <si>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</si>
  <si>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</si>
  <si>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</si>
  <si>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</si>
  <si>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</si>
  <si>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</si>
  <si>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</si>
  <si>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</si>
  <si>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</si>
  <si>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</si>
  <si>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</si>
  <si>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</si>
  <si>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</si>
  <si>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</si>
  <si>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</si>
  <si>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</si>
  <si>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</si>
  <si>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</si>
  <si>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</si>
  <si>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</si>
  <si>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</si>
  <si>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</si>
  <si>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</si>
  <si>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</si>
  <si>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</si>
  <si>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</si>
  <si>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</si>
  <si>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</si>
  <si>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</si>
  <si>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</si>
  <si>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</si>
  <si>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</si>
  <si>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</si>
  <si>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</si>
  <si>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</si>
  <si>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</si>
  <si>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</si>
  <si>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</si>
  <si>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</si>
  <si>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</si>
  <si>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</si>
  <si>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</si>
  <si>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</si>
  <si>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</si>
  <si>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</si>
  <si>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</si>
  <si>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</si>
  <si>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</si>
  <si>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</si>
  <si>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</si>
  <si>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</si>
  <si>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</si>
  <si>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</si>
  <si>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</si>
  <si>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</si>
  <si>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</si>
  <si>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</si>
  <si>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</si>
  <si>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</si>
  <si>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</si>
  <si>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</si>
  <si>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</si>
  <si>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</si>
  <si>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</si>
  <si>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</si>
  <si>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</si>
  <si>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</si>
  <si>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</si>
  <si>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</si>
  <si>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</si>
  <si>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</si>
  <si>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</si>
  <si>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</si>
  <si>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</si>
  <si>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</si>
  <si>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</si>
  <si>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</si>
  <si>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</si>
  <si>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</si>
  <si>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</si>
  <si>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</si>
  <si>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</si>
  <si>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</si>
  <si>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</si>
  <si>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</si>
  <si>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</si>
  <si>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</si>
  <si>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</si>
  <si>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</si>
  <si>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</si>
  <si>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</si>
  <si>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</si>
  <si>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</si>
  <si>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</si>
  <si>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</si>
  <si>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</si>
  <si>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</si>
  <si>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</si>
  <si>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</si>
  <si>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</si>
  <si>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</si>
  <si>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</si>
  <si>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</si>
  <si>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</si>
  <si>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</si>
  <si>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</si>
  <si>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</si>
  <si>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</si>
  <si>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</si>
  <si>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</si>
  <si>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</si>
  <si>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</si>
  <si>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</si>
  <si>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</si>
  <si>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</si>
  <si>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</si>
  <si>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</si>
  <si>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</si>
  <si>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</si>
  <si>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</si>
  <si>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</si>
  <si>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</si>
  <si>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</si>
  <si>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</si>
  <si>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</si>
  <si>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</si>
  <si>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</si>
  <si>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</si>
  <si>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</si>
  <si>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</si>
  <si>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</si>
  <si>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</si>
  <si>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</si>
  <si>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</si>
  <si>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</si>
  <si>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</si>
  <si>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</si>
  <si>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</si>
  <si>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</si>
  <si>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</si>
  <si>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</si>
  <si>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</si>
  <si>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</si>
  <si>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</si>
  <si>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</si>
  <si>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</si>
  <si>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</si>
  <si>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</si>
  <si>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</si>
  <si>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</si>
  <si>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</si>
  <si>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</si>
  <si>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</si>
  <si>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</si>
  <si>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</si>
  <si>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</si>
  <si>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</si>
  <si>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</si>
  <si>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</si>
  <si>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</si>
  <si>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</si>
  <si>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</si>
  <si>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</si>
  <si>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</si>
  <si>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</si>
  <si>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</si>
  <si>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</si>
  <si>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</si>
  <si>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</si>
  <si>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</si>
  <si>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</si>
  <si>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</si>
  <si>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</si>
  <si>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</si>
  <si>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</si>
  <si>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</si>
  <si>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</si>
  <si>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</si>
  <si>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</si>
  <si>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</si>
  <si>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</si>
  <si>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</si>
  <si>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</si>
  <si>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</si>
  <si>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</si>
  <si>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</si>
  <si>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</si>
  <si>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</si>
  <si>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</si>
  <si>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</si>
  <si>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</si>
  <si>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</si>
  <si>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</si>
  <si>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</si>
  <si>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</si>
  <si>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</si>
  <si>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</si>
  <si>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</si>
  <si>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</si>
  <si>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</si>
  <si>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</si>
  <si>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</si>
  <si>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</si>
  <si>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</si>
  <si>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</si>
  <si>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</si>
  <si>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</si>
  <si>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</si>
  <si>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</si>
  <si>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</si>
  <si>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</si>
  <si>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</si>
  <si>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</si>
  <si>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</si>
  <si>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</si>
  <si>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</si>
  <si>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</si>
  <si>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</si>
  <si>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</si>
  <si>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</si>
  <si>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</si>
  <si>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</si>
  <si>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</si>
  <si>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</si>
  <si>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</si>
  <si>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</si>
  <si>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</si>
  <si>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</si>
  <si>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</si>
  <si>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</si>
  <si>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</si>
  <si>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</si>
  <si>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</si>
  <si>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</si>
  <si>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</si>
  <si>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</si>
  <si>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</si>
  <si>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</si>
  <si>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</si>
  <si>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</si>
  <si>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</si>
  <si>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</si>
  <si>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</si>
  <si>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</si>
  <si>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</si>
  <si>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</si>
  <si>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</si>
  <si>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</si>
  <si>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</si>
  <si>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</si>
  <si>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</si>
  <si>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</si>
  <si>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</si>
  <si>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</si>
  <si>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</si>
  <si>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</si>
  <si>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</si>
  <si>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</si>
  <si>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</si>
  <si>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</si>
  <si>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</si>
  <si>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</si>
  <si>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</si>
  <si>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</si>
  <si>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</si>
  <si>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</si>
  <si>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</si>
  <si>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</si>
  <si>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</si>
  <si>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</si>
  <si>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</si>
  <si>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</si>
  <si>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</si>
  <si>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</si>
  <si>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</si>
  <si>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</si>
  <si>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</si>
  <si>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</si>
  <si>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</si>
  <si>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</si>
  <si>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</si>
  <si>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</si>
  <si>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</si>
  <si>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</si>
  <si>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</si>
  <si>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</si>
  <si>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</si>
  <si>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</si>
  <si>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</si>
  <si>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</si>
  <si>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</si>
  <si>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</si>
  <si>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</si>
  <si>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</si>
  <si>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</si>
  <si>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</si>
  <si>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</si>
  <si>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</si>
  <si>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</si>
  <si>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</si>
  <si>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</si>
  <si>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</si>
  <si>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</si>
  <si>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</si>
  <si>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</si>
  <si>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</si>
  <si>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</si>
  <si>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</si>
  <si>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</si>
  <si>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</si>
  <si>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</si>
  <si>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</si>
  <si>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</si>
  <si>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</si>
  <si>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</si>
  <si>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</si>
  <si>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</si>
  <si>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</si>
  <si>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</si>
  <si>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</si>
  <si>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</si>
  <si>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</si>
  <si>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</si>
  <si>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</si>
  <si>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</si>
  <si>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</si>
  <si>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</si>
  <si>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</si>
  <si>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</si>
  <si>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</si>
  <si>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</si>
  <si>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</si>
  <si>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</si>
  <si>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</si>
  <si>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</si>
  <si>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</si>
  <si>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</si>
  <si>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</si>
  <si>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</si>
  <si>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</si>
  <si>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</si>
  <si>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</si>
  <si>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</si>
  <si>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</si>
  <si>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</si>
  <si>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</si>
  <si>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</si>
  <si>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</si>
  <si>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</si>
  <si>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</si>
  <si>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</si>
  <si>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</si>
  <si>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</si>
  <si>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</si>
  <si>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</si>
  <si>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</si>
  <si>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</si>
  <si>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</si>
  <si>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</si>
  <si>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</si>
  <si>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</si>
  <si>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</si>
  <si>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</si>
  <si>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</si>
  <si>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</si>
  <si>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</si>
  <si>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</si>
  <si>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</si>
  <si>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</si>
  <si>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</si>
  <si>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</si>
  <si>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</si>
  <si>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</si>
  <si>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</si>
  <si>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</si>
  <si>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</si>
  <si>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</si>
  <si>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</si>
  <si>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</si>
  <si>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</si>
  <si>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</si>
  <si>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</si>
  <si>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</si>
  <si>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</si>
  <si>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</si>
  <si>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</si>
  <si>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</si>
  <si>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</si>
  <si>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</si>
  <si>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</si>
  <si>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</si>
  <si>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</si>
  <si>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</si>
  <si>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</si>
  <si>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</si>
  <si>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</si>
  <si>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</si>
  <si>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</si>
  <si>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</si>
  <si>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</si>
  <si>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</si>
  <si>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</si>
  <si>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</si>
  <si>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</si>
  <si>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</si>
  <si>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</si>
  <si>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</si>
  <si>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</si>
  <si>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</si>
  <si>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</si>
  <si>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</si>
  <si>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</si>
  <si>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</si>
  <si>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</si>
  <si>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</si>
  <si>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</si>
  <si>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</si>
  <si>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</si>
  <si>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</si>
  <si>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</si>
  <si>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</si>
  <si>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</si>
  <si>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</si>
  <si>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</si>
  <si>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</si>
  <si>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</si>
  <si>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</si>
  <si>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</si>
  <si>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</si>
  <si>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</si>
  <si>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</si>
  <si>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</si>
  <si>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</si>
  <si>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</si>
  <si>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</si>
  <si>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</si>
  <si>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</si>
  <si>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</si>
  <si>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</si>
  <si>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</si>
  <si>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</si>
  <si>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</si>
  <si>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</si>
  <si>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</si>
  <si>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</si>
  <si>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</si>
  <si>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</si>
  <si>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</si>
  <si>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</si>
  <si>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</si>
  <si>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</si>
  <si>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</si>
  <si>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</si>
  <si>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</si>
  <si>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</si>
  <si>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</si>
  <si>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</si>
  <si>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</si>
  <si>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</si>
  <si>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</si>
  <si>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</si>
  <si>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</si>
  <si>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</si>
  <si>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</si>
  <si>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</si>
  <si>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</si>
  <si>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</si>
  <si>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</si>
  <si>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</si>
  <si>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</si>
  <si>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</si>
  <si>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</si>
  <si>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</si>
  <si>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</si>
  <si>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</si>
  <si>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</si>
  <si>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</si>
  <si>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</si>
  <si>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</si>
  <si>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</si>
  <si>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</si>
  <si>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</si>
  <si>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</si>
  <si>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</si>
  <si>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</si>
  <si>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</si>
  <si>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</si>
  <si>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</si>
  <si>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</si>
  <si>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</si>
  <si>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</si>
  <si>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</si>
  <si>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</si>
  <si>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</si>
  <si>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</si>
  <si>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</si>
  <si>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</si>
  <si>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</si>
  <si>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</si>
  <si>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</si>
  <si>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</si>
  <si>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</si>
  <si>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</si>
  <si>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</si>
  <si>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</si>
  <si>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</si>
  <si>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</si>
  <si>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</si>
  <si>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</si>
  <si>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</si>
  <si>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</si>
  <si>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</si>
  <si>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</si>
  <si>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</si>
  <si>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</si>
  <si>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</si>
  <si>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</si>
  <si>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</si>
  <si>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</si>
  <si>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</si>
  <si>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</si>
  <si>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</si>
  <si>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</si>
  <si>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</si>
  <si>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</si>
  <si>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</si>
  <si>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</si>
  <si>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</si>
  <si>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</si>
  <si>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</si>
  <si>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</si>
  <si>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</si>
  <si>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</si>
  <si>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</si>
  <si>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</si>
  <si>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</si>
  <si>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</si>
  <si>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</si>
  <si>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</si>
  <si>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</si>
  <si>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</si>
  <si>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</si>
  <si>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</si>
  <si>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</si>
  <si>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</si>
  <si>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</si>
  <si>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</si>
  <si>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</si>
  <si>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</si>
  <si>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</si>
  <si>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</si>
  <si>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</si>
  <si>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</si>
  <si>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</si>
  <si>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</si>
  <si>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</si>
  <si>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</si>
  <si>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</si>
  <si>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</si>
  <si>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</si>
  <si>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</si>
  <si>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</si>
  <si>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</si>
  <si>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</si>
  <si>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</si>
  <si>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</si>
  <si>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</si>
  <si>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</si>
  <si>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</si>
  <si>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</si>
  <si>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</si>
  <si>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</si>
  <si>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</si>
  <si>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</si>
  <si>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</si>
  <si>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</si>
  <si>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</si>
  <si>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</si>
  <si>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</si>
  <si>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</si>
  <si>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</si>
  <si>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</si>
  <si>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</si>
  <si>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</si>
  <si>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</si>
  <si>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</si>
  <si>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</si>
  <si>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</si>
  <si>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</si>
  <si>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</si>
  <si>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</si>
  <si>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</si>
  <si>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</si>
  <si>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</si>
  <si>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</si>
  <si>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</si>
  <si>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</si>
  <si>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</si>
  <si>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</si>
  <si>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</si>
  <si>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</si>
  <si>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</si>
  <si>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</si>
  <si>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</si>
  <si>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</si>
  <si>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</si>
  <si>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</si>
  <si>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</si>
  <si>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</si>
  <si>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</si>
  <si>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</si>
  <si>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</si>
  <si>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</si>
  <si>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</si>
  <si>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</si>
  <si>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</si>
  <si>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</si>
  <si>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</si>
  <si>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</si>
  <si>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</si>
  <si>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</si>
  <si>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</si>
  <si>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</si>
  <si>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</si>
  <si>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</si>
  <si>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</si>
  <si>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</si>
  <si>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</si>
  <si>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</si>
  <si>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</si>
  <si>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</si>
  <si>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</si>
  <si>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</si>
  <si>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</si>
  <si>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</si>
  <si>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</si>
  <si>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</si>
  <si>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</si>
  <si>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</si>
  <si>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</si>
  <si>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</si>
  <si>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</si>
  <si>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</si>
  <si>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</si>
  <si>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</si>
  <si>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</si>
  <si>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</si>
  <si>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</si>
  <si>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</si>
  <si>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</si>
  <si>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</si>
  <si>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</si>
  <si>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</si>
  <si>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</si>
  <si>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</si>
  <si>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</si>
  <si>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</si>
  <si>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</si>
  <si>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</si>
  <si>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</si>
  <si>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</si>
  <si>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</si>
  <si>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</si>
  <si>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</si>
  <si>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</si>
  <si>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</si>
  <si>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</si>
  <si>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</si>
  <si>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</si>
  <si>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</si>
  <si>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</si>
  <si>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</si>
  <si>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</si>
  <si>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</si>
  <si>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</si>
  <si>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</si>
  <si>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</si>
  <si>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</si>
  <si>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</si>
  <si>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</si>
  <si>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</si>
  <si>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</si>
  <si>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</si>
  <si>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</si>
  <si>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</si>
  <si>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</si>
  <si>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</si>
  <si>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</si>
  <si>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</si>
  <si>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</si>
  <si>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</si>
  <si>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</si>
  <si>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</si>
  <si>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</si>
  <si>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</si>
  <si>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</si>
  <si>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</si>
  <si>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</si>
  <si>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</si>
  <si>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</si>
  <si>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</si>
  <si>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</si>
  <si>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</si>
  <si>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</si>
  <si>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</si>
  <si>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</si>
  <si>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</si>
  <si>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</si>
  <si>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</si>
  <si>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</si>
  <si>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</si>
  <si>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</si>
  <si>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</si>
  <si>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</si>
  <si>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</si>
  <si>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</si>
  <si>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</si>
  <si>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</si>
  <si>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</si>
  <si>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</si>
  <si>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</si>
  <si>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</si>
  <si>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</si>
  <si>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</si>
  <si>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</si>
  <si>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</si>
  <si>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</si>
  <si>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</si>
  <si>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</si>
  <si>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</si>
  <si>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</si>
  <si>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</si>
  <si>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</si>
  <si>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</si>
  <si>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</si>
  <si>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</si>
  <si>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</si>
  <si>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</si>
  <si>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</si>
  <si>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</si>
  <si>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</si>
  <si>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</si>
  <si>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</si>
  <si>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</si>
  <si>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</si>
  <si>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</si>
  <si>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</si>
  <si>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</si>
  <si>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</si>
  <si>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</si>
  <si>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</si>
  <si>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</si>
  <si>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</si>
  <si>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</si>
  <si>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</si>
  <si>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</si>
  <si>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</si>
  <si>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</si>
  <si>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</si>
  <si>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</si>
  <si>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</si>
  <si>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</si>
  <si>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</si>
  <si>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</si>
  <si>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</si>
  <si>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</si>
  <si>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</si>
  <si>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</si>
  <si>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</si>
  <si>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</si>
  <si>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</si>
  <si>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</si>
  <si>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</si>
  <si>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</si>
  <si>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</si>
  <si>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</si>
  <si>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</si>
  <si>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</si>
  <si>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</si>
  <si>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</si>
  <si>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</si>
  <si>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</si>
  <si>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</si>
  <si>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</si>
  <si>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</si>
  <si>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</si>
  <si>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</si>
  <si>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</si>
  <si>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</si>
  <si>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</si>
  <si>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</si>
  <si>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</si>
  <si>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</si>
  <si>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</si>
  <si>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</si>
  <si>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</si>
  <si>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</si>
  <si>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</si>
  <si>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</si>
  <si>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</si>
  <si>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</si>
  <si>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</si>
  <si>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</si>
  <si>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</si>
  <si>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</si>
  <si>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</si>
  <si>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</si>
  <si>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</si>
  <si>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</si>
  <si>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</si>
  <si>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</si>
  <si>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</si>
  <si>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</si>
  <si>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</si>
  <si>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</si>
  <si>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</si>
  <si>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</si>
  <si>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</si>
  <si>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</si>
  <si>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</si>
  <si>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</si>
  <si>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</si>
  <si>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</si>
  <si>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</si>
  <si>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</si>
  <si>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</si>
  <si>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</si>
  <si>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</si>
  <si>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</si>
  <si>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</si>
  <si>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</si>
  <si>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</si>
  <si>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</si>
  <si>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</si>
  <si>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</si>
  <si>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</si>
  <si>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</si>
  <si>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</si>
  <si>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</si>
  <si>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</si>
  <si>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</si>
  <si>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</si>
  <si>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</si>
  <si>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</si>
  <si>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</si>
  <si>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</si>
  <si>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</si>
  <si>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</si>
  <si>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</si>
  <si>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</si>
  <si>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</si>
  <si>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</si>
  <si>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</si>
  <si>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</si>
  <si>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</si>
  <si>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</si>
  <si>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</si>
  <si>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</si>
  <si>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</si>
  <si>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</si>
  <si>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</si>
  <si>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</si>
  <si>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</si>
  <si>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</si>
  <si>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</si>
  <si>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</si>
  <si>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</si>
  <si>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</si>
  <si>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</si>
  <si>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</si>
  <si>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</si>
  <si>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</si>
  <si>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</si>
  <si>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</si>
  <si>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</si>
  <si>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</si>
  <si>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</si>
  <si>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</si>
  <si>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</si>
  <si>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</si>
  <si>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</si>
  <si>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</si>
  <si>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</si>
  <si>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</si>
  <si>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</si>
  <si>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</si>
  <si>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</si>
  <si>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</si>
  <si>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</si>
  <si>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</si>
  <si>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</si>
  <si>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</si>
  <si>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</si>
  <si>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</si>
  <si>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</si>
  <si>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</si>
  <si>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</si>
  <si>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</si>
  <si>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</si>
  <si>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</si>
  <si>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</si>
  <si>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</si>
  <si>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</si>
  <si>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</si>
  <si>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</si>
  <si>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</si>
  <si>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</si>
  <si>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</si>
  <si>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</si>
  <si>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</si>
  <si>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</si>
  <si>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</si>
  <si>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</si>
  <si>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</si>
  <si>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</si>
  <si>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</si>
  <si>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</si>
  <si>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</si>
  <si>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</si>
  <si>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</si>
  <si>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</si>
  <si>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</si>
  <si>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</si>
  <si>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</si>
  <si>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</si>
  <si>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</si>
  <si>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</si>
  <si>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</si>
  <si>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</si>
  <si>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</si>
  <si>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</si>
  <si>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</si>
  <si>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</si>
  <si>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</si>
  <si>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</si>
  <si>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</si>
  <si>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</si>
  <si>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</si>
  <si>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</si>
  <si>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</si>
  <si>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</si>
  <si>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</si>
  <si>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</si>
  <si>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</si>
  <si>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</si>
  <si>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</si>
  <si>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</si>
  <si>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</si>
  <si>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</si>
  <si>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</si>
  <si>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</si>
  <si>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</si>
  <si>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</si>
  <si>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</si>
  <si>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</si>
  <si>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</si>
  <si>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</si>
  <si>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</si>
  <si>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</si>
  <si>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</si>
  <si>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</si>
  <si>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</si>
  <si>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</si>
  <si>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</si>
  <si>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</si>
  <si>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</si>
  <si>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</si>
  <si>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</si>
  <si>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</si>
  <si>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</si>
  <si>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</si>
  <si>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</si>
  <si>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</si>
  <si>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</si>
  <si>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</si>
  <si>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</si>
  <si>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</si>
  <si>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</si>
  <si>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</si>
  <si>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</si>
  <si>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</si>
  <si>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</si>
  <si>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</si>
  <si>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</si>
  <si>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</si>
  <si>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</si>
  <si>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</si>
  <si>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</si>
  <si>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</si>
  <si>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</si>
  <si>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</si>
  <si>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</si>
  <si>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</si>
  <si>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</si>
  <si>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</si>
  <si>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</si>
  <si>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</si>
  <si>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</si>
  <si>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</si>
  <si>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</si>
  <si>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</si>
  <si>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</si>
  <si>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</si>
  <si>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</si>
  <si>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</si>
  <si>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</si>
  <si>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</si>
  <si>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</si>
  <si>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</si>
  <si>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</si>
  <si>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</si>
  <si>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</si>
  <si>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</si>
  <si>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</si>
  <si>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</si>
  <si>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</si>
  <si>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</si>
  <si>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</si>
  <si>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</si>
  <si>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</si>
  <si>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</si>
  <si>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</si>
  <si>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</si>
  <si>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</si>
  <si>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</si>
  <si>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</si>
  <si>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</si>
  <si>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</si>
  <si>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</si>
  <si>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</si>
  <si>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</si>
  <si>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</si>
  <si>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</si>
  <si>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</si>
  <si>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</si>
  <si>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</si>
  <si>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</si>
  <si>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</si>
  <si>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</si>
  <si>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</si>
  <si>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</si>
  <si>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</si>
  <si>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</si>
  <si>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</si>
  <si>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</si>
  <si>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</si>
  <si>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</si>
  <si>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</si>
  <si>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</si>
  <si>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</si>
  <si>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</si>
  <si>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</si>
  <si>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</si>
  <si>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</si>
  <si>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</si>
  <si>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</si>
  <si>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</si>
  <si>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</si>
  <si>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</si>
  <si>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</si>
  <si>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</si>
  <si>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</si>
  <si>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</si>
  <si>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</si>
  <si>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</si>
  <si>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</si>
  <si>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</si>
  <si>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</si>
  <si>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</si>
  <si>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</si>
  <si>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</si>
  <si>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</si>
  <si>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</si>
  <si>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</si>
  <si>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</si>
  <si>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</si>
  <si>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</si>
  <si>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</si>
  <si>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</si>
  <si>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</si>
  <si>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</si>
  <si>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</si>
  <si>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</si>
  <si>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</si>
  <si>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</si>
  <si>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</si>
  <si>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</si>
  <si>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</si>
  <si>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</si>
  <si>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</si>
  <si>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</si>
  <si>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</si>
  <si>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</si>
  <si>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</si>
  <si>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</si>
  <si>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</si>
  <si>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</si>
  <si>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</si>
  <si>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</si>
  <si>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</si>
  <si>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</si>
  <si>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</si>
  <si>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</si>
  <si>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</si>
  <si>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</si>
  <si>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</si>
  <si>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</si>
  <si>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</si>
  <si>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</si>
  <si>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</si>
  <si>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</si>
  <si>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</si>
  <si>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</si>
  <si>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</si>
  <si>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</si>
  <si>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</si>
  <si>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</si>
  <si>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</si>
  <si>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</si>
  <si>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</si>
  <si>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</si>
  <si>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</si>
  <si>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</si>
  <si>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</si>
  <si>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</si>
  <si>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</si>
  <si>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</si>
  <si>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</si>
  <si>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</si>
  <si>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</si>
  <si>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</si>
  <si>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</si>
  <si>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</si>
  <si>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</si>
  <si>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</si>
  <si>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</si>
  <si>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</si>
  <si>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</si>
  <si>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</si>
  <si>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</si>
  <si>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</si>
  <si>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</si>
  <si>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</si>
  <si>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</si>
  <si>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</si>
  <si>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</si>
  <si>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</si>
  <si>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</si>
  <si>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</si>
  <si>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</si>
  <si>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</si>
  <si>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</si>
  <si>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</si>
  <si>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</si>
  <si>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</si>
  <si>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</si>
  <si>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</si>
  <si>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</si>
  <si>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</si>
  <si>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</si>
  <si>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</si>
  <si>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</si>
  <si>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</si>
  <si>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</si>
  <si>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</si>
  <si>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</si>
  <si>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</si>
  <si>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</si>
  <si>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</si>
  <si>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</si>
  <si>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</si>
  <si>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</si>
  <si>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</si>
  <si>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</si>
  <si>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</si>
  <si>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</si>
  <si>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</si>
  <si>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</si>
  <si>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</si>
  <si>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</si>
  <si>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</si>
  <si>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</si>
  <si>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</si>
  <si>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</si>
  <si>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</si>
  <si>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</si>
  <si>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</si>
  <si>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</si>
  <si>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</si>
  <si>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</si>
  <si>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</si>
  <si>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</si>
  <si>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</si>
  <si>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</si>
  <si>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</si>
  <si>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</si>
  <si>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</si>
  <si>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</si>
  <si>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</si>
  <si>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</si>
  <si>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</si>
  <si>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</si>
  <si>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</si>
  <si>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</si>
  <si>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</si>
  <si>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</si>
  <si>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</si>
  <si>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</si>
  <si>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</si>
  <si>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</si>
  <si>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</si>
  <si>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</si>
  <si>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</si>
  <si>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</si>
  <si>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</si>
  <si>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</si>
  <si>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</si>
  <si>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</si>
  <si>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</si>
  <si>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</si>
  <si>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</si>
  <si>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</si>
  <si>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</si>
  <si>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</si>
  <si>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</si>
  <si>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</si>
  <si>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</si>
  <si>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</si>
  <si>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</si>
  <si>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</si>
  <si>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</si>
  <si>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</si>
  <si>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</si>
  <si>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</si>
  <si>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</si>
  <si>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</si>
  <si>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</si>
  <si>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</si>
  <si>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</si>
  <si>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</si>
  <si>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</si>
  <si>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</si>
  <si>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</si>
  <si>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</si>
  <si>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</si>
  <si>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</si>
  <si>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</si>
  <si>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</si>
  <si>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</si>
  <si>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</si>
  <si>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</si>
  <si>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</si>
  <si>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</si>
  <si>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</si>
  <si>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</si>
  <si>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</si>
  <si>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</si>
  <si>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</si>
  <si>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</si>
  <si>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</si>
  <si>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</si>
  <si>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</si>
  <si>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</si>
  <si>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</si>
  <si>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</si>
  <si>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</si>
  <si>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</si>
  <si>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</si>
  <si>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</si>
  <si>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</si>
  <si>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</si>
  <si>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</si>
  <si>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</si>
  <si>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</si>
  <si>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</si>
  <si>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</si>
  <si>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</si>
  <si>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</si>
  <si>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</si>
  <si>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</si>
  <si>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</si>
  <si>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</si>
  <si>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</si>
  <si>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</si>
  <si>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</si>
  <si>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</si>
  <si>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</si>
  <si>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</si>
  <si>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</si>
  <si>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</si>
  <si>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</si>
  <si>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</si>
  <si>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</si>
  <si>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</si>
  <si>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</si>
  <si>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</si>
  <si>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</si>
  <si>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</si>
  <si>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</si>
  <si>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</si>
  <si>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</si>
  <si>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</si>
  <si>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</si>
  <si>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</si>
  <si>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</si>
  <si>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</si>
  <si>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</si>
  <si>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</si>
  <si>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</si>
  <si>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</si>
  <si>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</si>
  <si>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</si>
  <si>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</si>
  <si>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</si>
  <si>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</si>
  <si>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</si>
  <si>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</si>
  <si>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</si>
  <si>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</si>
  <si>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</si>
  <si>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</si>
  <si>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</si>
  <si>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</si>
  <si>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</si>
  <si>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</si>
  <si>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</si>
  <si>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</si>
  <si>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</si>
  <si>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</si>
  <si>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</si>
  <si>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</si>
  <si>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</si>
  <si>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</si>
  <si>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</si>
  <si>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</si>
  <si>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</si>
  <si>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</si>
  <si>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</si>
  <si>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</si>
  <si>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</si>
  <si>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</si>
  <si>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</si>
  <si>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</si>
  <si>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</si>
  <si>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</si>
  <si>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</si>
  <si>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</si>
  <si>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</si>
  <si>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</si>
  <si>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</si>
  <si>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</si>
  <si>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</si>
  <si>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</si>
  <si>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</si>
  <si>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</si>
  <si>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</si>
  <si>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</si>
  <si>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</si>
  <si>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</si>
  <si>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</si>
  <si>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</si>
  <si>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</si>
  <si>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</si>
  <si>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</si>
  <si>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</si>
  <si>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</si>
  <si>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</si>
  <si>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</si>
  <si>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</si>
  <si>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</si>
  <si>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</si>
  <si>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</si>
  <si>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</si>
  <si>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</si>
  <si>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</si>
  <si>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</si>
  <si>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</si>
  <si>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</si>
  <si>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</si>
  <si>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</si>
  <si>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</si>
  <si>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</si>
  <si>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</si>
  <si>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</si>
  <si>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</si>
  <si>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</si>
  <si>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</si>
  <si>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</si>
  <si>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</si>
  <si>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</si>
  <si>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</si>
  <si>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</si>
  <si>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</si>
  <si>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</si>
  <si>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</si>
  <si>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</si>
  <si>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</si>
  <si>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</si>
  <si>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</si>
  <si>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</si>
  <si>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</si>
  <si>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</si>
  <si>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</si>
  <si>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</si>
  <si>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</si>
  <si>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</si>
  <si>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</si>
  <si>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</si>
  <si>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</si>
  <si>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</si>
  <si>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</si>
  <si>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</si>
  <si>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</si>
  <si>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</si>
  <si>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</si>
  <si>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</si>
  <si>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</si>
  <si>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</si>
  <si>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</si>
  <si>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</si>
  <si>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</si>
  <si>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</si>
  <si>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</si>
  <si>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</si>
  <si>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</si>
  <si>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</si>
  <si>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</si>
  <si>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</si>
  <si>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</si>
  <si>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</si>
  <si>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</si>
  <si>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</si>
  <si>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</si>
  <si>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</si>
  <si>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</si>
  <si>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</si>
  <si>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</si>
  <si>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</si>
  <si>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</si>
  <si>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</si>
  <si>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</si>
  <si>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</si>
  <si>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</si>
  <si>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</si>
  <si>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</si>
  <si>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</si>
  <si>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</si>
  <si>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</si>
  <si>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</si>
  <si>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</si>
  <si>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</si>
  <si>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</si>
  <si>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</si>
  <si>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</si>
  <si>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</si>
  <si>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</si>
  <si>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</si>
  <si>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</si>
  <si>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</si>
  <si>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</si>
  <si>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</si>
  <si>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</si>
  <si>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</si>
  <si>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</si>
  <si>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</si>
  <si>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</si>
  <si>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</si>
  <si>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</si>
  <si>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</si>
  <si>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</si>
  <si>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</si>
  <si>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</si>
  <si>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</si>
  <si>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</si>
  <si>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</si>
  <si>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</si>
  <si>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</si>
  <si>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</si>
  <si>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</si>
  <si>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</si>
  <si>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</si>
  <si>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</si>
  <si>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</si>
  <si>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</si>
  <si>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</si>
  <si>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</si>
  <si>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</si>
  <si>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</si>
  <si>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</si>
  <si>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</si>
  <si>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</si>
  <si>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</si>
  <si>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</si>
  <si>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</si>
  <si>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</si>
  <si>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</si>
  <si>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</si>
  <si>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</si>
  <si>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</si>
  <si>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</si>
  <si>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</si>
  <si>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</si>
  <si>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</si>
  <si>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</si>
  <si>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</si>
  <si>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</si>
  <si>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</si>
  <si>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</si>
  <si>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</si>
  <si>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</si>
  <si>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</si>
  <si>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</si>
  <si>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</si>
  <si>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</si>
  <si>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</si>
  <si>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</si>
  <si>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</si>
  <si>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</si>
  <si>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</si>
  <si>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</si>
  <si>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</si>
  <si>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</si>
  <si>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</si>
  <si>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</si>
  <si>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</si>
  <si>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</si>
  <si>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</si>
  <si>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</si>
  <si>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</si>
  <si>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</si>
  <si>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</si>
  <si>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</si>
  <si>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</si>
  <si>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</si>
  <si>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</si>
  <si>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</si>
  <si>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</si>
  <si>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</si>
  <si>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</si>
  <si>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</si>
  <si>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</si>
  <si>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</si>
  <si>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</si>
  <si>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</si>
  <si>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</si>
  <si>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</si>
  <si>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</si>
  <si>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</si>
  <si>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</si>
  <si>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</si>
  <si>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</si>
  <si>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</si>
  <si>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</si>
  <si>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</si>
  <si>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</si>
  <si>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</si>
  <si>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</si>
  <si>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</si>
  <si>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</si>
  <si>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</si>
  <si>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</si>
  <si>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</si>
  <si>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</si>
  <si>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</si>
  <si>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</si>
  <si>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</si>
  <si>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</si>
  <si>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</si>
  <si>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</si>
  <si>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</si>
  <si>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</si>
  <si>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</si>
  <si>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</si>
  <si>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</si>
  <si>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</si>
  <si>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</si>
  <si>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</si>
  <si>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</si>
  <si>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</si>
  <si>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</si>
  <si>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</si>
  <si>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</si>
  <si>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</si>
  <si>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</si>
  <si>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</si>
  <si>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</si>
  <si>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</si>
  <si>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</si>
  <si>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</si>
  <si>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</si>
  <si>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</si>
  <si>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</si>
  <si>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</si>
  <si>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</si>
  <si>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</si>
  <si>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</si>
  <si>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</si>
  <si>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</si>
  <si>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</si>
  <si>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</si>
  <si>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</si>
  <si>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</si>
  <si>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</si>
  <si>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</si>
  <si>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</si>
  <si>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</si>
  <si>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</si>
  <si>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</si>
  <si>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</si>
  <si>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</si>
  <si>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</si>
  <si>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</si>
  <si>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</si>
  <si>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</si>
  <si>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</si>
  <si>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</si>
  <si>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</si>
  <si>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</si>
  <si>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</si>
  <si>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</si>
  <si>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</si>
  <si>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</si>
  <si>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</si>
  <si>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</si>
  <si>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</si>
  <si>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</si>
  <si>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</si>
  <si>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</si>
  <si>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</si>
  <si>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</si>
  <si>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</si>
  <si>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</si>
  <si>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</si>
  <si>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</si>
  <si>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</si>
  <si>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</si>
  <si>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</si>
  <si>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</si>
  <si>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</si>
  <si>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</si>
  <si>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</si>
  <si>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</si>
  <si>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</si>
  <si>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</si>
  <si>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</si>
  <si>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</si>
  <si>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</si>
  <si>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</si>
  <si>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</si>
  <si>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</si>
  <si>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</si>
  <si>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</si>
  <si>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</si>
  <si>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</si>
  <si>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</si>
  <si>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</si>
  <si>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</si>
  <si>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</si>
  <si>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</si>
  <si>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</si>
  <si>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</si>
  <si>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</si>
  <si>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</si>
  <si>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</si>
  <si>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</si>
  <si>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</si>
  <si>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</si>
  <si>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</si>
  <si>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</si>
  <si>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</si>
  <si>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</si>
  <si>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</si>
  <si>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</si>
  <si>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</si>
  <si>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</si>
  <si>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</si>
  <si>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</si>
  <si>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</si>
  <si>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</si>
  <si>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</si>
  <si>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</si>
  <si>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</si>
  <si>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</si>
  <si>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</si>
  <si>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</si>
  <si>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</si>
  <si>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</si>
  <si>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</si>
  <si>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</si>
  <si>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</si>
  <si>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</si>
  <si>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</si>
  <si>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</si>
  <si>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</si>
  <si>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</si>
  <si>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</si>
  <si>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</si>
  <si>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</si>
  <si>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</si>
  <si>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</si>
  <si>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</si>
  <si>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</si>
  <si>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</si>
  <si>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</si>
  <si>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</si>
  <si>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</si>
  <si>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</si>
  <si>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</si>
  <si>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</si>
  <si>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</si>
  <si>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</si>
  <si>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</si>
  <si>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</si>
  <si>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</si>
  <si>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</si>
  <si>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</si>
  <si>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</si>
  <si>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</si>
  <si>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</si>
  <si>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</si>
  <si>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</si>
  <si>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</si>
  <si>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</si>
  <si>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</si>
  <si>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</si>
  <si>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</si>
  <si>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</si>
  <si>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</si>
  <si>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</si>
  <si>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</si>
  <si>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</si>
  <si>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</si>
  <si>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</si>
  <si>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</si>
  <si>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</si>
  <si>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</si>
  <si>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</si>
  <si>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</si>
  <si>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</si>
  <si>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</si>
  <si>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</si>
  <si>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</si>
  <si>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</si>
  <si>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</si>
  <si>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</si>
  <si>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</si>
  <si>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</si>
  <si>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</si>
  <si>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</si>
  <si>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</si>
  <si>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</si>
  <si>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</si>
  <si>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</si>
  <si>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</si>
  <si>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</si>
  <si>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</si>
  <si>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</si>
  <si>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</si>
  <si>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</si>
  <si>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</si>
  <si>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</si>
  <si>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</si>
  <si>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</si>
  <si>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</si>
  <si>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</si>
  <si>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</si>
  <si>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</si>
  <si>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</si>
  <si>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</si>
  <si>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</si>
  <si>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</si>
  <si>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</si>
  <si>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</si>
  <si>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</si>
  <si>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</si>
  <si>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</si>
  <si>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</si>
  <si>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</si>
  <si>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</si>
  <si>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</si>
  <si>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</si>
  <si>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</si>
  <si>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</si>
  <si>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</si>
  <si>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</si>
  <si>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</si>
  <si>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</si>
  <si>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</si>
  <si>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</si>
  <si>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</si>
  <si>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</si>
  <si>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</si>
  <si>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</si>
  <si>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</si>
  <si>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</si>
  <si>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</si>
  <si>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</si>
  <si>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</si>
  <si>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</si>
  <si>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</si>
  <si>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</si>
  <si>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</si>
  <si>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</si>
  <si>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</si>
  <si>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</si>
  <si>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</si>
  <si>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</si>
  <si>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</si>
  <si>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</si>
  <si>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</si>
  <si>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</si>
  <si>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</si>
  <si>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</si>
  <si>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</si>
  <si>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</si>
  <si>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</si>
  <si>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</si>
  <si>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</si>
  <si>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</si>
  <si>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</si>
  <si>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</si>
  <si>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</si>
  <si>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</si>
  <si>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</si>
  <si>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</si>
  <si>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</si>
  <si>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</si>
  <si>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</si>
  <si>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</si>
  <si>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</si>
  <si>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</si>
  <si>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</si>
  <si>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</si>
  <si>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</si>
  <si>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</si>
  <si>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</si>
  <si>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</si>
  <si>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</si>
  <si>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</si>
  <si>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</si>
  <si>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</si>
  <si>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</si>
  <si>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</si>
  <si>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</si>
  <si>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</si>
  <si>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</si>
  <si>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</si>
  <si>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</si>
  <si>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</si>
  <si>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</si>
  <si>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</si>
  <si>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</si>
  <si>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</si>
  <si>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</si>
  <si>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</si>
  <si>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</si>
  <si>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</si>
  <si>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</si>
  <si>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</si>
  <si>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</si>
  <si>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</si>
  <si>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</si>
  <si>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</si>
  <si>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</si>
  <si>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</si>
  <si>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</si>
  <si>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</si>
  <si>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</si>
  <si>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</si>
  <si>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</si>
  <si>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</si>
  <si>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</si>
  <si>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</si>
  <si>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</si>
  <si>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</si>
  <si>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</si>
  <si>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</si>
  <si>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</si>
  <si>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</si>
  <si>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</si>
  <si>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</si>
  <si>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</si>
  <si>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</si>
  <si>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</si>
  <si>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</si>
  <si>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</si>
  <si>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</si>
  <si>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</si>
  <si>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</si>
  <si>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</si>
  <si>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</si>
  <si>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</si>
  <si>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</si>
  <si>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</si>
  <si>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</si>
  <si>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</si>
  <si>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</si>
  <si>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</si>
  <si>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</si>
  <si>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</si>
  <si>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</si>
  <si>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</si>
  <si>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</si>
  <si>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</si>
  <si>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</si>
  <si>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</si>
  <si>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</si>
  <si>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</si>
  <si>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</si>
  <si>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</si>
  <si>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</si>
  <si>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</si>
  <si>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</si>
  <si>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</si>
  <si>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</si>
  <si>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</si>
  <si>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</si>
  <si>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</si>
  <si>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</si>
  <si>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</si>
  <si>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</si>
  <si>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</si>
  <si>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</si>
  <si>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</si>
  <si>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</si>
  <si>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</si>
  <si>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</si>
  <si>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</si>
  <si>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</si>
  <si>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</si>
  <si>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</si>
  <si>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</si>
  <si>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</si>
  <si>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</si>
  <si>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</si>
  <si>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</si>
  <si>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</si>
  <si>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</si>
  <si>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</si>
  <si>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</si>
  <si>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</si>
  <si>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</si>
  <si>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</si>
  <si>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</si>
  <si>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</si>
  <si>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</si>
  <si>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</si>
  <si>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</si>
  <si>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</si>
  <si>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</si>
  <si>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</si>
  <si>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</si>
  <si>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</si>
  <si>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</si>
  <si>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</si>
  <si>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</si>
  <si>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</si>
  <si>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</si>
  <si>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</si>
  <si>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</si>
  <si>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</si>
  <si>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</si>
  <si>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</si>
  <si>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</si>
  <si>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</si>
  <si>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</si>
  <si>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</si>
  <si>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</si>
  <si>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</si>
  <si>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</si>
  <si>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</si>
  <si>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</si>
  <si>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</si>
  <si>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</si>
  <si>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</si>
  <si>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</si>
  <si>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</si>
  <si>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</si>
  <si>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</si>
  <si>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</si>
  <si>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</si>
  <si>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</si>
  <si>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</si>
  <si>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</si>
  <si>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</si>
  <si>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</si>
  <si>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</si>
  <si>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</si>
  <si>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</si>
  <si>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</si>
  <si>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</si>
  <si>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</si>
  <si>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</si>
  <si>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</si>
  <si>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</si>
  <si>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</si>
  <si>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</si>
  <si>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</si>
  <si>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</si>
  <si>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</si>
  <si>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</si>
  <si>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</si>
  <si>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</si>
  <si>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</si>
  <si>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</si>
  <si>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</si>
  <si>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</si>
  <si>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</si>
  <si>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</si>
  <si>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</si>
  <si>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</si>
  <si>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</si>
  <si>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</si>
  <si>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</si>
  <si>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</si>
  <si>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</si>
  <si>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</si>
  <si>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</si>
  <si>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</si>
  <si>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</si>
  <si>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</si>
  <si>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</si>
  <si>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</si>
  <si>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</si>
  <si>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</si>
  <si>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</si>
  <si>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</si>
  <si>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</si>
  <si>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</si>
  <si>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</si>
  <si>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</si>
  <si>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</si>
  <si>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</si>
  <si>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</si>
  <si>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</si>
  <si>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</si>
  <si>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</si>
  <si>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</si>
  <si>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</si>
  <si>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</si>
  <si>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</si>
  <si>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</si>
  <si>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</si>
  <si>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</si>
  <si>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</si>
  <si>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</si>
  <si>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</si>
  <si>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</si>
  <si>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</si>
  <si>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</si>
  <si>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</si>
  <si>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</si>
  <si>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</si>
  <si>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</si>
  <si>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</si>
  <si>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</si>
  <si>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</si>
  <si>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</si>
  <si>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</si>
  <si>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</si>
  <si>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</si>
  <si>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</si>
  <si>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</si>
  <si>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</si>
  <si>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</si>
  <si>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</si>
  <si>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</si>
  <si>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</si>
  <si>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</si>
  <si>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</si>
  <si>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</si>
  <si>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</si>
  <si>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</si>
  <si>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</si>
  <si>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</si>
  <si>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</si>
  <si>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</si>
  <si>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</si>
  <si>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</si>
  <si>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</si>
  <si>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</si>
  <si>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</si>
  <si>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</si>
  <si>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</si>
  <si>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</si>
  <si>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</si>
  <si>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</si>
  <si>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</si>
  <si>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</si>
  <si>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</si>
  <si>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</si>
  <si>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</si>
  <si>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</si>
  <si>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</si>
  <si>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</si>
  <si>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</si>
  <si>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</si>
  <si>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</si>
  <si>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</si>
  <si>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</si>
  <si>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</si>
  <si>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</si>
  <si>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</si>
  <si>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</si>
  <si>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</si>
  <si>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</si>
  <si>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</si>
  <si>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</si>
  <si>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</si>
  <si>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</si>
  <si>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</si>
  <si>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</si>
  <si>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</si>
  <si>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</si>
  <si>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</si>
  <si>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</si>
  <si>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</si>
  <si>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</si>
  <si>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</si>
  <si>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</si>
  <si>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</si>
  <si>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</si>
  <si>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</si>
  <si>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</si>
  <si>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</si>
  <si>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</si>
  <si>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</si>
  <si>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</si>
  <si>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</si>
  <si>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</si>
  <si>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</si>
  <si>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</si>
  <si>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</si>
  <si>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</si>
  <si>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</si>
  <si>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</si>
  <si>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</si>
  <si>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</si>
  <si>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</si>
  <si>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</si>
  <si>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</si>
  <si>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</si>
  <si>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</si>
  <si>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</si>
  <si>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</si>
  <si>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</si>
  <si>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</si>
  <si>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</si>
  <si>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</si>
  <si>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</si>
  <si>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</si>
  <si>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</si>
  <si>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</si>
  <si>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</si>
  <si>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</si>
  <si>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</si>
  <si>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</si>
  <si>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</si>
  <si>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</si>
  <si>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</si>
  <si>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</si>
  <si>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</si>
  <si>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</si>
  <si>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</si>
  <si>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</si>
  <si>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</si>
  <si>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</si>
  <si>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</si>
  <si>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</si>
  <si>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</si>
  <si>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</si>
  <si>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</si>
  <si>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</si>
  <si>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</si>
  <si>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</si>
  <si>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</si>
  <si>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</si>
  <si>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</si>
  <si>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</si>
  <si>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</si>
  <si>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</si>
  <si>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</si>
  <si>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</si>
  <si>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</si>
  <si>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</si>
  <si>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</si>
  <si>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</si>
  <si>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</si>
  <si>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</si>
  <si>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</si>
  <si>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</si>
  <si>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</si>
  <si>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</si>
  <si>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</si>
  <si>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</si>
  <si>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</si>
  <si>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</si>
  <si>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</si>
  <si>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</si>
  <si>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</si>
  <si>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</si>
  <si>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</si>
  <si>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</si>
  <si>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</si>
  <si>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</si>
  <si>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</si>
  <si>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</si>
  <si>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</si>
  <si>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</si>
  <si>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</si>
  <si>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</si>
  <si>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</si>
  <si>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</si>
  <si>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</si>
  <si>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</si>
  <si>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</si>
  <si>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</si>
  <si>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</si>
  <si>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</si>
  <si>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</si>
  <si>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</si>
  <si>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</si>
  <si>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</si>
  <si>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</si>
  <si>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</si>
  <si>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</si>
  <si>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</si>
  <si>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</si>
  <si>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</si>
  <si>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</si>
  <si>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</si>
  <si>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</si>
  <si>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</si>
  <si>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</si>
  <si>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</si>
  <si>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</si>
  <si>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</si>
  <si>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</si>
  <si>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</si>
  <si>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</si>
  <si>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</si>
  <si>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</si>
  <si>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</si>
  <si>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</si>
  <si>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</si>
  <si>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</si>
  <si>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</si>
  <si>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</si>
  <si>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</si>
  <si>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</si>
  <si>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</si>
  <si>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</si>
  <si>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</si>
  <si>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</si>
  <si>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</si>
  <si>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</si>
  <si>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</si>
  <si>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</si>
  <si>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</si>
  <si>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</si>
  <si>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</si>
  <si>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</si>
  <si>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</si>
  <si>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</si>
  <si>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</si>
  <si>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</si>
  <si>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</si>
  <si>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</si>
  <si>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</si>
  <si>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</si>
  <si>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</si>
  <si>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</si>
  <si>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</si>
  <si>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</si>
  <si>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</si>
  <si>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</si>
  <si>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</si>
  <si>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</si>
  <si>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</si>
  <si>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</si>
  <si>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</si>
  <si>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</si>
  <si>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</si>
  <si>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</si>
  <si>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</si>
  <si>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</si>
  <si>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</si>
  <si>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</si>
  <si>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</si>
  <si>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</si>
  <si>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</si>
  <si>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</si>
  <si>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</si>
  <si>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</si>
  <si>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</si>
  <si>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</si>
  <si>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</si>
  <si>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</si>
  <si>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</si>
  <si>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</si>
  <si>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</si>
  <si>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</si>
  <si>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</si>
  <si>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</si>
  <si>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</si>
  <si>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</si>
  <si>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</si>
  <si>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</si>
  <si>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</si>
  <si>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</si>
  <si>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</si>
  <si>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</si>
  <si>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</si>
  <si>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</si>
  <si>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</si>
  <si>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</si>
  <si>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</si>
  <si>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</si>
  <si>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</si>
  <si>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</si>
  <si>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</si>
  <si>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</si>
  <si>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</si>
  <si>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</si>
  <si>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</si>
  <si>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</si>
  <si>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</si>
  <si>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</si>
  <si>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</si>
  <si>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</si>
  <si>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</si>
  <si>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</si>
  <si>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</si>
  <si>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</si>
  <si>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</si>
  <si>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</si>
  <si>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</si>
  <si>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</si>
  <si>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</si>
  <si>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</si>
  <si>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</si>
  <si>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</si>
  <si>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</si>
  <si>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</si>
  <si>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</si>
  <si>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</si>
  <si>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</si>
  <si>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</si>
  <si>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</si>
  <si>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</si>
  <si>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</si>
  <si>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</si>
  <si>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</si>
  <si>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</si>
  <si>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</si>
  <si>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</si>
  <si>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</si>
  <si>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</si>
  <si>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</si>
  <si>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</si>
  <si>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</si>
  <si>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</si>
  <si>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</si>
  <si>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</si>
  <si>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</si>
  <si>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</si>
  <si>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</si>
  <si>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</si>
  <si>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</si>
  <si>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</si>
  <si>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</si>
  <si>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</si>
  <si>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</si>
  <si>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</si>
  <si>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</si>
  <si>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</si>
  <si>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</si>
  <si>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</si>
  <si>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</si>
  <si>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</si>
  <si>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</si>
  <si>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</si>
  <si>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</si>
  <si>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</si>
  <si>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</si>
  <si>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</si>
  <si>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</si>
  <si>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</si>
  <si>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</si>
  <si>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</si>
  <si>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</si>
  <si>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</si>
  <si>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</si>
  <si>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</si>
  <si>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</si>
  <si>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</si>
  <si>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</si>
  <si>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</si>
  <si>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</si>
  <si>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</si>
  <si>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</si>
  <si>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</si>
  <si>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</si>
  <si>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</si>
  <si>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</si>
  <si>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</si>
  <si>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</si>
  <si>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</si>
  <si>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</si>
  <si>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</si>
  <si>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</si>
  <si>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</si>
  <si>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</si>
  <si>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</si>
  <si>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</si>
  <si>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</si>
  <si>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</si>
  <si>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</si>
  <si>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</si>
  <si>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</si>
  <si>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</si>
  <si>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</si>
  <si>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</si>
  <si>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</si>
  <si>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</si>
  <si>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</si>
  <si>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</si>
  <si>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</si>
  <si>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</si>
  <si>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</si>
  <si>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</si>
  <si>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</si>
  <si>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</si>
  <si>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</si>
  <si>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</si>
  <si>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</si>
  <si>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</si>
  <si>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</si>
  <si>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</si>
  <si>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</si>
  <si>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</si>
  <si>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</si>
  <si>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</si>
  <si>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</si>
  <si>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</si>
  <si>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</si>
  <si>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</si>
  <si>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</si>
  <si>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</si>
  <si>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</si>
  <si>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</si>
  <si>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</si>
  <si>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</si>
  <si>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</si>
  <si>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</si>
  <si>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</si>
  <si>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</si>
  <si>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</si>
  <si>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</si>
  <si>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</si>
  <si>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</si>
  <si>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</si>
  <si>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</si>
  <si>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</si>
  <si>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</si>
  <si>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</si>
  <si>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</si>
  <si>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</si>
  <si>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</si>
  <si>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</si>
  <si>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</si>
  <si>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</si>
  <si>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</si>
  <si>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</si>
  <si>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</si>
  <si>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</si>
  <si>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</si>
  <si>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</si>
  <si>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</si>
  <si>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</si>
  <si>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</si>
  <si>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</si>
  <si>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</si>
  <si>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</si>
  <si>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</si>
  <si>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</si>
  <si>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</si>
  <si>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</si>
  <si>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</si>
  <si>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</si>
  <si>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</si>
  <si>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</si>
  <si>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</si>
  <si>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</si>
  <si>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</si>
  <si>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</si>
  <si>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</si>
  <si>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</si>
  <si>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</si>
  <si>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</si>
  <si>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</si>
  <si>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</si>
  <si>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</si>
  <si>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</si>
  <si>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</si>
  <si>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</si>
  <si>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</si>
  <si>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</si>
  <si>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</si>
  <si>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</si>
  <si>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</si>
  <si>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</si>
  <si>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</si>
  <si>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</si>
  <si>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</si>
  <si>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</si>
  <si>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</si>
  <si>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</si>
  <si>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</si>
  <si>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</si>
  <si>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</si>
  <si>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</si>
  <si>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</si>
  <si>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</si>
  <si>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</si>
  <si>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</si>
  <si>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</si>
  <si>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</si>
  <si>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</si>
  <si>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</si>
  <si>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</si>
  <si>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</si>
  <si>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</si>
  <si>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</si>
  <si>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</si>
  <si>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</si>
  <si>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</si>
  <si>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</si>
  <si>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</si>
  <si>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</si>
  <si>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</si>
  <si>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</si>
  <si>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</si>
  <si>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</si>
  <si>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</si>
  <si>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</si>
  <si>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</si>
  <si>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</si>
  <si>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</si>
  <si>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</si>
  <si>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</si>
  <si>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</si>
  <si>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</si>
  <si>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</si>
  <si>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</si>
  <si>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</si>
  <si>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</si>
  <si>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</si>
  <si>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</si>
  <si>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</si>
  <si>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</si>
  <si>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</si>
  <si>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</si>
  <si>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</si>
  <si>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</si>
  <si>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</si>
  <si>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</si>
  <si>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</si>
  <si>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</si>
  <si>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</si>
  <si>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</si>
  <si>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</si>
  <si>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</si>
  <si>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</si>
  <si>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</si>
  <si>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</si>
  <si>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</si>
  <si>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</si>
  <si>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</si>
  <si>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</si>
  <si>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</si>
  <si>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</si>
  <si>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</si>
  <si>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</si>
  <si>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</si>
  <si>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</si>
  <si>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</si>
  <si>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</si>
  <si>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</si>
  <si>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</si>
  <si>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</si>
  <si>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</si>
  <si>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</si>
  <si>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</si>
  <si>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</si>
  <si>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</si>
  <si>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</si>
  <si>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</si>
  <si>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</si>
  <si>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</si>
  <si>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</si>
  <si>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</si>
  <si>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</si>
  <si>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</si>
  <si>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</si>
  <si>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</si>
  <si>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</si>
  <si>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</si>
  <si>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</si>
  <si>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</si>
  <si>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</si>
  <si>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</si>
  <si>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</si>
  <si>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</si>
  <si>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</si>
  <si>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</si>
  <si>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</si>
  <si>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</si>
  <si>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</si>
  <si>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</si>
  <si>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</si>
  <si>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</si>
  <si>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</si>
  <si>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</si>
  <si>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</si>
  <si>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</si>
  <si>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</si>
  <si>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</si>
  <si>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</si>
  <si>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</si>
  <si>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</si>
  <si>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</si>
  <si>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</si>
  <si>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</si>
  <si>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</si>
  <si>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</si>
  <si>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</si>
  <si>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</si>
  <si>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</si>
  <si>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</si>
  <si>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</si>
  <si>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</si>
  <si>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</si>
  <si>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</si>
  <si>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</si>
  <si>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</si>
  <si>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</si>
  <si>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</si>
  <si>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</si>
  <si>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</si>
  <si>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</si>
  <si>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</si>
  <si>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</si>
  <si>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</si>
  <si>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</si>
  <si>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</si>
  <si>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</si>
  <si>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</si>
  <si>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</si>
  <si>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</si>
  <si>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</si>
  <si>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</si>
  <si>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</si>
  <si>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</si>
  <si>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</si>
  <si>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</si>
  <si>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</si>
  <si>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</si>
  <si>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</si>
  <si>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</si>
  <si>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</si>
  <si>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</si>
  <si>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</si>
  <si>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</si>
  <si>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</si>
  <si>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</si>
  <si>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</si>
  <si>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</si>
  <si>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</si>
  <si>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</si>
  <si>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</si>
  <si>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</si>
  <si>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</si>
  <si>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</si>
  <si>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</si>
  <si>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</si>
  <si>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</si>
  <si>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</si>
  <si>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</si>
  <si>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</si>
  <si>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</si>
  <si>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</si>
  <si>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</si>
  <si>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</si>
  <si>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</si>
  <si>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</si>
  <si>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</si>
  <si>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</si>
  <si>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</si>
  <si>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</si>
  <si>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</si>
  <si>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</si>
  <si>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</si>
  <si>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</si>
  <si>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</si>
  <si>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</si>
  <si>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</si>
  <si>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</si>
  <si>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</si>
  <si>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</si>
  <si>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</si>
  <si>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</si>
  <si>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</si>
  <si>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</si>
  <si>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</si>
  <si>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</si>
  <si>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</si>
  <si>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</si>
  <si>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</si>
  <si>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</si>
  <si>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</si>
  <si>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</si>
  <si>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</si>
  <si>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</si>
  <si>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</si>
  <si>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</si>
  <si>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</si>
  <si>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</si>
  <si>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</si>
  <si>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</si>
  <si>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</si>
  <si>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</si>
  <si>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</si>
  <si>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</si>
  <si>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</si>
  <si>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</si>
  <si>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</si>
  <si>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</si>
  <si>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</si>
  <si>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</si>
  <si>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</si>
  <si>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</si>
  <si>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</si>
  <si>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</si>
  <si>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</si>
  <si>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</si>
  <si>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</si>
  <si>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</si>
  <si>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</si>
  <si>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</si>
  <si>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</si>
  <si>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</si>
  <si>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</si>
  <si>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</si>
  <si>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</si>
  <si>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</si>
  <si>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</si>
  <si>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</si>
  <si>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</si>
  <si>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</si>
  <si>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</si>
  <si>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</si>
  <si>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</si>
  <si>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</si>
  <si>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</si>
  <si>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</si>
  <si>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</si>
  <si>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</si>
  <si>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</si>
  <si>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</si>
  <si>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</si>
  <si>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</si>
  <si>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</si>
  <si>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</si>
  <si>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</si>
  <si>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</si>
  <si>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</si>
  <si>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</si>
  <si>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</si>
  <si>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</si>
  <si>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</si>
  <si>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</si>
  <si>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</si>
  <si>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</si>
  <si>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</si>
  <si>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</si>
  <si>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</si>
  <si>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</si>
  <si>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</si>
  <si>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</si>
  <si>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</si>
  <si>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</si>
  <si>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</si>
  <si>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</si>
  <si>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</si>
  <si>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</si>
  <si>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</si>
  <si>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</si>
  <si>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</si>
  <si>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</si>
  <si>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</si>
  <si>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</si>
  <si>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</si>
  <si>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</si>
  <si>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</si>
  <si>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</si>
  <si>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</si>
  <si>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</si>
  <si>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</si>
  <si>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</si>
  <si>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</si>
  <si>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</si>
  <si>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</si>
  <si>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</si>
  <si>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</si>
  <si>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</si>
  <si>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</si>
  <si>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</si>
  <si>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</si>
  <si>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</si>
  <si>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</si>
  <si>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</si>
  <si>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</si>
  <si>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</si>
  <si>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</si>
  <si>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</si>
  <si>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</si>
  <si>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</si>
  <si>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</si>
  <si>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</si>
  <si>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</si>
  <si>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</si>
  <si>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</si>
  <si>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</si>
  <si>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</si>
  <si>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</si>
  <si>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</si>
  <si>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</si>
  <si>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</si>
  <si>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</si>
  <si>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</si>
  <si>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</si>
  <si>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</si>
  <si>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</si>
  <si>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</si>
  <si>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</si>
  <si>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</si>
  <si>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</si>
  <si>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</si>
  <si>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</si>
  <si>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</si>
  <si>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</si>
  <si>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</si>
  <si>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</si>
  <si>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</si>
  <si>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</si>
  <si>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</si>
  <si>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</si>
  <si>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</si>
  <si>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</si>
  <si>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</si>
  <si>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</si>
  <si>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</si>
  <si>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</si>
  <si>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</si>
  <si>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</si>
  <si>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</si>
  <si>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</si>
  <si>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</si>
  <si>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</si>
  <si>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</si>
  <si>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</si>
  <si>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</si>
  <si>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</si>
  <si>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</si>
  <si>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</si>
  <si>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</si>
  <si>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</si>
  <si>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</si>
  <si>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</si>
  <si>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</si>
  <si>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</si>
  <si>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</si>
  <si>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</si>
  <si>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</si>
  <si>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</si>
  <si>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</si>
  <si>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</si>
  <si>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</si>
  <si>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</si>
  <si>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</si>
  <si>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</si>
  <si>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</si>
  <si>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</si>
  <si>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</si>
  <si>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</si>
  <si>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</si>
  <si>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</si>
  <si>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</si>
  <si>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</si>
  <si>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</si>
  <si>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</si>
  <si>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</si>
  <si>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</si>
  <si>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</si>
  <si>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</si>
  <si>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</si>
  <si>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</si>
  <si>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</si>
  <si>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</si>
  <si>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</si>
  <si>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</si>
  <si>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</si>
  <si>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</si>
  <si>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</si>
  <si>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</si>
  <si>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</si>
  <si>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</si>
  <si>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</si>
  <si>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</si>
  <si>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</si>
  <si>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</si>
  <si>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</si>
  <si>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</si>
  <si>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</si>
  <si>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</si>
  <si>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</si>
  <si>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</si>
  <si>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</si>
  <si>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</si>
  <si>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</si>
  <si>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</si>
  <si>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</si>
  <si>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</si>
  <si>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</si>
  <si>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</si>
  <si>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</si>
  <si>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</si>
  <si>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</si>
  <si>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</si>
  <si>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</si>
  <si>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</si>
  <si>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</si>
  <si>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</si>
  <si>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</si>
  <si>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</si>
  <si>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</si>
  <si>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</si>
  <si>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</si>
  <si>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</si>
  <si>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</si>
  <si>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</si>
  <si>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</si>
  <si>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</si>
  <si>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</si>
  <si>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</si>
  <si>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</si>
  <si>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</si>
  <si>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</si>
  <si>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</si>
  <si>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</si>
  <si>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</si>
  <si>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</si>
  <si>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</si>
  <si>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</si>
  <si>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</si>
  <si>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</si>
  <si>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</si>
  <si>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</si>
  <si>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</si>
  <si>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</si>
  <si>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</si>
  <si>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</si>
  <si>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</si>
  <si>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</si>
  <si>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</si>
  <si>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</si>
  <si>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</si>
  <si>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</si>
  <si>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</si>
  <si>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</si>
  <si>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</si>
  <si>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</si>
  <si>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</si>
  <si>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</si>
  <si>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</si>
  <si>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</si>
  <si>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</si>
  <si>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</si>
  <si>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</si>
  <si>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</si>
  <si>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</si>
  <si>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</si>
  <si>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</si>
  <si>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</si>
  <si>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</si>
  <si>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</si>
  <si>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</si>
  <si>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</si>
  <si>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</si>
  <si>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</si>
  <si>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</si>
  <si>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</si>
  <si>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</si>
  <si>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</si>
  <si>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</si>
  <si>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</si>
  <si>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</si>
  <si>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</si>
  <si>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</si>
  <si>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</si>
  <si>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</si>
  <si>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</si>
  <si>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</si>
  <si>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</si>
  <si>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</si>
  <si>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</si>
  <si>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</si>
  <si>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</si>
  <si>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</si>
  <si>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</si>
  <si>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</si>
  <si>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</si>
  <si>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</si>
  <si>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</si>
  <si>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</si>
  <si>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</si>
  <si>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</si>
  <si>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</si>
  <si>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</si>
  <si>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</si>
  <si>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</si>
  <si>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</si>
  <si>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</si>
  <si>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</si>
  <si>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</si>
  <si>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</si>
  <si>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</si>
  <si>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</si>
  <si>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</si>
  <si>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</si>
  <si>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</si>
  <si>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</si>
  <si>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</si>
  <si>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</si>
  <si>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</si>
  <si>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</si>
  <si>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</si>
  <si>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</si>
  <si>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</si>
  <si>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</si>
  <si>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</si>
  <si>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</si>
  <si>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</si>
  <si>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</si>
  <si>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</si>
  <si>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</si>
  <si>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</si>
  <si>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</si>
  <si>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</si>
  <si>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</si>
  <si>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</si>
  <si>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</si>
  <si>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</si>
  <si>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</si>
  <si>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</si>
  <si>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</si>
  <si>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</si>
  <si>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</si>
  <si>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</si>
  <si>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</si>
  <si>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</si>
  <si>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</si>
  <si>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</si>
  <si>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</si>
  <si>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</si>
  <si>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</si>
  <si>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</si>
  <si>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</si>
  <si>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</si>
  <si>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</si>
  <si>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</si>
  <si>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</si>
  <si>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</si>
  <si>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</si>
  <si>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</si>
  <si>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</si>
  <si>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</si>
  <si>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</si>
  <si>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</si>
  <si>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</si>
  <si>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</si>
  <si>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</si>
  <si>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</si>
  <si>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</si>
  <si>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</si>
  <si>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</si>
  <si>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</si>
  <si>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</si>
  <si>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</si>
  <si>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</si>
  <si>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</si>
  <si>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</si>
  <si>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</si>
  <si>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</si>
  <si>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</si>
  <si>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</si>
  <si>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</si>
  <si>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</si>
  <si>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</si>
  <si>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</si>
  <si>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</si>
  <si>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</si>
  <si>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</si>
  <si>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</si>
  <si>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</si>
  <si>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</si>
  <si>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</si>
  <si>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</si>
  <si>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</si>
  <si>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</si>
  <si>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</si>
  <si>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</si>
  <si>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</si>
  <si>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</si>
  <si>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</si>
  <si>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</si>
  <si>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</si>
  <si>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</si>
  <si>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</si>
  <si>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</si>
  <si>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</si>
  <si>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</si>
  <si>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</si>
  <si>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</si>
  <si>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</si>
  <si>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</si>
  <si>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</si>
  <si>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</si>
  <si>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</si>
  <si>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</si>
  <si>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</si>
  <si>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</si>
  <si>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</si>
  <si>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</si>
  <si>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</si>
  <si>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</si>
  <si>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</si>
  <si>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</si>
  <si>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</si>
  <si>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</si>
  <si>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</si>
  <si>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</si>
  <si>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</si>
  <si>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</si>
  <si>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</si>
  <si>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</si>
  <si>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</si>
  <si>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</si>
  <si>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</si>
  <si>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</si>
  <si>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</si>
  <si>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</si>
  <si>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</si>
  <si>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</si>
  <si>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</si>
  <si>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</si>
  <si>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</si>
  <si>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</si>
  <si>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</si>
  <si>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</si>
  <si>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</si>
  <si>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</si>
  <si>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</si>
  <si>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</si>
  <si>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</si>
  <si>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</si>
  <si>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</si>
  <si>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</si>
  <si>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</si>
  <si>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</si>
  <si>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</si>
  <si>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</si>
  <si>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</si>
  <si>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</si>
  <si>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</si>
  <si>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</si>
  <si>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</si>
  <si>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</si>
  <si>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</si>
  <si>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</si>
  <si>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</si>
  <si>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</si>
  <si>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</si>
  <si>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</si>
  <si>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</si>
  <si>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</si>
  <si>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</si>
  <si>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</si>
  <si>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</si>
  <si>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</si>
  <si>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</si>
  <si>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</si>
  <si>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</si>
  <si>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</si>
  <si>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</si>
  <si>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</si>
  <si>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</si>
  <si>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</si>
  <si>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</si>
  <si>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</si>
  <si>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</si>
  <si>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</si>
  <si>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</si>
  <si>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</si>
  <si>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</si>
  <si>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</si>
  <si>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</si>
  <si>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</si>
  <si>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</si>
  <si>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</si>
  <si>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</si>
  <si>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</si>
  <si>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</si>
  <si>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</si>
  <si>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</si>
  <si>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</si>
  <si>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</si>
  <si>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</si>
  <si>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</si>
  <si>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</si>
  <si>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</si>
  <si>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</si>
  <si>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</si>
  <si>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</si>
  <si>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</si>
  <si>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</si>
  <si>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</si>
  <si>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</si>
  <si>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</si>
  <si>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</si>
  <si>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</si>
  <si>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</si>
  <si>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</si>
  <si>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</si>
  <si>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</si>
  <si>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</si>
  <si>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</si>
  <si>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</si>
  <si>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</si>
  <si>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</si>
  <si>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</si>
  <si>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</si>
  <si>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</si>
  <si>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</si>
  <si>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</si>
  <si>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</si>
  <si>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</si>
  <si>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</si>
  <si>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</si>
  <si>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</si>
  <si>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</si>
  <si>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</si>
  <si>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</si>
  <si>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</si>
  <si>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</si>
  <si>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</si>
  <si>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</si>
  <si>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</si>
  <si>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</si>
  <si>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</si>
  <si>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</si>
  <si>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</si>
  <si>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</si>
  <si>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</si>
  <si>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</si>
  <si>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</si>
  <si>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</si>
  <si>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</si>
  <si>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</si>
  <si>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</si>
  <si>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</si>
  <si>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</si>
  <si>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</si>
  <si>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</si>
  <si>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</si>
  <si>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</si>
  <si>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</si>
  <si>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</si>
  <si>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</si>
  <si>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</si>
  <si>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</si>
  <si>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</si>
  <si>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</si>
  <si>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</si>
  <si>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</si>
  <si>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</si>
  <si>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</si>
  <si>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</si>
  <si>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</si>
  <si>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</si>
  <si>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</si>
  <si>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</si>
  <si>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</si>
  <si>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</si>
  <si>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</si>
  <si>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</si>
  <si>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</si>
  <si>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</si>
  <si>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</si>
  <si>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</si>
  <si>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</si>
  <si>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</si>
  <si>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</si>
  <si>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</si>
  <si>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</si>
  <si>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</si>
  <si>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</si>
  <si>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</si>
  <si>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</si>
  <si>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</si>
  <si>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</si>
  <si>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</si>
  <si>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</si>
  <si>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</si>
  <si>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</si>
  <si>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</si>
  <si>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</si>
  <si>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</si>
  <si>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</si>
  <si>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</si>
  <si>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</si>
  <si>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</si>
  <si>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</si>
  <si>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</si>
  <si>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</si>
  <si>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</si>
  <si>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</si>
  <si>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</si>
  <si>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</si>
  <si>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</si>
  <si>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</si>
  <si>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</si>
  <si>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</si>
  <si>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</si>
  <si>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</si>
  <si>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</si>
  <si>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</si>
  <si>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</si>
  <si>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</si>
  <si>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</si>
  <si>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</si>
  <si>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</si>
  <si>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</si>
  <si>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</si>
  <si>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</si>
  <si>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</si>
  <si>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</si>
  <si>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</si>
  <si>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</si>
  <si>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</si>
  <si>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</si>
  <si>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</si>
  <si>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</si>
  <si>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</si>
  <si>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</si>
  <si>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</si>
  <si>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</si>
  <si>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</si>
  <si>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</si>
  <si>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</si>
  <si>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</si>
  <si>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</si>
  <si>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</si>
  <si>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</si>
  <si>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</si>
  <si>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</si>
  <si>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</si>
  <si>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</si>
  <si>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</si>
  <si>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</si>
  <si>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</si>
  <si>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</si>
  <si>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</si>
  <si>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</si>
  <si>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</si>
  <si>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</si>
  <si>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</si>
  <si>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</si>
  <si>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</si>
  <si>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</si>
  <si>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</si>
  <si>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</si>
  <si>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</si>
  <si>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</si>
  <si>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</si>
  <si>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</si>
  <si>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</si>
  <si>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</si>
  <si>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</si>
  <si>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</si>
  <si>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</si>
  <si>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</si>
  <si>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</si>
  <si>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</si>
  <si>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</si>
  <si>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</si>
  <si>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</si>
  <si>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</si>
  <si>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</si>
  <si>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</si>
  <si>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</si>
  <si>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</si>
  <si>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</si>
  <si>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</si>
  <si>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</si>
  <si>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</si>
  <si>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</si>
  <si>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</si>
  <si>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</si>
  <si>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</si>
  <si>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</si>
  <si>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</si>
  <si>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</si>
  <si>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</si>
  <si>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</si>
  <si>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</si>
  <si>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</si>
  <si>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</si>
  <si>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</si>
  <si>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</si>
  <si>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</si>
  <si>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</si>
  <si>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</si>
  <si>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</si>
  <si>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</si>
  <si>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</si>
  <si>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</si>
  <si>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</si>
  <si>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</si>
  <si>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</si>
  <si>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</si>
  <si>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</si>
  <si>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</si>
  <si>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</si>
  <si>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</si>
  <si>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</si>
  <si>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</si>
  <si>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</si>
  <si>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</si>
  <si>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</si>
  <si>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</si>
  <si>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</si>
  <si>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</si>
  <si>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</si>
  <si>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</si>
  <si>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</si>
  <si>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</si>
  <si>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</si>
  <si>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</si>
  <si>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</si>
  <si>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</si>
  <si>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</si>
  <si>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</si>
  <si>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</si>
  <si>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</si>
  <si>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</si>
  <si>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</si>
  <si>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</si>
  <si>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</si>
  <si>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</si>
  <si>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</si>
  <si>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</si>
  <si>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</si>
  <si>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</si>
  <si>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</si>
  <si>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</si>
  <si>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</si>
  <si>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</si>
  <si>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</si>
  <si>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</si>
  <si>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</si>
  <si>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</si>
  <si>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</si>
  <si>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</si>
  <si>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</si>
  <si>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</si>
  <si>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</si>
  <si>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</si>
  <si>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</si>
  <si>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</si>
  <si>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</si>
  <si>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</si>
  <si>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</si>
  <si>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</si>
  <si>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</si>
  <si>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</si>
  <si>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</si>
  <si>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</si>
  <si>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</si>
  <si>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</si>
  <si>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</si>
  <si>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</si>
  <si>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</si>
  <si>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</si>
  <si>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</si>
  <si>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</si>
  <si>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</si>
  <si>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</si>
  <si>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</si>
  <si>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</si>
  <si>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</si>
  <si>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</si>
  <si>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</si>
  <si>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</si>
  <si>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</si>
  <si>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</si>
  <si>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</si>
  <si>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</si>
  <si>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</si>
  <si>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</si>
  <si>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</si>
  <si>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</si>
  <si>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</si>
  <si>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</si>
  <si>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</si>
  <si>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</si>
  <si>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</si>
  <si>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</si>
  <si>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</si>
  <si>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</si>
  <si>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</si>
  <si>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</si>
  <si>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</si>
  <si>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</si>
  <si>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</si>
  <si>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</si>
  <si>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</si>
  <si>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</si>
  <si>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</si>
  <si>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</si>
  <si>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</si>
  <si>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</si>
  <si>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</si>
  <si>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</si>
  <si>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</si>
  <si>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</si>
  <si>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</si>
  <si>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</si>
  <si>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</si>
  <si>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</si>
  <si>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</si>
  <si>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</si>
  <si>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</si>
  <si>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</si>
  <si>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</si>
  <si>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</si>
  <si>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</si>
  <si>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</si>
  <si>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</si>
  <si>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</si>
  <si>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</si>
  <si>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</si>
  <si>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</si>
  <si>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</si>
  <si>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</si>
  <si>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</si>
  <si>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</si>
  <si>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</si>
  <si>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</si>
  <si>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</si>
  <si>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</si>
  <si>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</si>
  <si>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</si>
  <si>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</si>
  <si>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</si>
  <si>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</si>
  <si>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</si>
  <si>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</si>
  <si>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</si>
  <si>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</si>
  <si>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</si>
  <si>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</si>
  <si>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</si>
  <si>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</si>
  <si>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</si>
  <si>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</si>
  <si>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</si>
  <si>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</si>
  <si>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</si>
  <si>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</si>
  <si>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</si>
  <si>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</si>
  <si>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</si>
  <si>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</si>
  <si>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</si>
  <si>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</si>
  <si>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</si>
  <si>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</si>
  <si>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</si>
  <si>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</si>
  <si>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</si>
  <si>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</si>
  <si>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</si>
  <si>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</si>
  <si>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</si>
  <si>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</si>
  <si>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</si>
  <si>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</si>
  <si>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</si>
  <si>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</si>
  <si>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</si>
  <si>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</si>
  <si>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</si>
  <si>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</si>
  <si>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</si>
  <si>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</si>
  <si>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</si>
  <si>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</si>
  <si>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</si>
  <si>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</si>
  <si>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</si>
  <si>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</si>
  <si>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</si>
  <si>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</si>
  <si>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</si>
  <si>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</si>
  <si>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</si>
  <si>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</si>
  <si>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</si>
  <si>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</si>
  <si>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</si>
  <si>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</si>
  <si>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</si>
  <si>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</si>
  <si>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</si>
  <si>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</si>
  <si>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</si>
  <si>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</si>
  <si>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</si>
  <si>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</si>
  <si>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</si>
  <si>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</si>
  <si>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</si>
  <si>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</si>
  <si>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</si>
  <si>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</si>
  <si>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</si>
  <si>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</si>
  <si>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</si>
  <si>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</si>
  <si>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</si>
  <si>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</si>
  <si>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</si>
  <si>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</si>
  <si>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</si>
  <si>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</si>
  <si>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</si>
  <si>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</si>
  <si>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</si>
  <si>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</si>
  <si>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</si>
  <si>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</si>
  <si>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</si>
  <si>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</si>
  <si>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</si>
  <si>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</si>
  <si>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</si>
  <si>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</si>
  <si>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</si>
  <si>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</si>
  <si>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</si>
  <si>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</si>
  <si>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</si>
  <si>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</si>
  <si>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</si>
  <si>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</si>
  <si>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</si>
  <si>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</si>
  <si>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</si>
  <si>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</si>
  <si>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</si>
  <si>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</si>
  <si>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</si>
  <si>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</si>
  <si>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</si>
  <si>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</si>
  <si>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</si>
  <si>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</si>
  <si>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</si>
  <si>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</si>
  <si>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</si>
  <si>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</si>
  <si>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</si>
  <si>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</si>
  <si>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</si>
  <si>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</si>
  <si>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</si>
  <si>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</si>
  <si>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</si>
  <si>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</si>
  <si>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</si>
  <si>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</si>
  <si>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</si>
  <si>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</si>
  <si>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</si>
  <si>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</si>
  <si>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</si>
  <si>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</si>
  <si>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</si>
  <si>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</si>
  <si>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</si>
  <si>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</si>
  <si>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</si>
  <si>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</si>
  <si>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</si>
  <si>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</si>
  <si>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</si>
  <si>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</si>
  <si>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</si>
  <si>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</si>
  <si>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</si>
  <si>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</si>
  <si>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</si>
  <si>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</si>
  <si>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</si>
  <si>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</si>
  <si>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</si>
  <si>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</si>
  <si>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</si>
  <si>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</si>
  <si>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</si>
  <si>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</si>
  <si>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</si>
  <si>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</si>
  <si>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</si>
  <si>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</si>
  <si>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</si>
  <si>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</si>
  <si>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</si>
  <si>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</si>
  <si>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</si>
  <si>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</si>
  <si>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</si>
  <si>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</si>
  <si>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</si>
  <si>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</si>
  <si>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</si>
  <si>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</si>
  <si>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</si>
  <si>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</si>
  <si>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</si>
  <si>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</si>
  <si>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</si>
  <si>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</si>
  <si>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</si>
  <si>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</si>
  <si>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</si>
  <si>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</si>
  <si>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</si>
  <si>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</si>
  <si>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</si>
  <si>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</si>
  <si>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</si>
  <si>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</si>
  <si>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</si>
  <si>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</si>
  <si>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</si>
  <si>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</si>
  <si>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</si>
  <si>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</si>
  <si>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</si>
  <si>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</si>
  <si>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</si>
  <si>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</si>
  <si>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</si>
  <si>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</si>
  <si>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</si>
  <si>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</si>
  <si>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</si>
  <si>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</si>
  <si>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</si>
  <si>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</si>
  <si>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</si>
  <si>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</si>
  <si>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</si>
  <si>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</si>
  <si>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</si>
  <si>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</si>
  <si>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</si>
  <si>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</si>
  <si>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</si>
  <si>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</si>
  <si>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</si>
  <si>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</si>
  <si>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</si>
  <si>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</si>
  <si>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</si>
  <si>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</si>
  <si>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</si>
  <si>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</si>
  <si>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</si>
  <si>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</si>
  <si>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</si>
  <si>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</si>
  <si>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</si>
  <si>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</si>
  <si>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</si>
  <si>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</si>
  <si>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</si>
  <si>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</si>
  <si>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</si>
  <si>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</si>
  <si>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</si>
  <si>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</si>
  <si>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</si>
  <si>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</si>
  <si>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</si>
  <si>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</si>
  <si>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</si>
  <si>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</si>
  <si>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</si>
  <si>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</si>
  <si>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</si>
  <si>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</si>
  <si>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</si>
  <si>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</si>
  <si>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</si>
  <si>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</si>
  <si>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</si>
  <si>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</si>
  <si>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</si>
  <si>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</si>
  <si>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</si>
  <si>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</si>
  <si>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</si>
  <si>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</si>
  <si>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</si>
  <si>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</si>
  <si>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</si>
  <si>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</si>
  <si>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</si>
  <si>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</si>
  <si>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</si>
  <si>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</si>
  <si>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</si>
  <si>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</si>
  <si>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</si>
  <si>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</si>
  <si>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</si>
  <si>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</si>
  <si>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</si>
  <si>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</si>
  <si>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</si>
  <si>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</si>
  <si>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</si>
  <si>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</si>
  <si>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</si>
  <si>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</si>
  <si>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</si>
  <si>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</si>
  <si>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</si>
  <si>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</si>
  <si>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</si>
  <si>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</si>
  <si>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</si>
  <si>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</si>
  <si>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</si>
  <si>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</si>
  <si>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</si>
  <si>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</si>
  <si>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</si>
  <si>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</si>
  <si>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</si>
  <si>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</si>
  <si>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</si>
  <si>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</si>
  <si>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</si>
  <si>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</si>
  <si>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</si>
  <si>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</si>
  <si>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</si>
  <si>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</si>
  <si>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</si>
  <si>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</si>
  <si>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</si>
  <si>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</si>
  <si>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</si>
  <si>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</si>
  <si>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</si>
  <si>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</si>
  <si>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</si>
  <si>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</si>
  <si>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</si>
  <si>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</si>
  <si>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</si>
  <si>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</si>
  <si>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</si>
  <si>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</si>
  <si>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</si>
  <si>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</si>
  <si>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</si>
  <si>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</si>
  <si>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</si>
  <si>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</si>
  <si>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</si>
  <si>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</si>
  <si>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</si>
  <si>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</si>
  <si>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</si>
  <si>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</si>
  <si>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</si>
  <si>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</si>
  <si>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</si>
  <si>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</si>
  <si>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</si>
  <si>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</si>
  <si>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</si>
  <si>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</si>
  <si>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</si>
  <si>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</si>
  <si>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</si>
  <si>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</si>
  <si>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</si>
  <si>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</si>
  <si>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</si>
  <si>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</si>
  <si>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</si>
  <si>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</si>
  <si>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</si>
  <si>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</si>
  <si>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</si>
  <si>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</si>
  <si>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</si>
  <si>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</si>
  <si>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</si>
  <si>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</si>
  <si>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</si>
  <si>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</si>
  <si>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</si>
  <si>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</si>
  <si>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</si>
  <si>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</si>
  <si>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</si>
  <si>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</si>
  <si>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</si>
  <si>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</si>
  <si>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</si>
  <si>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</si>
  <si>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</si>
  <si>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</si>
  <si>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</si>
  <si>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</si>
  <si>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</si>
  <si>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</si>
  <si>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</si>
  <si>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</si>
  <si>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</si>
  <si>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</si>
  <si>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</si>
  <si>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</si>
  <si>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</si>
  <si>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</si>
  <si>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</si>
  <si>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</si>
  <si>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</si>
  <si>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</si>
  <si>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</si>
  <si>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</si>
  <si>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</si>
  <si>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</si>
  <si>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</si>
  <si>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</si>
  <si>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</si>
  <si>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</si>
  <si>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</si>
  <si>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</si>
  <si>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</si>
  <si>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</si>
  <si>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</si>
  <si>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</si>
  <si>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</si>
  <si>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</si>
  <si>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</si>
  <si>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</si>
  <si>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</si>
  <si>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</si>
  <si>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</si>
  <si>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</si>
  <si>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</si>
  <si>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</si>
  <si>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</si>
  <si>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</si>
  <si>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</si>
  <si>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</si>
  <si>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</si>
  <si>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</si>
  <si>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</si>
  <si>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</si>
  <si>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</si>
  <si>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</si>
  <si>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</si>
  <si>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</si>
  <si>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</si>
  <si>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</si>
  <si>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</si>
  <si>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</si>
  <si>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</si>
  <si>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</si>
  <si>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</si>
  <si>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</si>
  <si>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</si>
  <si>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</si>
  <si>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</si>
  <si>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</si>
  <si>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</si>
  <si>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</si>
  <si>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</si>
  <si>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</si>
  <si>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</si>
  <si>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</si>
  <si>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</si>
  <si>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</si>
  <si>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</si>
  <si>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</si>
  <si>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</si>
  <si>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</si>
  <si>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</si>
  <si>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</si>
  <si>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</si>
  <si>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</si>
  <si>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</si>
  <si>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</si>
  <si>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</si>
  <si>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</si>
  <si>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</si>
  <si>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</si>
  <si>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</si>
  <si>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</si>
  <si>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</si>
  <si>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</si>
  <si>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</si>
  <si>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</si>
  <si>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</si>
  <si>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</si>
  <si>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</si>
  <si>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</si>
  <si>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</si>
  <si>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</si>
  <si>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</si>
  <si>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</si>
  <si>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</si>
  <si>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</si>
  <si>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</si>
  <si>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</si>
  <si>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</si>
  <si>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</si>
  <si>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</si>
  <si>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</si>
  <si>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</si>
  <si>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</si>
  <si>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</si>
  <si>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</si>
  <si>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</si>
  <si>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</si>
  <si>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</si>
  <si>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</si>
  <si>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</si>
  <si>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</si>
  <si>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</si>
  <si>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</si>
  <si>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</si>
  <si>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</si>
  <si>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</si>
  <si>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</si>
  <si>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</si>
  <si>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</si>
  <si>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</si>
  <si>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</si>
  <si>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</si>
  <si>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</si>
  <si>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</si>
  <si>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</si>
  <si>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</si>
  <si>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</si>
  <si>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</si>
  <si>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</si>
  <si>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</si>
  <si>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</si>
  <si>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</si>
  <si>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</si>
  <si>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</si>
  <si>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</si>
  <si>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</si>
  <si>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</si>
  <si>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</si>
  <si>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</si>
  <si>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</si>
  <si>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</si>
  <si>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</si>
  <si>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</si>
  <si>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</si>
  <si>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</si>
  <si>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</si>
  <si>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</si>
  <si>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</si>
  <si>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</si>
  <si>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</si>
  <si>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</si>
  <si>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</si>
  <si>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</si>
  <si>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</si>
  <si>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</si>
  <si>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</si>
  <si>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</si>
  <si>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</si>
  <si>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</si>
  <si>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</si>
  <si>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</si>
  <si>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</si>
  <si>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</si>
  <si>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</si>
  <si>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</si>
  <si>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</si>
  <si>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</si>
  <si>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</si>
  <si>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</si>
  <si>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</si>
  <si>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</si>
  <si>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</si>
  <si>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</si>
  <si>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</si>
  <si>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</si>
  <si>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</si>
  <si>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</si>
  <si>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</si>
  <si>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</si>
  <si>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</si>
  <si>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</si>
  <si>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</si>
  <si>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</si>
  <si>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</si>
  <si>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</si>
  <si>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</si>
  <si>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</si>
  <si>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</si>
  <si>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</si>
  <si>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</si>
  <si>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</si>
  <si>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</si>
  <si>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</si>
  <si>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</si>
  <si>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</si>
  <si>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</si>
  <si>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</si>
  <si>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</si>
  <si>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</si>
  <si>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</si>
  <si>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</si>
  <si>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</si>
  <si>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</si>
  <si>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</si>
  <si>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</si>
  <si>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</si>
  <si>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</si>
  <si>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</si>
  <si>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</si>
  <si>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</si>
  <si>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</si>
  <si>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</si>
  <si>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</si>
  <si>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</si>
  <si>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</si>
  <si>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</si>
  <si>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</si>
  <si>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</si>
  <si>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</si>
  <si>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</si>
  <si>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</si>
  <si>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</si>
  <si>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</si>
  <si>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</si>
  <si>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</si>
  <si>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</si>
  <si>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</si>
  <si>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</si>
  <si>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</si>
  <si>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</si>
  <si>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</si>
  <si>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</si>
  <si>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</si>
  <si>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</si>
  <si>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</si>
  <si>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</si>
  <si>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</si>
  <si>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</si>
  <si>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</si>
  <si>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</si>
  <si>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</si>
  <si>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</si>
  <si>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</si>
  <si>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</si>
  <si>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</si>
  <si>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</si>
  <si>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</si>
  <si>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</si>
  <si>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</si>
  <si>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</si>
  <si>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</si>
  <si>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</si>
  <si>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</si>
  <si>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</si>
  <si>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</si>
  <si>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</si>
  <si>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</si>
  <si>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</si>
  <si>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</si>
  <si>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</si>
  <si>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</si>
  <si>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</si>
  <si>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</si>
  <si>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</si>
  <si>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</si>
  <si>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</si>
  <si>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</si>
  <si>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</si>
  <si>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</si>
  <si>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</si>
  <si>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</si>
  <si>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</si>
  <si>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</si>
  <si>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</si>
  <si>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</si>
  <si>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</si>
  <si>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</si>
  <si>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</si>
  <si>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</si>
  <si>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</si>
  <si>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</si>
  <si>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</si>
  <si>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</si>
  <si>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</si>
  <si>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</si>
  <si>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</si>
  <si>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</si>
  <si>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</si>
  <si>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</si>
  <si>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</si>
  <si>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</si>
  <si>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</si>
  <si>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</si>
  <si>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</si>
  <si>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</si>
  <si>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</si>
  <si>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</si>
  <si>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</si>
  <si>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</si>
  <si>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</si>
  <si>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</si>
  <si>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</si>
  <si>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</si>
  <si>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</si>
  <si>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</si>
  <si>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</si>
  <si>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</si>
  <si>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</si>
  <si>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</si>
  <si>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</si>
  <si>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</si>
  <si>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</si>
  <si>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</si>
  <si>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</si>
  <si>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</si>
  <si>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</si>
  <si>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</si>
  <si>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</si>
  <si>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</si>
  <si>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</si>
  <si>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</si>
  <si>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</si>
  <si>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</si>
  <si>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</si>
  <si>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</si>
  <si>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</si>
  <si>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</si>
  <si>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</si>
  <si>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</si>
  <si>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</si>
  <si>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</si>
  <si>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</si>
  <si>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</si>
  <si>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</si>
  <si>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</si>
  <si>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</si>
  <si>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</si>
  <si>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</si>
  <si>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</si>
  <si>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</si>
  <si>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</si>
  <si>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</si>
  <si>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</si>
  <si>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</si>
  <si>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</si>
  <si>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</si>
  <si>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</si>
  <si>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</si>
  <si>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</si>
  <si>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</si>
  <si>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</si>
  <si>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</si>
  <si>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</si>
  <si>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</si>
  <si>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</si>
  <si>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</si>
  <si>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</si>
  <si>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</si>
  <si>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</si>
  <si>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</si>
  <si>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</si>
  <si>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</si>
  <si>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</si>
  <si>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</si>
  <si>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</si>
  <si>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</si>
  <si>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</si>
  <si>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</si>
  <si>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</si>
  <si>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</si>
  <si>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</si>
  <si>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</si>
  <si>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</si>
  <si>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</si>
  <si>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</si>
  <si>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</si>
  <si>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</si>
  <si>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</si>
  <si>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</si>
  <si>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</si>
  <si>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</si>
  <si>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</si>
  <si>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</si>
  <si>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</si>
  <si>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</si>
  <si>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</si>
  <si>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</si>
  <si>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</si>
  <si>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</si>
  <si>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</si>
  <si>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</si>
  <si>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</si>
  <si>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</si>
  <si>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</si>
  <si>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</si>
  <si>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</si>
  <si>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</si>
  <si>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</si>
  <si>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</si>
  <si>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</si>
  <si>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</si>
  <si>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</si>
  <si>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</si>
  <si>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</si>
  <si>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</si>
  <si>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</si>
  <si>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</si>
  <si>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</si>
  <si>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</si>
  <si>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</si>
  <si>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</si>
  <si>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</si>
  <si>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</si>
  <si>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</si>
  <si>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</si>
  <si>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</si>
  <si>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</si>
  <si>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</si>
  <si>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</si>
  <si>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</si>
  <si>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</si>
  <si>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</si>
  <si>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</si>
  <si>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</si>
  <si>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</si>
  <si>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</si>
  <si>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</si>
  <si>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</si>
  <si>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</si>
  <si>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</si>
  <si>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</si>
  <si>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</si>
  <si>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</si>
  <si>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</si>
  <si>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</si>
  <si>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</si>
  <si>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</si>
  <si>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</si>
  <si>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</si>
  <si>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</si>
  <si>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</si>
  <si>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</si>
  <si>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</si>
  <si>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</si>
  <si>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</si>
  <si>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</si>
  <si>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</si>
  <si>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</si>
  <si>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</si>
  <si>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</si>
  <si>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</si>
  <si>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</si>
  <si>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</si>
  <si>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</si>
  <si>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</si>
  <si>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</si>
  <si>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</si>
  <si>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</si>
  <si>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</si>
  <si>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</si>
  <si>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</si>
  <si>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</si>
  <si>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</si>
  <si>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</si>
  <si>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</si>
  <si>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</si>
  <si>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</si>
  <si>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</si>
  <si>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</si>
  <si>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</si>
  <si>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</si>
  <si>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</si>
  <si>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</si>
  <si>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</si>
  <si>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</si>
  <si>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</si>
  <si>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</si>
  <si>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</si>
  <si>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</si>
  <si>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</si>
  <si>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</si>
  <si>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</si>
  <si>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</si>
  <si>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</si>
  <si>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</si>
  <si>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</si>
  <si>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</si>
  <si>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</si>
  <si>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</si>
  <si>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</si>
  <si>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</si>
  <si>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</si>
  <si>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</si>
  <si>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</si>
  <si>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</si>
  <si>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</si>
  <si>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</si>
  <si>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</si>
  <si>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</si>
  <si>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</si>
  <si>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</si>
  <si>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</si>
  <si>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</si>
  <si>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</si>
  <si>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</si>
  <si>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</si>
  <si>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</si>
  <si>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</si>
  <si>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</si>
  <si>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</si>
  <si>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</si>
  <si>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</si>
  <si>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</si>
  <si>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</si>
  <si>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</si>
  <si>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</si>
  <si>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</si>
  <si>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</si>
  <si>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</si>
  <si>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</si>
  <si>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</si>
  <si>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</si>
  <si>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</si>
  <si>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</si>
  <si>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</si>
  <si>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</si>
  <si>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</si>
  <si>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</si>
  <si>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</si>
  <si>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</si>
  <si>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</si>
  <si>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</si>
  <si>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</si>
  <si>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</si>
  <si>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</si>
  <si>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</si>
  <si>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</si>
  <si>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</si>
  <si>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</si>
  <si>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</si>
  <si>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</si>
  <si>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</si>
  <si>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</si>
  <si>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</si>
  <si>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</si>
  <si>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</si>
  <si>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</si>
  <si>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</si>
  <si>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</si>
  <si>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</si>
  <si>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</si>
  <si>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</si>
  <si>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</si>
  <si>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</si>
  <si>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</si>
  <si>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</si>
  <si>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</si>
  <si>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</si>
  <si>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</si>
  <si>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</si>
  <si>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</si>
  <si>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</si>
  <si>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</si>
  <si>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</si>
  <si>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</si>
  <si>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</si>
  <si>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</si>
  <si>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</si>
  <si>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</si>
  <si>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</si>
  <si>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</si>
  <si>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</si>
  <si>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</si>
  <si>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</si>
  <si>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</si>
  <si>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</si>
  <si>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</si>
  <si>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</si>
  <si>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</si>
  <si>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</si>
  <si>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</si>
  <si>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</si>
  <si>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</si>
  <si>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</si>
  <si>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</si>
  <si>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</si>
  <si>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</si>
  <si>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</si>
  <si>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</si>
  <si>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</si>
  <si>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</si>
  <si>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</si>
  <si>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</si>
  <si>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</si>
  <si>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</si>
  <si>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</si>
  <si>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</si>
  <si>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</si>
  <si>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</si>
  <si>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</si>
  <si>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</si>
  <si>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</si>
  <si>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</si>
  <si>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</si>
  <si>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</si>
  <si>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</si>
  <si>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</si>
  <si>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</si>
  <si>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</si>
  <si>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</si>
  <si>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</si>
  <si>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</si>
  <si>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</si>
  <si>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</si>
  <si>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</si>
  <si>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</si>
  <si>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</si>
  <si>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</si>
  <si>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</si>
  <si>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</si>
  <si>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</si>
  <si>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</si>
  <si>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</si>
  <si>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</si>
  <si>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</si>
  <si>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</si>
  <si>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</si>
  <si>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</si>
  <si>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</si>
  <si>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</si>
  <si>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</si>
  <si>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</si>
  <si>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</si>
  <si>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</si>
  <si>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</si>
  <si>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</si>
  <si>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</si>
  <si>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</si>
  <si>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</si>
  <si>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</si>
  <si>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</si>
  <si>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</si>
  <si>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</si>
  <si>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</si>
  <si>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</si>
  <si>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</si>
  <si>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</si>
  <si>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</si>
  <si>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</si>
  <si>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</si>
  <si>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</si>
  <si>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</si>
  <si>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</si>
  <si>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</si>
  <si>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</si>
  <si>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</si>
  <si>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</si>
  <si>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</si>
  <si>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</si>
  <si>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</si>
  <si>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</si>
  <si>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</si>
  <si>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</si>
  <si>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</si>
  <si>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</si>
  <si>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</si>
  <si>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</si>
  <si>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</si>
  <si>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</si>
  <si>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</si>
  <si>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</si>
  <si>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</si>
  <si>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</si>
  <si>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</si>
  <si>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</si>
  <si>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</si>
  <si>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</si>
  <si>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</si>
  <si>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</si>
  <si>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</si>
  <si>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</si>
  <si>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</si>
  <si>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</si>
  <si>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</si>
  <si>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</si>
  <si>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</si>
  <si>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</si>
  <si>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</si>
  <si>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</si>
  <si>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</si>
  <si>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</si>
  <si>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</si>
  <si>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</si>
  <si>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</si>
  <si>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</si>
  <si>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</si>
  <si>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</si>
  <si>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</si>
  <si>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</si>
  <si>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</si>
  <si>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</si>
  <si>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</si>
  <si>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</si>
  <si>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</si>
  <si>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</si>
  <si>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</si>
  <si>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</si>
  <si>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</si>
  <si>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</si>
  <si>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</si>
  <si>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</si>
  <si>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</si>
  <si>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</si>
  <si>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</si>
  <si>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</si>
  <si>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</si>
  <si>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</si>
  <si>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</si>
  <si>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</si>
  <si>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</si>
  <si>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</si>
  <si>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</si>
  <si>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</si>
  <si>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</si>
  <si>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</si>
  <si>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</si>
  <si>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</si>
  <si>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</si>
  <si>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</si>
  <si>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</si>
  <si>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</si>
  <si>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</si>
  <si>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</si>
  <si>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</si>
  <si>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</si>
  <si>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</si>
  <si>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</si>
  <si>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</si>
  <si>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</si>
  <si>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</si>
  <si>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</si>
  <si>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</si>
  <si>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</si>
  <si>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</si>
  <si>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</si>
  <si>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</si>
  <si>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</si>
  <si>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</si>
  <si>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</si>
  <si>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</si>
  <si>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</si>
  <si>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</si>
  <si>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</si>
  <si>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</si>
  <si>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</si>
  <si>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</si>
  <si>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</si>
  <si>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</si>
  <si>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</si>
  <si>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</si>
  <si>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</si>
  <si>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</si>
  <si>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</si>
  <si>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</si>
  <si>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</si>
  <si>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</si>
  <si>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</si>
  <si>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</si>
  <si>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</si>
  <si>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</si>
  <si>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</si>
  <si>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</si>
  <si>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</si>
  <si>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</si>
  <si>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</si>
  <si>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</si>
  <si>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</si>
  <si>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</si>
  <si>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</si>
  <si>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</si>
  <si>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</si>
  <si>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</si>
  <si>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</si>
  <si>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</si>
  <si>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</si>
  <si>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</si>
  <si>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</si>
  <si>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</si>
  <si>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</si>
  <si>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</si>
  <si>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</si>
  <si>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</si>
  <si>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</si>
  <si>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</si>
  <si>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</si>
  <si>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</si>
  <si>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</si>
  <si>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</si>
  <si>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</si>
  <si>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</si>
  <si>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</si>
  <si>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</si>
  <si>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</si>
  <si>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</si>
  <si>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</si>
  <si>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</si>
  <si>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</si>
  <si>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</si>
  <si>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</si>
  <si>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</si>
  <si>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</si>
  <si>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</si>
  <si>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</si>
  <si>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</si>
  <si>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</si>
  <si>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</si>
  <si>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</si>
  <si>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</si>
  <si>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</si>
  <si>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</si>
  <si>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</si>
  <si>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</si>
  <si>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</si>
  <si>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</si>
  <si>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</si>
  <si>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</si>
  <si>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</si>
  <si>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</si>
  <si>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</si>
  <si>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</si>
  <si>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</si>
  <si>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</si>
  <si>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</si>
  <si>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</si>
  <si>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</si>
  <si>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</si>
  <si>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</si>
  <si>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</si>
  <si>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</si>
  <si>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</si>
  <si>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</si>
  <si>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</si>
  <si>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</si>
  <si>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</si>
  <si>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</si>
  <si>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</si>
  <si>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</si>
  <si>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</si>
  <si>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</si>
  <si>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</si>
  <si>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</si>
  <si>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</si>
  <si>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</si>
  <si>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</si>
  <si>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</si>
  <si>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</si>
  <si>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</si>
  <si>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</si>
  <si>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</si>
  <si>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</si>
  <si>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</si>
  <si>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</si>
  <si>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</si>
  <si>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</si>
  <si>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</si>
  <si>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</si>
  <si>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</si>
  <si>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</si>
  <si>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</si>
  <si>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</si>
  <si>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</si>
  <si>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</si>
  <si>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</si>
  <si>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</si>
  <si>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</si>
  <si>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</si>
  <si>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</si>
  <si>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</si>
  <si>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</si>
  <si>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</si>
  <si>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</si>
  <si>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</si>
  <si>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</si>
  <si>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</si>
  <si>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</si>
  <si>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</si>
  <si>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</si>
  <si>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</si>
  <si>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</si>
  <si>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</si>
  <si>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</si>
  <si>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</si>
  <si>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</si>
  <si>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</si>
  <si>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</si>
  <si>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</si>
  <si>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</si>
  <si>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</si>
  <si>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</si>
  <si>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</si>
  <si>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</si>
  <si>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</si>
  <si>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</si>
  <si>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</si>
  <si>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</si>
  <si>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</si>
  <si>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</si>
  <si>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</si>
  <si>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</si>
  <si>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</si>
  <si>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</si>
  <si>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</si>
  <si>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</si>
  <si>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</si>
  <si>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</si>
  <si>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</si>
  <si>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</si>
  <si>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</si>
  <si>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</si>
  <si>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</si>
  <si>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</si>
  <si>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</si>
  <si>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</si>
  <si>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</si>
  <si>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</si>
  <si>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</si>
  <si>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</si>
  <si>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</si>
  <si>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</si>
  <si>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</si>
  <si>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</si>
  <si>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</si>
  <si>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</si>
  <si>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</si>
  <si>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</si>
  <si>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</si>
  <si>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</si>
  <si>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</si>
  <si>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</si>
  <si>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</si>
  <si>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</si>
  <si>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</si>
  <si>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</si>
  <si>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</si>
  <si>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</si>
  <si>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</si>
  <si>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</si>
  <si>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</si>
  <si>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</si>
  <si>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</si>
  <si>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</si>
  <si>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</si>
  <si>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</si>
  <si>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</si>
  <si>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</si>
  <si>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</si>
  <si>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</si>
  <si>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</si>
  <si>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</si>
  <si>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</si>
  <si>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</si>
  <si>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</si>
  <si>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</si>
  <si>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</si>
  <si>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</si>
  <si>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</si>
  <si>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</si>
  <si>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</si>
  <si>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</si>
  <si>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</si>
  <si>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</si>
  <si>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</si>
  <si>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</si>
  <si>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</si>
  <si>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</si>
  <si>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</si>
  <si>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</si>
  <si>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</si>
  <si>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</si>
  <si>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</si>
  <si>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</si>
  <si>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</si>
  <si>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</si>
  <si>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</si>
  <si>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</si>
  <si>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</si>
  <si>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</si>
  <si>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</si>
  <si>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</si>
  <si>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</si>
  <si>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</si>
  <si>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</si>
  <si>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</si>
  <si>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</si>
  <si>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</si>
  <si>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</si>
  <si>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</si>
  <si>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</si>
  <si>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</si>
  <si>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</si>
  <si>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</si>
  <si>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</si>
  <si>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</si>
  <si>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</si>
  <si>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</si>
  <si>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</si>
  <si>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</si>
  <si>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</si>
  <si>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</si>
  <si>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</si>
  <si>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</si>
  <si>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</si>
  <si>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</si>
  <si>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</si>
  <si>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</si>
  <si>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</si>
  <si>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</si>
  <si>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</si>
  <si>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</si>
  <si>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</si>
  <si>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</si>
  <si>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</si>
  <si>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</si>
  <si>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</si>
  <si>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</si>
  <si>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</si>
  <si>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</si>
  <si>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</si>
  <si>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</si>
  <si>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</si>
  <si>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</si>
  <si>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</si>
  <si>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</si>
  <si>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</si>
  <si>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</si>
  <si>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</si>
  <si>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</si>
  <si>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</si>
  <si>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</si>
  <si>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</si>
  <si>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</si>
  <si>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</si>
  <si>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</si>
  <si>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</si>
  <si>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</si>
  <si>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</si>
  <si>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</si>
  <si>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</si>
  <si>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</si>
  <si>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</si>
  <si>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</si>
  <si>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</si>
  <si>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</si>
  <si>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</si>
  <si>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</si>
  <si>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</si>
  <si>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</si>
  <si>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</si>
  <si>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</si>
  <si>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</si>
  <si>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</si>
  <si>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</si>
  <si>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</si>
  <si>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</si>
  <si>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</si>
  <si>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</si>
  <si>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</si>
  <si>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</si>
  <si>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</si>
  <si>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</si>
  <si>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</si>
  <si>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</si>
  <si>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</si>
  <si>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</si>
  <si>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</si>
  <si>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</si>
  <si>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</si>
  <si>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</si>
  <si>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</si>
  <si>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</si>
  <si>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</si>
  <si>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</si>
  <si>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</si>
  <si>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</si>
  <si>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</si>
  <si>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</si>
  <si>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</si>
  <si>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</si>
  <si>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</si>
  <si>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</si>
  <si>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</si>
  <si>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</si>
  <si>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</si>
  <si>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</si>
  <si>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</si>
  <si>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</si>
  <si>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</si>
  <si>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</si>
  <si>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</si>
  <si>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</si>
  <si>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</si>
  <si>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</si>
  <si>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</si>
  <si>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</si>
  <si>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</si>
  <si>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</si>
  <si>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</si>
  <si>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</si>
  <si>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</si>
  <si>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</si>
  <si>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</si>
  <si>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</si>
  <si>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</si>
  <si>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</si>
  <si>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</si>
  <si>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</si>
  <si>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</si>
  <si>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</si>
  <si>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</si>
  <si>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</si>
  <si>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</si>
  <si>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</si>
  <si>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</si>
  <si>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</si>
  <si>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</si>
  <si>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</si>
  <si>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</si>
  <si>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</si>
  <si>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</si>
  <si>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</si>
  <si>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</si>
  <si>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</si>
  <si>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</si>
  <si>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</si>
  <si>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</si>
  <si>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</si>
  <si>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</si>
  <si>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</si>
  <si>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</si>
  <si>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</si>
  <si>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</si>
  <si>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</si>
  <si>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</si>
  <si>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</si>
  <si>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</si>
  <si>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</si>
  <si>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</si>
  <si>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</si>
  <si>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</si>
  <si>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</si>
  <si>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</si>
  <si>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</si>
  <si>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</si>
  <si>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</si>
  <si>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</si>
  <si>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</si>
  <si>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</si>
  <si>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</si>
  <si>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</si>
  <si>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</si>
  <si>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</si>
  <si>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</si>
  <si>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</si>
  <si>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</si>
  <si>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</si>
  <si>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</si>
  <si>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</si>
  <si>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</si>
  <si>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</si>
  <si>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</si>
  <si>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</si>
  <si>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</si>
  <si>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</si>
  <si>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</si>
  <si>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</si>
  <si>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</si>
  <si>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</si>
  <si>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</si>
  <si>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</si>
  <si>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</si>
  <si>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</si>
  <si>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</si>
  <si>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</si>
  <si>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</si>
  <si>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</si>
  <si>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</si>
  <si>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</si>
  <si>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</si>
  <si>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</si>
  <si>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</si>
  <si>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</si>
  <si>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</si>
  <si>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</si>
  <si>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</si>
  <si>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</si>
  <si>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</si>
  <si>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</si>
  <si>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</si>
  <si>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</si>
  <si>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</si>
  <si>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</si>
  <si>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</si>
  <si>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</si>
  <si>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</si>
  <si>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</si>
  <si>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</si>
  <si>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</si>
  <si>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</si>
  <si>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</si>
  <si>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</si>
  <si>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</si>
  <si>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</si>
  <si>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</si>
  <si>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</si>
  <si>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</si>
  <si>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</si>
  <si>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</si>
  <si>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</si>
  <si>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</si>
  <si>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</si>
  <si>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</si>
  <si>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</si>
  <si>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</si>
  <si>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</si>
  <si>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</si>
  <si>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</si>
  <si>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</si>
  <si>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</si>
  <si>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</si>
  <si>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</si>
  <si>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</si>
  <si>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</si>
  <si>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</si>
  <si>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</si>
  <si>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</si>
  <si>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</si>
  <si>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</si>
  <si>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</si>
  <si>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</si>
  <si>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</si>
  <si>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</si>
  <si>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</si>
  <si>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</si>
  <si>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</si>
  <si>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</si>
  <si>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</si>
  <si>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</si>
  <si>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</si>
  <si>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</si>
  <si>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</si>
  <si>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</si>
  <si>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</si>
  <si>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</si>
  <si>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</si>
  <si>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</si>
  <si>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</si>
  <si>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</si>
  <si>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</si>
  <si>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</si>
  <si>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</si>
  <si>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</si>
  <si>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</si>
  <si>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</si>
  <si>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</si>
  <si>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</si>
  <si>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</si>
  <si>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</si>
  <si>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</si>
  <si>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</si>
  <si>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</si>
  <si>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</si>
  <si>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</si>
  <si>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</si>
  <si>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</si>
  <si>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</si>
  <si>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</si>
  <si>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</si>
  <si>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</si>
  <si>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</si>
  <si>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</si>
  <si>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</si>
  <si>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</si>
  <si>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</si>
  <si>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</si>
  <si>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</si>
  <si>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</si>
  <si>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</si>
  <si>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</si>
  <si>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</si>
  <si>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</si>
  <si>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</si>
  <si>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</si>
  <si>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</si>
  <si>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</si>
  <si>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</si>
  <si>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</si>
  <si>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</si>
  <si>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</si>
  <si>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</si>
  <si>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</si>
  <si>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</si>
  <si>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</si>
  <si>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</si>
  <si>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</si>
  <si>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</si>
  <si>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</si>
  <si>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</si>
  <si>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</si>
  <si>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</si>
  <si>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</si>
  <si>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</si>
  <si>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</si>
  <si>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</si>
  <si>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</si>
  <si>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</si>
  <si>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</si>
  <si>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</si>
  <si>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</si>
  <si>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</si>
  <si>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</si>
  <si>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</si>
  <si>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</si>
  <si>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</si>
  <si>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</si>
  <si>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</si>
  <si>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</si>
  <si>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</si>
  <si>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</si>
  <si>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</si>
  <si>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</si>
  <si>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</si>
  <si>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</si>
  <si>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</si>
  <si>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</si>
  <si>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</si>
  <si>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</si>
  <si>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</si>
  <si>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</si>
  <si>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</si>
  <si>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</si>
  <si>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</si>
  <si>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</si>
  <si>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</si>
  <si>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</si>
  <si>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</si>
  <si>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</si>
  <si>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</si>
  <si>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</si>
  <si>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</si>
  <si>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</si>
  <si>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</si>
  <si>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</si>
  <si>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</si>
  <si>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</si>
  <si>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</si>
  <si>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</si>
  <si>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</si>
  <si>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</si>
  <si>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</si>
  <si>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</si>
  <si>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</si>
  <si>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</si>
  <si>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</si>
  <si>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</si>
  <si>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</si>
  <si>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</si>
  <si>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</si>
  <si>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</si>
  <si>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</si>
  <si>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</si>
  <si>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</si>
  <si>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</si>
  <si>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</si>
  <si>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</si>
  <si>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</si>
  <si>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</si>
  <si>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</si>
  <si>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</si>
  <si>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</si>
  <si>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</si>
  <si>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</si>
  <si>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</si>
  <si>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</si>
  <si>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</si>
  <si>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</si>
  <si>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</si>
  <si>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</si>
  <si>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</si>
  <si>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</si>
  <si>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</si>
  <si>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</si>
  <si>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</si>
  <si>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</si>
  <si>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</si>
  <si>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</si>
  <si>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</si>
  <si>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</si>
  <si>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</si>
  <si>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</si>
  <si>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</si>
  <si>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</si>
  <si>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</si>
  <si>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</si>
  <si>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</si>
  <si>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</si>
  <si>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</si>
  <si>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</si>
  <si>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</si>
  <si>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</si>
  <si>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</si>
  <si>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</si>
  <si>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</si>
  <si>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</si>
  <si>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</si>
  <si>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</si>
  <si>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</si>
  <si>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</si>
  <si>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</si>
  <si>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</si>
  <si>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</si>
  <si>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</si>
  <si>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</si>
  <si>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</si>
  <si>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</si>
  <si>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</si>
  <si>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</si>
  <si>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</si>
  <si>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</si>
  <si>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</si>
  <si>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</si>
  <si>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</si>
  <si>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</si>
  <si>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</si>
  <si>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</si>
  <si>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</si>
  <si>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</si>
  <si>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</si>
  <si>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</si>
  <si>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</si>
  <si>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</si>
  <si>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</si>
  <si>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</si>
  <si>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</si>
  <si>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</si>
  <si>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</si>
  <si>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</si>
  <si>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</si>
  <si>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</si>
  <si>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</si>
  <si>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</si>
  <si>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</si>
  <si>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</si>
  <si>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</si>
  <si>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</si>
  <si>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</si>
  <si>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</si>
  <si>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</si>
  <si>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</si>
  <si>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</si>
  <si>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</si>
  <si>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</si>
  <si>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</si>
  <si>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</si>
  <si>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</si>
  <si>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</si>
  <si>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</si>
  <si>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</si>
  <si>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</si>
  <si>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</si>
  <si>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</si>
  <si>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</si>
  <si>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</si>
  <si>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</si>
  <si>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</si>
  <si>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</si>
  <si>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</si>
  <si>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</si>
  <si>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</si>
  <si>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</si>
  <si>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</si>
  <si>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</si>
  <si>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</si>
  <si>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</si>
  <si>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</si>
  <si>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</si>
  <si>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</si>
  <si>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</si>
  <si>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</si>
  <si>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</si>
  <si>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</si>
  <si>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</si>
  <si>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</si>
  <si>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</si>
  <si>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</si>
  <si>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</si>
  <si>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</si>
  <si>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</si>
  <si>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</si>
  <si>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</si>
  <si>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</si>
  <si>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</si>
  <si>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</si>
  <si>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</si>
  <si>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</si>
  <si>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</si>
  <si>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</si>
  <si>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</si>
  <si>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</si>
  <si>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</si>
  <si>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</si>
  <si>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</si>
  <si>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</si>
  <si>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</si>
  <si>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</si>
  <si>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</si>
  <si>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</si>
  <si>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</si>
  <si>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</si>
  <si>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</si>
  <si>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</si>
  <si>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</si>
  <si>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</si>
  <si>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</si>
  <si>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</si>
  <si>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</si>
  <si>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</si>
  <si>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</si>
  <si>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</si>
  <si>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</si>
  <si>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</si>
  <si>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</si>
  <si>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</si>
  <si>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</si>
  <si>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</si>
  <si>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</si>
  <si>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</si>
  <si>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</si>
  <si>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</si>
  <si>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</si>
  <si>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</si>
  <si>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000183</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</si>
  <si>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</si>
  <si>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</si>
  <si>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</si>
  <si>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</si>
  <si>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</si>
  <si>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</si>
  <si>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</si>
  <si>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</si>
  <si>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</si>
  <si>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</si>
  <si>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</si>
  <si>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</si>
  <si>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</si>
  <si>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</si>
  <si>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</si>
  <si>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</si>
  <si>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</si>
  <si>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</si>
  <si>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</si>
  <si>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</si>
  <si>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</si>
  <si>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</si>
  <si>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</si>
  <si>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</si>
  <si>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</si>
  <si>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</si>
  <si>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</si>
  <si>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</si>
  <si>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</si>
  <si>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</si>
  <si>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</si>
  <si>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</si>
  <si>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</si>
  <si>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</si>
  <si>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</si>
  <si>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</si>
  <si>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</si>
  <si>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</si>
  <si>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</si>
  <si>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</si>
  <si>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</si>
  <si>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</si>
  <si>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</si>
  <si>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</si>
  <si>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</si>
  <si>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</si>
  <si>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</si>
  <si>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</si>
  <si>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</si>
  <si>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</si>
  <si>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</si>
  <si>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</si>
  <si>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</si>
  <si>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</si>
  <si>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</si>
  <si>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</si>
  <si>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</si>
  <si>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</si>
  <si>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</si>
  <si>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</si>
  <si>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</si>
  <si>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</si>
  <si>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</si>
  <si>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</si>
  <si>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</si>
  <si>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</si>
  <si>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</si>
  <si>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</si>
  <si>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</si>
  <si>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</si>
  <si>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</si>
  <si>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</si>
  <si>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</si>
  <si>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</si>
  <si>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</si>
  <si>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</si>
  <si>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</si>
  <si>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</si>
  <si>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</si>
  <si>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</si>
  <si>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</si>
  <si>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</si>
  <si>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</si>
  <si>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</si>
  <si>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</si>
  <si>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</si>
  <si>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</si>
  <si>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</si>
  <si>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</si>
  <si>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</si>
  <si>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</si>
  <si>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</si>
  <si>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</si>
  <si>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</si>
  <si>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</si>
  <si>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</si>
  <si>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</si>
  <si>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</si>
  <si>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</si>
  <si>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</si>
  <si>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</si>
  <si>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</si>
  <si>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</si>
  <si>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</si>
  <si>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</si>
  <si>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</si>
  <si>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</si>
  <si>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</si>
  <si>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</si>
  <si>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</si>
  <si>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</si>
  <si>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</si>
  <si>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</si>
  <si>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</si>
  <si>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</si>
  <si>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</si>
  <si>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</si>
  <si>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</si>
  <si>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</si>
  <si>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</si>
  <si>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</si>
  <si>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</si>
  <si>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</si>
  <si>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</si>
  <si>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</si>
  <si>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</si>
  <si>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</si>
  <si>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</si>
  <si>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</si>
  <si>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</si>
  <si>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</si>
  <si>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</si>
  <si>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</si>
  <si>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</si>
  <si>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</si>
  <si>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</si>
  <si>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</si>
  <si>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</si>
  <si>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</si>
  <si>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</si>
  <si>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</si>
  <si>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</si>
  <si>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</si>
  <si>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</si>
  <si>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</si>
  <si>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</si>
  <si>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</si>
  <si>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</si>
  <si>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</si>
  <si>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</si>
  <si>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</si>
  <si>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</si>
  <si>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</si>
  <si>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</si>
  <si>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</si>
  <si>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</si>
  <si>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</si>
  <si>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</si>
  <si>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</si>
  <si>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</si>
  <si>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</si>
  <si>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</si>
  <si>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</si>
  <si>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</si>
  <si>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</si>
  <si>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</si>
  <si>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</si>
  <si>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</si>
  <si>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</si>
  <si>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</si>
  <si>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</si>
  <si>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</si>
  <si>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</si>
  <si>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</si>
  <si>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</si>
  <si>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</si>
  <si>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</si>
  <si>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</si>
  <si>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</si>
  <si>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</si>
  <si>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</si>
  <si>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</si>
  <si>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</si>
  <si>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</si>
  <si>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</si>
  <si>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</si>
  <si>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</si>
  <si>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</si>
  <si>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</si>
  <si>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</si>
  <si>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</si>
  <si>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</si>
  <si>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</si>
  <si>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</si>
  <si>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</si>
  <si>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</si>
  <si>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</si>
  <si>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</si>
  <si>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</si>
  <si>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</si>
  <si>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</si>
  <si>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</si>
  <si>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</si>
  <si>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</si>
  <si>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</si>
  <si>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</si>
  <si>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</si>
  <si>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</si>
  <si>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</si>
  <si>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</si>
  <si>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</si>
  <si>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</si>
  <si>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</si>
  <si>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</si>
  <si>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</si>
  <si>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</si>
  <si>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</si>
  <si>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</si>
  <si>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</si>
  <si>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</si>
  <si>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</si>
  <si>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</si>
  <si>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</si>
  <si>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</si>
  <si>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</si>
  <si>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</si>
  <si>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</si>
  <si>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</si>
  <si>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</si>
  <si>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</si>
  <si>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</si>
  <si>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</si>
  <si>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</si>
  <si>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</si>
  <si>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</si>
  <si>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</si>
  <si>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</si>
  <si>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</si>
  <si>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</si>
  <si>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</si>
  <si>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</si>
  <si>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</si>
  <si>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</si>
  <si>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</si>
  <si>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</si>
  <si>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</si>
  <si>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</si>
  <si>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</si>
  <si>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</si>
  <si>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</si>
  <si>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</si>
  <si>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</si>
  <si>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</si>
  <si>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</si>
  <si>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</si>
  <si>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</si>
  <si>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</si>
  <si>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</si>
  <si>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</si>
  <si>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</si>
  <si>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</si>
  <si>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</si>
  <si>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</si>
  <si>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</si>
  <si>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</si>
  <si>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</si>
  <si>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</si>
  <si>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</si>
  <si>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</si>
  <si>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</si>
  <si>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</si>
  <si>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</si>
  <si>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</si>
  <si>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</si>
  <si>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</si>
  <si>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</si>
  <si>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</si>
  <si>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</si>
  <si>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</si>
  <si>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</si>
  <si>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</si>
  <si>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</si>
  <si>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</si>
  <si>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</si>
  <si>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</si>
  <si>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</si>
  <si>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</si>
  <si>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</si>
  <si>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</si>
  <si>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</si>
  <si>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</si>
  <si>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</si>
  <si>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</si>
  <si>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</si>
  <si>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</si>
  <si>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</si>
  <si>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</si>
  <si>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</si>
  <si>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</si>
  <si>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</si>
  <si>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</si>
  <si>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</si>
  <si>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</si>
  <si>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</si>
  <si>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</si>
  <si>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</si>
  <si>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</si>
  <si>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</si>
  <si>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</si>
  <si>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</si>
  <si>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</si>
  <si>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</si>
  <si>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</si>
  <si>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</si>
  <si>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</si>
  <si>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</si>
  <si>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</si>
  <si>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</si>
  <si>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</si>
  <si>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</si>
  <si>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</si>
  <si>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</si>
  <si>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</si>
  <si>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</si>
  <si>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</si>
  <si>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</si>
  <si>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</si>
  <si>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</si>
  <si>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</si>
  <si>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</si>
  <si>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</si>
  <si>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</si>
  <si>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</si>
  <si>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</si>
  <si>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</si>
  <si>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</si>
  <si>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</si>
  <si>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</si>
  <si>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</si>
  <si>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</si>
  <si>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</si>
  <si>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</si>
  <si>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</si>
  <si>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</si>
  <si>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</si>
  <si>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</si>
  <si>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</si>
  <si>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</si>
  <si>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</si>
  <si>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</si>
  <si>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</si>
  <si>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</si>
  <si>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</si>
  <si>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</si>
  <si>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</si>
  <si>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</si>
  <si>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</si>
  <si>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</si>
  <si>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</si>
  <si>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</si>
  <si>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</si>
  <si>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</si>
  <si>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</si>
  <si>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</si>
  <si>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</si>
  <si>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</si>
  <si>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</si>
  <si>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</si>
  <si>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</si>
  <si>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</si>
  <si>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</si>
  <si>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</si>
  <si>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</si>
  <si>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</si>
  <si>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</si>
  <si>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</si>
  <si>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</si>
  <si>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</si>
  <si>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</si>
  <si>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</si>
  <si>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</si>
  <si>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</si>
  <si>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</si>
  <si>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</si>
  <si>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</si>
  <si>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</si>
  <si>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</si>
  <si>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</si>
  <si>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</si>
  <si>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</si>
  <si>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</si>
  <si>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</si>
  <si>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</si>
  <si>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</si>
  <si>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</si>
  <si>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</si>
  <si>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</si>
  <si>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</si>
  <si>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</si>
  <si>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</si>
  <si>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</si>
  <si>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</si>
  <si>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</si>
  <si>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</si>
  <si>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</si>
  <si>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</si>
  <si>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</si>
  <si>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</si>
  <si>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</si>
  <si>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</si>
  <si>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</si>
  <si>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</si>
  <si>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</si>
  <si>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</si>
  <si>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</si>
  <si>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</si>
  <si>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</si>
  <si>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</si>
  <si>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</si>
  <si>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</si>
  <si>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</si>
  <si>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</si>
  <si>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</si>
  <si>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</si>
  <si>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</si>
  <si>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</si>
  <si>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</si>
  <si>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</si>
  <si>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</si>
  <si>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</si>
  <si>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</si>
  <si>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</si>
  <si>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</si>
  <si>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</si>
  <si>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</si>
  <si>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</si>
  <si>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</si>
  <si>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</si>
  <si>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</si>
  <si>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</si>
  <si>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</si>
  <si>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</si>
  <si>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</si>
  <si>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</si>
  <si>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</si>
  <si>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</si>
  <si>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</si>
  <si>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</si>
  <si>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</si>
  <si>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</si>
  <si>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</si>
  <si>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</si>
  <si>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</si>
  <si>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</si>
  <si>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</si>
  <si>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</si>
  <si>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</si>
  <si>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</si>
  <si>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</si>
  <si>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</si>
  <si>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</si>
  <si>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</si>
  <si>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</si>
  <si>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</si>
  <si>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</si>
  <si>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</si>
  <si>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</si>
  <si>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</si>
  <si>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</si>
  <si>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</si>
  <si>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</si>
  <si>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</si>
  <si>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</si>
  <si>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</si>
  <si>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</si>
  <si>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</si>
  <si>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</si>
  <si>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</si>
  <si>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</si>
  <si>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</si>
  <si>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</si>
  <si>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</si>
  <si>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</si>
  <si>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</si>
  <si>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</si>
  <si>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</si>
  <si>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</si>
  <si>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</si>
  <si>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</si>
  <si>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</si>
  <si>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</si>
  <si>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</si>
  <si>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</si>
  <si>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</si>
  <si>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</si>
  <si>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</si>
  <si>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</si>
  <si>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</si>
  <si>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</si>
  <si>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</si>
  <si>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</si>
  <si>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</si>
  <si>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</si>
  <si>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</si>
  <si>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</si>
  <si>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</si>
  <si>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</si>
  <si>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</si>
  <si>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</si>
  <si>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</si>
  <si>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</si>
  <si>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</si>
  <si>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</si>
  <si>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</si>
  <si>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</si>
  <si>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</si>
  <si>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</si>
  <si>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</si>
  <si>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</si>
  <si>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</si>
  <si>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</si>
  <si>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</si>
  <si>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</si>
  <si>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</si>
  <si>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</si>
  <si>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</si>
  <si>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</si>
  <si>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</si>
  <si>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</si>
  <si>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</si>
  <si>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</si>
  <si>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</si>
  <si>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</si>
  <si>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</si>
  <si>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</si>
  <si>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</si>
  <si>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</si>
  <si>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</si>
  <si>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</si>
  <si>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</si>
  <si>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</si>
  <si>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</si>
  <si>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</si>
  <si>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</si>
  <si>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</si>
  <si>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</si>
  <si>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</si>
  <si>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</si>
  <si>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</si>
  <si>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</si>
  <si>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</si>
  <si>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</si>
  <si>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</si>
  <si>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</si>
  <si>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</si>
  <si>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</si>
  <si>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</si>
  <si>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</si>
  <si>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</si>
  <si>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</si>
  <si>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</si>
  <si>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</si>
  <si>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</si>
  <si>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</si>
  <si>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</si>
  <si>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</si>
  <si>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</si>
  <si>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</si>
  <si>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</si>
  <si>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</si>
  <si>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</si>
  <si>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</si>
  <si>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</si>
  <si>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</si>
  <si>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</si>
  <si>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</si>
  <si>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</si>
  <si>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</si>
  <si>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</si>
  <si>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</si>
  <si>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</si>
  <si>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</si>
  <si>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</si>
  <si>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</si>
  <si>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</si>
  <si>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</si>
  <si>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</si>
  <si>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</si>
  <si>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</si>
  <si>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</si>
  <si>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</si>
  <si>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</si>
  <si>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</si>
  <si>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</si>
  <si>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</si>
  <si>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</si>
  <si>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</si>
  <si>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</si>
  <si>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</si>
  <si>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</si>
  <si>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</si>
  <si>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</si>
  <si>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</si>
  <si>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</si>
  <si>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</si>
  <si>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</si>
  <si>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</si>
  <si>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</si>
  <si>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</si>
  <si>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</si>
  <si>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</si>
  <si>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</si>
  <si>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</si>
  <si>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</si>
  <si>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</si>
  <si>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</si>
  <si>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</si>
  <si>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</si>
  <si>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</si>
  <si>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</si>
  <si>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</si>
  <si>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</si>
  <si>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</si>
  <si>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</si>
  <si>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</si>
  <si>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</si>
  <si>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</si>
  <si>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</si>
  <si>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</si>
  <si>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</si>
  <si>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</si>
  <si>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</si>
  <si>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</si>
  <si>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</si>
  <si>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</si>
  <si>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</si>
  <si>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</si>
  <si>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</si>
  <si>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</si>
  <si>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</si>
  <si>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</si>
  <si>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</si>
  <si>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</si>
  <si>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</si>
  <si>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</si>
  <si>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</si>
  <si>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</si>
  <si>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</si>
  <si>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</si>
  <si>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</si>
  <si>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</si>
  <si>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</si>
  <si>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</si>
  <si>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</si>
  <si>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</si>
  <si>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</si>
  <si>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</si>
  <si>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</si>
  <si>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</si>
  <si>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</si>
  <si>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</si>
  <si>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</si>
  <si>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</si>
  <si>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</si>
  <si>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</si>
  <si>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</si>
  <si>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</si>
  <si>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</si>
  <si>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</si>
  <si>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</si>
  <si>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</si>
  <si>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</si>
  <si>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</si>
  <si>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</si>
  <si>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</si>
  <si>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</si>
  <si>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</si>
  <si>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</si>
  <si>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</si>
  <si>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</si>
  <si>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</si>
  <si>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</si>
  <si>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</si>
  <si>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</si>
  <si>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</si>
  <si>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</si>
  <si>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</si>
  <si>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</si>
  <si>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</si>
  <si>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</si>
  <si>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</si>
  <si>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</si>
  <si>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</si>
  <si>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</si>
  <si>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</si>
  <si>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</si>
  <si>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</si>
  <si>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</si>
  <si>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</si>
  <si>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</si>
  <si>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</si>
  <si>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</si>
  <si>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</si>
  <si>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</si>
  <si>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</si>
  <si>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</si>
  <si>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</si>
  <si>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</si>
  <si>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</si>
  <si>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</si>
  <si>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</si>
  <si>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</si>
  <si>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</si>
  <si>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</si>
  <si>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</si>
  <si>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</si>
  <si>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</si>
  <si>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</si>
  <si>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</si>
  <si>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</si>
  <si>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</si>
  <si>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</si>
  <si>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</si>
  <si>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</si>
  <si>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</si>
  <si>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</si>
  <si>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</si>
  <si>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</si>
  <si>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</si>
  <si>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</si>
  <si>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</si>
  <si>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</si>
  <si>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</si>
  <si>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</si>
  <si>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</si>
  <si>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</si>
  <si>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</si>
  <si>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</si>
  <si>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</si>
  <si>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</si>
  <si>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</si>
  <si>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</si>
  <si>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</si>
  <si>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</si>
  <si>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</si>
  <si>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</si>
  <si>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</si>
  <si>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</si>
  <si>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</si>
  <si>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</si>
  <si>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</si>
  <si>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</si>
  <si>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</si>
  <si>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</si>
  <si>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</si>
  <si>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</si>
  <si>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</si>
  <si>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</si>
  <si>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</si>
  <si>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</si>
  <si>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</si>
  <si>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</si>
  <si>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</si>
  <si>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</si>
  <si>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</si>
  <si>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</si>
  <si>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</si>
  <si>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</si>
  <si>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</si>
  <si>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</si>
  <si>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</si>
  <si>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</si>
  <si>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</si>
  <si>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</si>
  <si>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</si>
  <si>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</si>
  <si>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</si>
  <si>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</si>
  <si>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</si>
  <si>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</si>
  <si>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</si>
  <si>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</si>
  <si>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</si>
  <si>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</si>
  <si>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</si>
  <si>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</si>
  <si>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</si>
  <si>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</si>
  <si>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</si>
  <si>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</si>
  <si>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</si>
  <si>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</si>
  <si>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</si>
  <si>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</si>
  <si>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</si>
  <si>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</si>
  <si>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</si>
  <si>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</si>
  <si>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</si>
  <si>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</si>
  <si>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</si>
  <si>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</si>
  <si>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</si>
  <si>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</si>
  <si>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</si>
  <si>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</si>
  <si>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</si>
  <si>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</si>
  <si>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</si>
  <si>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</si>
  <si>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</si>
  <si>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</si>
  <si>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</si>
  <si>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</si>
  <si>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</si>
  <si>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</si>
  <si>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</si>
  <si>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</si>
  <si>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</si>
  <si>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</si>
  <si>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</si>
  <si>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</si>
  <si>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</si>
  <si>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</si>
  <si>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</si>
  <si>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</si>
  <si>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</si>
  <si>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</si>
  <si>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</si>
  <si>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</si>
  <si>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</si>
  <si>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</si>
  <si>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</si>
  <si>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</si>
  <si>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</si>
  <si>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</si>
  <si>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</si>
  <si>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</si>
  <si>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</si>
  <si>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</si>
  <si>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</si>
  <si>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</si>
  <si>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</si>
  <si>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</si>
  <si>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</si>
  <si>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</si>
  <si>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</si>
  <si>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</si>
  <si>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</si>
  <si>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</si>
  <si>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</si>
  <si>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</si>
  <si>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</si>
  <si>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</si>
  <si>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</si>
  <si>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</si>
  <si>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</si>
  <si>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</si>
  <si>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</si>
  <si>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</si>
  <si>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</si>
  <si>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</si>
  <si>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</si>
  <si>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</si>
  <si>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</si>
  <si>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</si>
  <si>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</si>
  <si>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</si>
  <si>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</si>
  <si>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</si>
  <si>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</si>
  <si>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</si>
  <si>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</si>
  <si>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</si>
  <si>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</si>
  <si>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</si>
  <si>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</si>
  <si>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</si>
  <si>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</si>
  <si>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</si>
  <si>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</si>
  <si>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</si>
  <si>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</si>
  <si>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</si>
  <si>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</si>
  <si>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</si>
  <si>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</si>
  <si>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</si>
  <si>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</si>
  <si>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</si>
  <si>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</si>
  <si>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</si>
  <si>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</si>
  <si>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</si>
  <si>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</si>
  <si>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</si>
  <si>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</si>
  <si>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</si>
  <si>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</si>
  <si>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</si>
  <si>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</si>
  <si>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</si>
  <si>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</si>
  <si>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</si>
  <si>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</si>
  <si>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</si>
  <si>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</si>
  <si>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</si>
  <si>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</si>
  <si>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</si>
  <si>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</si>
  <si>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</si>
  <si>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</si>
  <si>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</si>
  <si>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</si>
  <si>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</si>
  <si>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</si>
  <si>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</si>
  <si>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</si>
  <si>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</si>
  <si>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</si>
  <si>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</si>
  <si>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</si>
  <si>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</si>
  <si>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</si>
  <si>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</si>
  <si>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</si>
  <si>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</si>
  <si>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</si>
  <si>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</si>
  <si>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</si>
  <si>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</si>
  <si>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</si>
  <si>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</si>
  <si>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</si>
  <si>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</si>
  <si>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</si>
  <si>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</si>
  <si>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</si>
  <si>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</si>
  <si>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</si>
  <si>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</si>
  <si>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</si>
  <si>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</si>
  <si>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</si>
  <si>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</si>
  <si>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</si>
  <si>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</si>
  <si>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</si>
  <si>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</si>
  <si>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</si>
  <si>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</si>
  <si>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</si>
  <si>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</si>
  <si>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</si>
  <si>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</si>
  <si>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</si>
  <si>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</si>
  <si>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</si>
  <si>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</si>
  <si>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</si>
  <si>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</si>
  <si>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</si>
  <si>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</si>
  <si>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</si>
  <si>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</si>
  <si>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</si>
  <si>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</si>
  <si>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</si>
  <si>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</si>
  <si>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</si>
  <si>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</si>
  <si>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</si>
  <si>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</si>
  <si>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</si>
  <si>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</si>
  <si>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</si>
  <si>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</si>
  <si>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</si>
  <si>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</si>
  <si>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</si>
  <si>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</si>
  <si>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</si>
  <si>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</si>
  <si>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</si>
  <si>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</si>
  <si>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</si>
  <si>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</si>
  <si>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</si>
  <si>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</si>
  <si>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</si>
  <si>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</si>
  <si>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</si>
  <si>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</si>
  <si>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</si>
  <si>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</si>
  <si>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</si>
  <si>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</si>
  <si>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</si>
  <si>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</si>
  <si>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</si>
  <si>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</si>
  <si>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</si>
  <si>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</si>
  <si>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</si>
  <si>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</si>
  <si>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</si>
  <si>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</si>
  <si>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</si>
  <si>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</si>
  <si>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</si>
  <si>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</si>
  <si>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</si>
  <si>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</si>
  <si>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</si>
  <si>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</si>
  <si>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</si>
  <si>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</si>
  <si>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</si>
  <si>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</si>
  <si>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</si>
  <si>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</si>
  <si>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</si>
  <si>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</si>
  <si>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</si>
  <si>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</si>
  <si>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</si>
  <si>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</si>
  <si>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</si>
  <si>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</si>
  <si>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</si>
  <si>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</si>
  <si>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</si>
  <si>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</si>
  <si>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</si>
  <si>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</si>
  <si>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</si>
  <si>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</si>
  <si>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</si>
  <si>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</si>
  <si>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</si>
  <si>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</si>
  <si>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</si>
  <si>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</si>
  <si>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</si>
  <si>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</si>
  <si>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</si>
  <si>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</si>
  <si>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</si>
  <si>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</si>
  <si>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</si>
  <si>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</si>
  <si>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</si>
  <si>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</si>
  <si>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</si>
  <si>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</si>
  <si>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</si>
  <si>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</si>
  <si>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</si>
  <si>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</si>
  <si>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</si>
  <si>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</si>
  <si>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</si>
  <si>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</si>
  <si>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</si>
  <si>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</si>
  <si>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</si>
  <si>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</si>
  <si>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</si>
  <si>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</si>
  <si>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</si>
  <si>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</si>
  <si>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</si>
  <si>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</si>
  <si>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</si>
  <si>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</si>
  <si>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</si>
  <si>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</si>
  <si>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</si>
  <si>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</si>
  <si>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</si>
  <si>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</si>
  <si>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</si>
  <si>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</si>
  <si>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</si>
  <si>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</si>
  <si>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</si>
  <si>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</si>
  <si>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</si>
  <si>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</si>
  <si>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</si>
  <si>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</si>
  <si>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</si>
  <si>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</si>
  <si>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</si>
  <si>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</si>
  <si>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</si>
  <si>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</si>
  <si>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</si>
  <si>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</si>
  <si>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</si>
  <si>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</si>
  <si>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</si>
  <si>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</si>
  <si>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</si>
  <si>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</si>
  <si>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</si>
  <si>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</si>
  <si>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</si>
  <si>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</si>
  <si>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</si>
  <si>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</si>
  <si>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</si>
  <si>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</si>
  <si>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</si>
  <si>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</si>
  <si>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</si>
  <si>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</si>
  <si>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</si>
  <si>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</si>
  <si>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</si>
  <si>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</si>
  <si>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</si>
  <si>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</si>
  <si>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</si>
  <si>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</si>
  <si>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</si>
  <si>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</si>
  <si>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</si>
  <si>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</si>
  <si>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</si>
  <si>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</si>
  <si>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</si>
  <si>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</si>
  <si>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</si>
  <si>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</si>
  <si>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</si>
  <si>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</si>
  <si>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</si>
  <si>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</si>
  <si>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</si>
  <si>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</si>
  <si>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</si>
  <si>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</si>
  <si>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</si>
  <si>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</si>
  <si>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</si>
  <si>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</si>
  <si>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</si>
  <si>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</si>
  <si>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</si>
  <si>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</si>
  <si>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</si>
  <si>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</si>
  <si>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</si>
  <si>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</si>
  <si>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</si>
  <si>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</si>
  <si>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</si>
  <si>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</si>
  <si>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</si>
  <si>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</si>
  <si>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</si>
  <si>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</si>
  <si>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</si>
  <si>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</si>
  <si>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</si>
  <si>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</si>
  <si>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</si>
  <si>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</si>
  <si>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</si>
  <si>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</si>
  <si>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</si>
  <si>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</si>
  <si>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</si>
  <si>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</si>
  <si>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</si>
  <si>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</si>
  <si>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</si>
  <si>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</si>
  <si>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</si>
  <si>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</si>
  <si>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</si>
  <si>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</si>
  <si>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</si>
  <si>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</si>
  <si>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</si>
  <si>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</si>
  <si>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</si>
  <si>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</si>
  <si>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</si>
  <si>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</si>
  <si>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</si>
  <si>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</si>
  <si>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</si>
  <si>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</si>
  <si>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</si>
  <si>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</si>
  <si>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</si>
  <si>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</si>
  <si>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</si>
  <si>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</si>
  <si>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</si>
  <si>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</si>
  <si>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</si>
  <si>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</si>
  <si>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</si>
  <si>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</si>
  <si>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</si>
  <si>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</si>
  <si>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</si>
  <si>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</si>
  <si>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</si>
  <si>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</si>
  <si>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</si>
  <si>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</si>
  <si>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</si>
  <si>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</si>
  <si>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</si>
  <si>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</si>
  <si>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</si>
  <si>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</si>
  <si>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</si>
  <si>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</si>
  <si>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</si>
  <si>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</si>
  <si>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</si>
  <si>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</si>
  <si>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</si>
  <si>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</si>
  <si>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</si>
  <si>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</si>
  <si>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</si>
  <si>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</si>
  <si>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</si>
  <si>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</si>
  <si>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</si>
  <si>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</si>
  <si>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</si>
  <si>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</si>
  <si>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</si>
  <si>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</si>
  <si>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</si>
  <si>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</si>
  <si>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</si>
  <si>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</si>
  <si>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</si>
  <si>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</si>
  <si>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</si>
  <si>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</si>
  <si>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</si>
  <si>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</si>
  <si>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</si>
  <si>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</si>
  <si>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</si>
  <si>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</si>
  <si>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</si>
  <si>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</si>
  <si>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</si>
  <si>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</si>
  <si>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</si>
  <si>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</si>
  <si>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</si>
  <si>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</si>
  <si>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</si>
  <si>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</si>
  <si>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</si>
  <si>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</si>
  <si>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</si>
  <si>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</si>
  <si>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</si>
  <si>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</si>
  <si>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</si>
  <si>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</si>
  <si>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</si>
  <si>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</si>
  <si>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</si>
  <si>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</si>
  <si>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</si>
  <si>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</si>
  <si>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</si>
  <si>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</si>
  <si>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</si>
  <si>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</si>
  <si>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</si>
  <si>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</si>
  <si>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</si>
  <si>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</si>
  <si>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</si>
  <si>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</si>
  <si>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</si>
  <si>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</si>
  <si>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</si>
  <si>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</si>
  <si>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</si>
  <si>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</si>
  <si>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</si>
  <si>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</si>
  <si>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</si>
  <si>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</si>
  <si>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</si>
  <si>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</si>
  <si>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</si>
  <si>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</si>
  <si>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</si>
  <si>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</si>
  <si>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</si>
  <si>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</si>
  <si>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</si>
  <si>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</si>
  <si>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</si>
  <si>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</si>
  <si>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</si>
  <si>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</si>
  <si>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</si>
  <si>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</si>
  <si>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</si>
  <si>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</si>
  <si>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</si>
  <si>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</si>
  <si>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</si>
  <si>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</si>
  <si>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</si>
  <si>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</si>
  <si>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</si>
  <si>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</si>
  <si>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</si>
  <si>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</si>
  <si>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</si>
  <si>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</si>
  <si>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</si>
  <si>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</si>
  <si>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</si>
  <si>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</si>
  <si>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</si>
  <si>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</si>
  <si>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</si>
  <si>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</si>
  <si>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</si>
  <si>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</si>
  <si>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</si>
  <si>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</si>
  <si>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</si>
  <si>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</si>
  <si>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</si>
  <si>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</si>
  <si>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</si>
  <si>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</si>
  <si>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</si>
  <si>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</si>
  <si>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</si>
  <si>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</si>
  <si>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</si>
  <si>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</si>
  <si>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</si>
  <si>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</si>
  <si>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</si>
  <si>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</si>
  <si>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</si>
  <si>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</si>
  <si>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</si>
  <si>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</si>
  <si>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</si>
  <si>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</si>
  <si>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</si>
  <si>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</si>
  <si>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</si>
  <si>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</si>
  <si>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</si>
  <si>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</si>
  <si>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</si>
  <si>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</si>
  <si>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</si>
  <si>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</si>
  <si>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</si>
  <si>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</si>
  <si>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</si>
  <si>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</si>
  <si>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</si>
  <si>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</si>
  <si>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</si>
  <si>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</si>
  <si>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</si>
  <si>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</si>
  <si>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</si>
  <si>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</si>
  <si>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</si>
  <si>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</si>
  <si>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</si>
  <si>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</si>
  <si>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</si>
  <si>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</si>
  <si>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</si>
  <si>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</si>
  <si>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</si>
  <si>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</si>
  <si>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</si>
  <si>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</si>
  <si>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</si>
  <si>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</si>
  <si>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</si>
  <si>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</si>
  <si>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</si>
  <si>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</si>
  <si>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</si>
  <si>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</si>
  <si>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</si>
  <si>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</si>
  <si>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</si>
  <si>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</si>
  <si>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</si>
  <si>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</si>
  <si>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</si>
  <si>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</si>
  <si>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</si>
  <si>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</si>
  <si>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</si>
  <si>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</si>
  <si>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</si>
  <si>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</si>
  <si>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</si>
  <si>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</si>
  <si>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</si>
  <si>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</si>
  <si>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</si>
  <si>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</si>
  <si>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</si>
  <si>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</si>
  <si>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</si>
  <si>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</si>
  <si>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</si>
  <si>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</si>
  <si>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</si>
  <si>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</si>
  <si>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</si>
  <si>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</si>
  <si>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</si>
  <si>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</si>
  <si>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</si>
  <si>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</si>
  <si>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</si>
  <si>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</si>
  <si>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</si>
  <si>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</si>
  <si>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</si>
  <si>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</si>
  <si>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</si>
  <si>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</si>
  <si>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</si>
  <si>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</si>
  <si>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</si>
  <si>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</si>
  <si>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</si>
  <si>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</si>
  <si>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</si>
  <si>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</si>
  <si>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</si>
  <si>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</si>
  <si>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</si>
  <si>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</si>
  <si>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</si>
  <si>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</si>
  <si>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</si>
  <si>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</si>
  <si>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</si>
  <si>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</si>
  <si>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</si>
  <si>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</si>
  <si>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</si>
  <si>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</si>
  <si>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</si>
  <si>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</si>
  <si>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</si>
  <si>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</si>
  <si>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</si>
  <si>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</si>
  <si>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</si>
  <si>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</si>
  <si>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</si>
  <si>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</si>
  <si>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</si>
  <si>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</si>
  <si>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</si>
  <si>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</si>
  <si>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</si>
  <si>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</si>
  <si>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</si>
  <si>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</si>
  <si>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</si>
  <si>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</si>
  <si>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</si>
  <si>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</si>
  <si>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</si>
  <si>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</si>
  <si>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</si>
  <si>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</si>
  <si>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</si>
  <si>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</si>
  <si>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</si>
  <si>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</si>
  <si>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</si>
  <si>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</si>
  <si>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</si>
  <si>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</si>
  <si>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</si>
  <si>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</si>
  <si>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</si>
  <si>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</si>
  <si>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</si>
  <si>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</si>
  <si>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</si>
  <si>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</si>
  <si>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</si>
  <si>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</si>
  <si>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</si>
  <si>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</si>
  <si>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</si>
  <si>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</si>
  <si>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</si>
  <si>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</si>
  <si>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</si>
  <si>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</si>
  <si>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</si>
  <si>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</si>
  <si>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</si>
  <si>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</si>
  <si>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</si>
  <si>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</si>
  <si>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</si>
  <si>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</si>
  <si>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</si>
  <si>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</si>
  <si>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</si>
  <si>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</si>
  <si>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</si>
  <si>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</si>
  <si>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</si>
  <si>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</si>
  <si>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</si>
  <si>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</si>
  <si>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</si>
  <si>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</si>
  <si>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</si>
  <si>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</si>
  <si>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</si>
  <si>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</si>
  <si>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</si>
  <si>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</si>
  <si>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</si>
  <si>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</si>
  <si>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</si>
  <si>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</si>
  <si>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</si>
  <si>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</si>
  <si>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</si>
  <si>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</si>
  <si>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</si>
  <si>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</si>
  <si>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</si>
  <si>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</si>
  <si>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</si>
  <si>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</si>
  <si>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</si>
  <si>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</si>
  <si>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</si>
  <si>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</si>
  <si>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</si>
  <si>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</si>
  <si>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</si>
  <si>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</si>
  <si>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</si>
  <si>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</si>
  <si>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</si>
  <si>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</si>
  <si>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</si>
  <si>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</si>
  <si>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</si>
  <si>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</si>
  <si>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</si>
  <si>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</si>
  <si>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</si>
  <si>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</si>
  <si>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</si>
  <si>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</si>
  <si>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</si>
  <si>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</si>
  <si>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</si>
  <si>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</si>
  <si>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</si>
  <si>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</si>
  <si>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</si>
  <si>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</si>
  <si>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</si>
  <si>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</si>
  <si>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</si>
  <si>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</si>
  <si>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</si>
  <si>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</si>
  <si>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</si>
  <si>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</si>
  <si>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</si>
  <si>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</si>
  <si>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</si>
  <si>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</si>
  <si>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</si>
  <si>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</si>
  <si>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</si>
  <si>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</si>
  <si>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</si>
  <si>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</si>
  <si>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</si>
  <si>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</si>
  <si>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</si>
  <si>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</si>
  <si>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</si>
  <si>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</si>
  <si>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</si>
  <si>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</si>
  <si>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</si>
  <si>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</si>
  <si>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</si>
  <si>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</si>
  <si>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</si>
  <si>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</si>
  <si>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</si>
  <si>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</si>
  <si>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</si>
  <si>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</si>
  <si>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</si>
  <si>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</si>
  <si>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</si>
  <si>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</si>
  <si>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</si>
  <si>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</si>
  <si>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</si>
  <si>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</si>
  <si>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</si>
  <si>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</si>
  <si>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</si>
  <si>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</si>
  <si>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</si>
  <si>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</si>
  <si>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</si>
  <si>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</si>
  <si>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</si>
  <si>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</si>
  <si>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</si>
  <si>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</si>
  <si>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</si>
  <si>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</si>
  <si>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</si>
  <si>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</si>
  <si>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</si>
  <si>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</si>
  <si>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</si>
  <si>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</si>
  <si>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</si>
  <si>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</si>
  <si>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</si>
  <si>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</si>
  <si>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</si>
  <si>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</si>
  <si>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</si>
  <si>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</si>
  <si>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</si>
  <si>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</si>
  <si>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</si>
  <si>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</si>
  <si>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</si>
  <si>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</si>
  <si>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</si>
  <si>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</si>
  <si>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</si>
  <si>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</si>
  <si>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</si>
  <si>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</si>
  <si>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</si>
  <si>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</si>
  <si>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</si>
  <si>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</si>
  <si>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</si>
  <si>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</si>
  <si>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</si>
  <si>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</si>
  <si>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</si>
  <si>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</si>
  <si>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</si>
  <si>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</si>
  <si>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</si>
  <si>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</si>
  <si>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</si>
  <si>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</si>
  <si>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</si>
  <si>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</si>
  <si>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</si>
  <si>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</si>
  <si>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</si>
  <si>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</si>
  <si>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</si>
  <si>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</si>
  <si>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</si>
  <si>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</si>
  <si>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</si>
  <si>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</si>
  <si>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</si>
  <si>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</si>
  <si>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</si>
  <si>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</si>
  <si>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</si>
  <si>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</si>
  <si>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</si>
  <si>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</si>
  <si>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</si>
  <si>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</si>
  <si>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</si>
  <si>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</si>
  <si>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</si>
  <si>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</si>
  <si>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</si>
  <si>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</si>
  <si>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</si>
  <si>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</si>
  <si>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</si>
  <si>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</si>
  <si>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</si>
  <si>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</si>
  <si>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</si>
  <si>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</si>
  <si>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</si>
  <si>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</si>
  <si>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</si>
  <si>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</si>
  <si>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</si>
  <si>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</si>
  <si>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</si>
  <si>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</si>
  <si>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</si>
  <si>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</si>
  <si>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</si>
  <si>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</si>
  <si>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</si>
  <si>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</si>
  <si>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</si>
  <si>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</si>
  <si>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</si>
  <si>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</si>
  <si>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</si>
  <si>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</si>
  <si>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</si>
  <si>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</si>
  <si>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</si>
  <si>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</si>
  <si>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</si>
  <si>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</si>
  <si>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</si>
  <si>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</si>
  <si>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</si>
  <si>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</si>
  <si>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</si>
  <si>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</si>
  <si>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</si>
  <si>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</si>
  <si>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</si>
  <si>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</si>
  <si>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</si>
  <si>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</si>
  <si>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</si>
  <si>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</si>
  <si>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</si>
  <si>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</si>
  <si>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</si>
  <si>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</si>
  <si>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</si>
  <si>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</si>
  <si>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</si>
  <si>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</si>
  <si>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</si>
  <si>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</si>
  <si>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</si>
  <si>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</si>
  <si>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</si>
  <si>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</si>
  <si>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</si>
  <si>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</si>
  <si>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</si>
  <si>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</si>
  <si>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</si>
  <si>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</si>
  <si>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</si>
  <si>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</si>
  <si>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</si>
  <si>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</si>
  <si>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</si>
  <si>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</si>
  <si>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</si>
  <si>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</si>
  <si>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</si>
  <si>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</si>
  <si>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</si>
  <si>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</si>
  <si>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</si>
  <si>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</si>
  <si>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</si>
  <si>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</si>
  <si>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</si>
  <si>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</si>
  <si>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</si>
  <si>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</si>
  <si>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</si>
  <si>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</si>
  <si>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</si>
  <si>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</si>
  <si>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</si>
  <si>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</si>
  <si>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</si>
  <si>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</si>
  <si>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</si>
  <si>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</si>
  <si>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</si>
  <si>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</si>
  <si>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</si>
  <si>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</si>
  <si>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</si>
  <si>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</si>
  <si>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</si>
  <si>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</si>
  <si>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</si>
  <si>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</si>
  <si>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</si>
  <si>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</si>
  <si>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</si>
  <si>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</si>
  <si>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</si>
  <si>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</si>
  <si>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</si>
  <si>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</si>
  <si>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</si>
  <si>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</si>
  <si>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</si>
  <si>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</si>
  <si>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</si>
  <si>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</si>
  <si>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</si>
  <si>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</si>
  <si>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</si>
  <si>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</si>
  <si>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</si>
  <si>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</si>
  <si>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</si>
  <si>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</si>
  <si>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</si>
  <si>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</si>
  <si>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</si>
  <si>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</si>
  <si>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</si>
  <si>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</si>
  <si>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</si>
  <si>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</si>
  <si>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</si>
  <si>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</si>
  <si>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</si>
  <si>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</si>
  <si>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</si>
  <si>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</si>
  <si>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</si>
  <si>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</si>
  <si>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</si>
  <si>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</si>
  <si>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</si>
  <si>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</si>
  <si>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</si>
  <si>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</si>
  <si>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</si>
  <si>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</si>
  <si>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</si>
  <si>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</si>
  <si>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</si>
  <si>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</si>
  <si>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</si>
  <si>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</si>
  <si>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</si>
  <si>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</si>
  <si>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</si>
  <si>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</si>
  <si>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</si>
  <si>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</si>
  <si>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</si>
  <si>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</si>
  <si>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</si>
  <si>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</si>
  <si>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</si>
  <si>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</si>
  <si>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</si>
  <si>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</si>
  <si>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</si>
  <si>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</si>
  <si>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</si>
  <si>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</si>
  <si>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</si>
  <si>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</si>
  <si>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</si>
  <si>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</si>
  <si>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</si>
  <si>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</si>
  <si>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</si>
  <si>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</si>
  <si>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</si>
  <si>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</si>
  <si>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</si>
  <si>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</si>
  <si>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</si>
  <si>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</si>
  <si>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</si>
  <si>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</si>
  <si>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</si>
  <si>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</si>
  <si>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</si>
  <si>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</si>
  <si>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</si>
  <si>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</si>
  <si>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</si>
  <si>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</si>
  <si>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</si>
  <si>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</si>
  <si>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</si>
  <si>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</si>
  <si>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</si>
  <si>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</si>
  <si>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</si>
  <si>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</si>
  <si>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</si>
  <si>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</si>
  <si>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</si>
  <si>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</si>
  <si>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</si>
  <si>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</si>
  <si>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</si>
  <si>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</si>
  <si>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</si>
  <si>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</si>
  <si>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</si>
  <si>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</si>
  <si>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</si>
  <si>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</si>
  <si>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</si>
  <si>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</si>
  <si>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</si>
  <si>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</si>
  <si>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</si>
  <si>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</si>
  <si>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</si>
  <si>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</si>
  <si>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</si>
  <si>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</si>
  <si>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</si>
  <si>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</si>
  <si>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</si>
  <si>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</si>
  <si>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</si>
  <si>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</si>
  <si>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</si>
  <si>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</si>
  <si>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</si>
  <si>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</si>
  <si>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</si>
  <si>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</si>
  <si>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</si>
  <si>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</si>
  <si>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</si>
  <si>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</si>
  <si>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</si>
  <si>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</si>
  <si>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</si>
  <si>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</si>
  <si>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</si>
  <si>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</si>
  <si>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</si>
  <si>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</si>
  <si>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</si>
  <si>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</si>
  <si>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</si>
  <si>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</si>
  <si>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</si>
  <si>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</si>
  <si>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</si>
  <si>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</si>
  <si>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</si>
  <si>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</si>
  <si>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</si>
  <si>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</si>
  <si>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</si>
  <si>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</si>
  <si>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</si>
  <si>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</si>
  <si>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</si>
  <si>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</si>
  <si>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</si>
  <si>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</si>
  <si>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</si>
  <si>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</si>
  <si>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</si>
  <si>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</si>
  <si>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</si>
  <si>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</si>
  <si>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</si>
  <si>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</si>
  <si>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</si>
  <si>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</si>
  <si>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</si>
  <si>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</si>
  <si>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</si>
  <si>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</si>
  <si>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</si>
  <si>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</si>
  <si>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</si>
  <si>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</si>
  <si>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</si>
  <si>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</si>
  <si>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</si>
  <si>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</si>
  <si>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</si>
  <si>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</si>
  <si>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</si>
  <si>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</si>
  <si>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</si>
  <si>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</si>
  <si>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</si>
  <si>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</si>
  <si>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</si>
  <si>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</si>
  <si>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</si>
  <si>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</si>
  <si>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</si>
  <si>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</si>
  <si>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</si>
  <si>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</si>
  <si>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</si>
  <si>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</si>
  <si>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</si>
  <si>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</si>
  <si>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</si>
  <si>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</si>
  <si>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</si>
  <si>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</si>
  <si>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</si>
  <si>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</si>
  <si>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</si>
  <si>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</si>
  <si>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</si>
  <si>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</si>
  <si>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</si>
  <si>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</si>
  <si>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</si>
  <si>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</si>
  <si>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</si>
  <si>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</si>
  <si>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</si>
  <si>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</si>
  <si>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</si>
  <si>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</si>
  <si>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</si>
  <si>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</si>
  <si>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</si>
  <si>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</si>
  <si>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</si>
  <si>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</si>
  <si>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</si>
  <si>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</si>
  <si>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</si>
  <si>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</si>
  <si>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</si>
  <si>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</si>
  <si>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</si>
  <si>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</si>
  <si>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</si>
  <si>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</si>
  <si>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</si>
  <si>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</si>
  <si>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</si>
  <si>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</si>
  <si>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</si>
  <si>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</si>
  <si>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</si>
  <si>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</si>
  <si>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</si>
  <si>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</si>
  <si>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</si>
  <si>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</si>
  <si>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</si>
  <si>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</si>
  <si>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</si>
  <si>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</si>
  <si>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</si>
  <si>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</si>
  <si>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</si>
  <si>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</si>
  <si>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</si>
  <si>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</si>
  <si>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</si>
  <si>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</si>
  <si>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</si>
  <si>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</si>
  <si>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</si>
  <si>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</si>
  <si>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</si>
  <si>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</si>
  <si>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</si>
  <si>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</si>
  <si>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</si>
  <si>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</si>
  <si>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</si>
  <si>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</si>
  <si>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</si>
  <si>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</si>
  <si>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</si>
  <si>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</si>
  <si>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</si>
  <si>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</si>
  <si>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</si>
  <si>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</si>
  <si>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</si>
  <si>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</si>
  <si>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</si>
  <si>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</si>
  <si>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</si>
  <si>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</si>
  <si>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</si>
  <si>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</si>
  <si>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</si>
  <si>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</si>
  <si>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</si>
  <si>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</si>
  <si>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</si>
  <si>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</si>
  <si>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</si>
  <si>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</si>
  <si>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</si>
  <si>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</si>
  <si>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</si>
  <si>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</si>
  <si>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</si>
  <si>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</si>
  <si>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</si>
  <si>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</si>
  <si>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</si>
  <si>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</si>
  <si>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</si>
  <si>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</si>
  <si>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</si>
  <si>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</si>
  <si>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</si>
  <si>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</si>
  <si>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</si>
  <si>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</si>
  <si>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</si>
  <si>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</si>
  <si>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</si>
  <si>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</si>
  <si>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</si>
  <si>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</si>
  <si>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</si>
  <si>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</si>
  <si>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</si>
  <si>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</si>
  <si>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</si>
  <si>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</si>
  <si>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</si>
  <si>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</si>
  <si>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</si>
  <si>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</si>
  <si>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</si>
  <si>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</si>
  <si>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</si>
  <si>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</si>
  <si>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</si>
  <si>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</si>
  <si>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</si>
  <si>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</si>
  <si>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</si>
  <si>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</si>
  <si>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</si>
  <si>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</si>
  <si>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</si>
  <si>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</si>
  <si>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</si>
  <si>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</si>
  <si>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</si>
  <si>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</si>
  <si>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</si>
  <si>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</si>
  <si>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</si>
  <si>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</si>
  <si>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</si>
  <si>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</si>
  <si>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</si>
  <si>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</si>
  <si>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</si>
  <si>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</si>
  <si>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</si>
  <si>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</si>
  <si>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</si>
  <si>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</si>
  <si>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</si>
  <si>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</si>
  <si>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</si>
  <si>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</si>
  <si>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</si>
  <si>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</si>
  <si>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</si>
  <si>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</si>
  <si>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</si>
  <si>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</si>
  <si>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</si>
  <si>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</si>
  <si>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</si>
  <si>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</si>
  <si>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</si>
  <si>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</si>
  <si>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</si>
  <si>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</si>
  <si>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</si>
  <si>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</si>
  <si>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</si>
  <si>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</si>
  <si>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</si>
  <si>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</si>
  <si>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</si>
  <si>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</si>
  <si>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</si>
  <si>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</si>
  <si>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</si>
  <si>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</si>
  <si>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</si>
  <si>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</si>
  <si>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</si>
  <si>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</si>
  <si>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</si>
  <si>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</si>
  <si>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</si>
  <si>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</si>
  <si>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</si>
  <si>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</si>
  <si>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</si>
  <si>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</si>
  <si>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</si>
  <si>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</si>
  <si>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</si>
  <si>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</si>
  <si>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</si>
  <si>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</si>
  <si>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</si>
  <si>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</si>
  <si>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</si>
  <si>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</si>
  <si>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</si>
  <si>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</si>
  <si>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</si>
  <si>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</si>
  <si>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</si>
  <si>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</si>
  <si>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</si>
  <si>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</si>
  <si>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</si>
  <si>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</si>
  <si>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</si>
  <si>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</si>
  <si>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</si>
  <si>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</si>
  <si>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</si>
  <si>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</si>
  <si>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</si>
  <si>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</si>
  <si>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</si>
  <si>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</si>
  <si>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</si>
  <si>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</si>
  <si>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</si>
  <si>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</si>
  <si>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</si>
  <si>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</si>
  <si>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</si>
  <si>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</si>
  <si>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</si>
  <si>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</si>
  <si>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</si>
  <si>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</si>
  <si>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</si>
  <si>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</si>
  <si>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</si>
  <si>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</si>
  <si>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</si>
  <si>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</si>
  <si>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</si>
  <si>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</si>
  <si>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</si>
  <si>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</si>
  <si>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</si>
  <si>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</si>
  <si>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</si>
  <si>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</si>
  <si>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</si>
  <si>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</si>
  <si>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</si>
  <si>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</si>
  <si>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</si>
  <si>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</si>
  <si>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</si>
  <si>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</si>
  <si>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</si>
  <si>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</si>
  <si>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</si>
  <si>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</si>
  <si>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</si>
  <si>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</si>
  <si>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</si>
  <si>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</si>
  <si>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</si>
  <si>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</si>
  <si>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</si>
  <si>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</si>
  <si>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</si>
  <si>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</si>
  <si>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</si>
  <si>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</si>
  <si>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</si>
  <si>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</si>
  <si>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</si>
  <si>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</si>
  <si>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</si>
  <si>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</si>
  <si>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</si>
  <si>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</si>
  <si>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</si>
  <si>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</si>
  <si>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</si>
  <si>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</si>
  <si>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</si>
  <si>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</si>
  <si>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</si>
  <si>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</si>
  <si>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</si>
  <si>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</si>
  <si>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</si>
  <si>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</si>
  <si>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</si>
  <si>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</si>
  <si>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</si>
  <si>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</si>
  <si>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</si>
  <si>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</si>
  <si>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</si>
  <si>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</si>
  <si>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</si>
  <si>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</si>
  <si>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</si>
  <si>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</si>
  <si>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</si>
  <si>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</si>
  <si>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</si>
  <si>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</si>
  <si>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</si>
  <si>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</si>
  <si>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</si>
  <si>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</si>
  <si>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</si>
  <si>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</si>
  <si>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</si>
  <si>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</si>
  <si>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</si>
  <si>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</si>
  <si>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</si>
  <si>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</si>
  <si>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</si>
  <si>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</si>
  <si>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</si>
  <si>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</si>
  <si>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</si>
  <si>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</si>
  <si>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</si>
  <si>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</si>
  <si>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</si>
  <si>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</si>
  <si>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</si>
  <si>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</si>
  <si>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</si>
  <si>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</si>
  <si>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</si>
  <si>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</si>
  <si>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</si>
  <si>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</si>
  <si>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</si>
  <si>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</si>
  <si>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</si>
  <si>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</si>
  <si>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</si>
  <si>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</si>
  <si>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</si>
  <si>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</si>
  <si>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</si>
  <si>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</si>
  <si>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</si>
  <si>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</si>
  <si>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</si>
  <si>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</si>
  <si>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</si>
  <si>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</si>
  <si>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</si>
  <si>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</si>
  <si>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</si>
  <si>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</si>
  <si>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</si>
  <si>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</si>
  <si>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</si>
  <si>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</si>
  <si>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</si>
  <si>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</si>
  <si>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</si>
  <si>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</si>
  <si>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</si>
  <si>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</si>
  <si>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</si>
  <si>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</si>
  <si>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</si>
  <si>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</si>
  <si>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</si>
  <si>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</si>
  <si>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</si>
  <si>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</si>
  <si>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</si>
  <si>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</si>
  <si>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</si>
  <si>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</si>
  <si>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</si>
  <si>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</si>
  <si>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</si>
  <si>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</si>
  <si>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</si>
  <si>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</si>
  <si>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</si>
  <si>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</si>
  <si>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</si>
  <si>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</si>
  <si>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</si>
  <si>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</si>
  <si>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</si>
  <si>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</si>
  <si>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</si>
  <si>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</si>
  <si>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</si>
  <si>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</si>
  <si>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</si>
  <si>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</si>
  <si>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</si>
  <si>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</si>
  <si>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</si>
  <si>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</si>
  <si>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</si>
  <si>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</si>
  <si>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</si>
  <si>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</si>
  <si>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</si>
  <si>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</si>
  <si>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</si>
  <si>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</si>
  <si>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</si>
  <si>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</si>
  <si>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</si>
  <si>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</si>
  <si>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</si>
  <si>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</si>
  <si>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</si>
  <si>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</si>
  <si>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</si>
  <si>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</si>
  <si>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</si>
  <si>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</si>
  <si>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</si>
  <si>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</si>
  <si>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</si>
  <si>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</si>
  <si>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</si>
  <si>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</si>
  <si>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</si>
  <si>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</si>
  <si>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</si>
  <si>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</si>
  <si>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</si>
  <si>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</si>
  <si>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</si>
  <si>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</si>
  <si>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</si>
  <si>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</si>
  <si>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</si>
  <si>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</si>
  <si>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</si>
  <si>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</si>
  <si>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</si>
  <si>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</si>
  <si>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</si>
  <si>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</si>
  <si>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</si>
  <si>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</si>
  <si>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</si>
  <si>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</si>
  <si>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</si>
  <si>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</si>
  <si>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</si>
  <si>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</si>
  <si>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</si>
  <si>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</si>
  <si>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</si>
  <si>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</si>
  <si>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</si>
  <si>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</si>
  <si>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</si>
  <si>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</si>
  <si>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</si>
  <si>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</si>
  <si>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</si>
  <si>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</si>
  <si>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</si>
  <si>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</si>
  <si>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</si>
  <si>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</si>
  <si>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</si>
  <si>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</si>
  <si>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</si>
  <si>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</si>
  <si>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</si>
  <si>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</si>
  <si>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</si>
  <si>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</si>
  <si>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</si>
  <si>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</si>
  <si>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</si>
  <si>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</si>
  <si>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</si>
  <si>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</si>
  <si>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</si>
  <si>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</si>
  <si>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</si>
  <si>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</si>
  <si>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</si>
  <si>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</si>
  <si>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</si>
  <si>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</si>
  <si>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</si>
  <si>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</si>
  <si>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</si>
  <si>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</si>
  <si>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</si>
  <si>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</si>
  <si>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</si>
  <si>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</si>
  <si>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</si>
  <si>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</si>
  <si>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</si>
  <si>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</si>
  <si>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</si>
  <si>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</si>
  <si>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</si>
  <si>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</si>
  <si>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</si>
  <si>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</si>
  <si>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</si>
  <si>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</si>
  <si>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</si>
  <si>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</si>
  <si>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</si>
  <si>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</si>
  <si>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</si>
  <si>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</si>
  <si>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</si>
  <si>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</si>
  <si>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</si>
  <si>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</si>
  <si>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</si>
  <si>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</si>
  <si>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</si>
  <si>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</si>
  <si>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</si>
  <si>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</si>
  <si>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</si>
  <si>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</si>
  <si>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</si>
  <si>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</si>
  <si>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</si>
  <si>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</si>
  <si>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</si>
  <si>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</si>
  <si>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</si>
  <si>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</si>
  <si>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</si>
  <si>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</si>
  <si>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</si>
  <si>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</si>
  <si>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</si>
  <si>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</si>
  <si>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</si>
  <si>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</si>
  <si>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</si>
  <si>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</si>
  <si>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</si>
  <si>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</si>
  <si>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</si>
  <si>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</si>
  <si>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</si>
  <si>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</si>
  <si>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</si>
  <si>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</si>
  <si>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</si>
  <si>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</si>
  <si>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</si>
  <si>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</si>
  <si>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</si>
  <si>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</si>
  <si>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</si>
  <si>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</si>
  <si>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</si>
  <si>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</si>
  <si>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</si>
  <si>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</si>
  <si>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</si>
  <si>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</si>
  <si>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</si>
  <si>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</si>
  <si>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</si>
  <si>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</si>
  <si>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</si>
  <si>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</si>
  <si>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</si>
  <si>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</si>
  <si>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</si>
  <si>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</si>
  <si>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</si>
  <si>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</si>
  <si>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</si>
  <si>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</si>
  <si>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</si>
  <si>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</si>
  <si>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</si>
  <si>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</si>
  <si>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</si>
  <si>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</si>
  <si>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</si>
  <si>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</si>
  <si>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</si>
  <si>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</si>
  <si>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</si>
  <si>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</si>
  <si>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</si>
  <si>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</si>
  <si>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</si>
  <si>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</si>
  <si>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</si>
  <si>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</si>
  <si>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</si>
  <si>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</si>
  <si>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</si>
  <si>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</si>
  <si>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</si>
  <si>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</si>
  <si>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</si>
  <si>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</si>
  <si>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</si>
  <si>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</si>
  <si>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</si>
  <si>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</si>
  <si>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</si>
  <si>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</si>
  <si>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</si>
  <si>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</si>
  <si>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</si>
  <si>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</si>
  <si>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</si>
  <si>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</si>
  <si>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</si>
  <si>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</si>
  <si>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</si>
  <si>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</si>
  <si>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</si>
  <si>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</si>
  <si>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</si>
  <si>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</si>
  <si>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</si>
  <si>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</si>
  <si>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</si>
  <si>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</si>
  <si>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</si>
  <si>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</si>
  <si>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</si>
  <si>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</si>
  <si>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</si>
  <si>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</si>
  <si>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</si>
  <si>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</si>
  <si>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</si>
  <si>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</si>
  <si>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</si>
  <si>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</si>
  <si>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</si>
  <si>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</si>
  <si>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</si>
  <si>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</si>
  <si>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</si>
  <si>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</si>
  <si>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</si>
  <si>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</si>
  <si>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</si>
  <si>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</si>
  <si>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</si>
  <si>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</si>
  <si>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</si>
  <si>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</si>
  <si>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</si>
  <si>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</si>
  <si>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</si>
  <si>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</si>
  <si>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</si>
  <si>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</si>
  <si>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</si>
  <si>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</si>
  <si>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</si>
  <si>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</si>
  <si>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</si>
  <si>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</si>
  <si>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</si>
  <si>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</si>
  <si>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</si>
  <si>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</si>
  <si>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</si>
  <si>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</si>
  <si>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</si>
  <si>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</si>
  <si>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</si>
  <si>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</si>
  <si>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</si>
  <si>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</si>
  <si>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</si>
  <si>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</si>
  <si>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</si>
  <si>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</si>
  <si>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</si>
  <si>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</si>
  <si>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</si>
  <si>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</si>
  <si>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</si>
  <si>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</si>
  <si>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</si>
  <si>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</si>
  <si>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</si>
  <si>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</si>
  <si>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</si>
  <si>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</si>
  <si>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</si>
  <si>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</si>
  <si>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</si>
  <si>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</si>
  <si>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</si>
  <si>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</si>
  <si>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</si>
  <si>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</si>
  <si>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</si>
  <si>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</si>
  <si>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</si>
  <si>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</si>
  <si>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</si>
  <si>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</si>
  <si>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</si>
  <si>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</si>
  <si>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</si>
  <si>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</si>
  <si>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</si>
  <si>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</si>
  <si>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</si>
  <si>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</si>
  <si>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</si>
  <si>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</si>
  <si>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</si>
  <si>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</si>
  <si>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</si>
  <si>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</si>
  <si>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</si>
  <si>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</si>
  <si>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</si>
  <si>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</si>
  <si>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</si>
  <si>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</si>
  <si>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</si>
  <si>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</si>
  <si>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</si>
  <si>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</si>
  <si>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</si>
  <si>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</si>
  <si>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</si>
  <si>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</si>
  <si>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</si>
  <si>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</si>
  <si>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</si>
  <si>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</si>
  <si>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</si>
  <si>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</si>
  <si>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</si>
  <si>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</si>
  <si>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</si>
  <si>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</si>
  <si>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</si>
  <si>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</si>
  <si>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</si>
  <si>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</si>
  <si>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</si>
  <si>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</si>
  <si>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</si>
  <si>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</si>
  <si>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</si>
  <si>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</si>
  <si>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</si>
  <si>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</si>
  <si>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</si>
  <si>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</si>
  <si>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</si>
  <si>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</si>
  <si>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</si>
  <si>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</si>
  <si>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</si>
  <si>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</si>
  <si>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</si>
  <si>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</si>
  <si>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</si>
  <si>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</si>
  <si>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</si>
  <si>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</si>
  <si>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</si>
  <si>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</si>
  <si>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</si>
  <si>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</si>
  <si>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</si>
  <si>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</si>
  <si>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</si>
  <si>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</si>
  <si>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</si>
  <si>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</si>
  <si>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</si>
  <si>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</si>
  <si>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</si>
  <si>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</si>
  <si>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</si>
  <si>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</si>
  <si>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</si>
  <si>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</si>
  <si>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</si>
  <si>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</si>
  <si>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</si>
  <si>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</si>
  <si>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</si>
  <si>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</si>
  <si>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</si>
  <si>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</si>
  <si>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</si>
  <si>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</si>
  <si>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</si>
  <si>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</si>
  <si>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</si>
  <si>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</si>
  <si>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</si>
  <si>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</si>
  <si>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</si>
  <si>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</si>
  <si>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</si>
  <si>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</si>
  <si>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</si>
  <si>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</si>
  <si>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</si>
  <si>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</si>
  <si>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</si>
  <si>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</si>
  <si>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</si>
  <si>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</si>
  <si>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</si>
  <si>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</si>
  <si>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</si>
  <si>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</si>
  <si>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</si>
  <si>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</si>
  <si>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</si>
  <si>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</si>
  <si>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</si>
  <si>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</si>
  <si>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</si>
  <si>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</si>
  <si>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</si>
  <si>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</si>
  <si>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</si>
  <si>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</si>
  <si>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</si>
  <si>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</si>
  <si>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</si>
  <si>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</si>
  <si>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</si>
  <si>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</si>
  <si>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</si>
  <si>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</si>
  <si>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</si>
  <si>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</si>
  <si>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</si>
  <si>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</si>
  <si>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</si>
  <si>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</si>
  <si>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</si>
  <si>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</si>
  <si>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</si>
  <si>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</si>
  <si>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</si>
  <si>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</si>
  <si>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</si>
  <si>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</si>
  <si>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</si>
  <si>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</si>
  <si>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</si>
  <si>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</si>
  <si>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</si>
  <si>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</si>
  <si>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</si>
  <si>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</si>
  <si>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</si>
  <si>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</si>
  <si>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</si>
  <si>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</si>
  <si>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</si>
  <si>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</si>
  <si>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</si>
  <si>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</si>
  <si>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</si>
  <si>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</si>
  <si>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</si>
  <si>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</si>
  <si>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</si>
  <si>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</si>
  <si>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</si>
  <si>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</si>
  <si>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</si>
  <si>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</si>
  <si>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</si>
  <si>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</si>
  <si>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</si>
  <si>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</si>
  <si>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</si>
  <si>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</si>
  <si>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</si>
  <si>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</si>
  <si>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</si>
  <si>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</si>
  <si>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</si>
  <si>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</si>
  <si>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</si>
  <si>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</si>
  <si>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</si>
  <si>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</si>
  <si>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</si>
  <si>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</si>
  <si>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</si>
  <si>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</si>
  <si>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</si>
  <si>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</si>
  <si>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</si>
  <si>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</si>
  <si>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</si>
  <si>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</si>
  <si>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</si>
  <si>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</si>
  <si>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</si>
  <si>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</si>
  <si>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</si>
  <si>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</si>
  <si>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</si>
  <si>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</si>
  <si>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</si>
  <si>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</si>
  <si>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</si>
  <si>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</si>
  <si>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</si>
  <si>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</si>
  <si>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</si>
  <si>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</si>
  <si>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</si>
  <si>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</si>
  <si>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</si>
  <si>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</si>
  <si>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</si>
  <si>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</si>
  <si>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</si>
  <si>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</si>
  <si>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</si>
  <si>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</si>
  <si>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</si>
  <si>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</si>
  <si>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</si>
  <si>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</si>
  <si>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</si>
  <si>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</si>
  <si>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</si>
  <si>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</si>
  <si>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</si>
  <si>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</si>
  <si>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</si>
  <si>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</si>
  <si>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</si>
  <si>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</si>
  <si>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</si>
  <si>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</si>
  <si>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</si>
  <si>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</si>
  <si>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</si>
  <si>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</si>
  <si>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</si>
  <si>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</si>
  <si>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</si>
  <si>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</si>
  <si>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</si>
  <si>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</si>
  <si>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</si>
  <si>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</si>
  <si>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</si>
  <si>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</si>
  <si>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</si>
  <si>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</si>
  <si>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</si>
  <si>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</si>
  <si>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</si>
  <si>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</si>
  <si>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</si>
  <si>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</si>
  <si>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</si>
  <si>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</si>
  <si>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</si>
  <si>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</si>
  <si>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</si>
  <si>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</si>
  <si>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</si>
  <si>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</si>
  <si>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</si>
  <si>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</si>
  <si>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</si>
  <si>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</si>
  <si>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</si>
  <si>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</si>
  <si>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</si>
  <si>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</si>
  <si>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</si>
  <si>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</si>
  <si>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</si>
  <si>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</si>
  <si>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</si>
  <si>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</si>
  <si>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</si>
  <si>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</si>
  <si>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</si>
  <si>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</si>
  <si>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</si>
  <si>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</si>
  <si>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</si>
  <si>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</si>
  <si>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</si>
  <si>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</si>
  <si>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</si>
  <si>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</si>
  <si>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</si>
  <si>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</si>
  <si>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</si>
  <si>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</si>
  <si>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</si>
  <si>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</si>
  <si>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</si>
  <si>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</si>
  <si>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</si>
  <si>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</si>
  <si>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</si>
  <si>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</si>
  <si>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</si>
  <si>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</si>
  <si>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</si>
  <si>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</si>
  <si>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</si>
  <si>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</si>
  <si>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</si>
  <si>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</si>
  <si>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</si>
  <si>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</si>
  <si>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</si>
  <si>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</si>
  <si>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</si>
  <si>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</si>
  <si>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</si>
  <si>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</si>
  <si>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</si>
  <si>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</si>
  <si>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</si>
  <si>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</si>
  <si>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</si>
  <si>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</si>
  <si>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</si>
  <si>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</si>
  <si>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</si>
  <si>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</si>
  <si>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</si>
  <si>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</si>
  <si>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</si>
  <si>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</si>
  <si>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</si>
  <si>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</si>
  <si>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</si>
  <si>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</si>
  <si>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</si>
  <si>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</si>
  <si>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</si>
  <si>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</si>
  <si>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</si>
  <si>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</si>
  <si>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</si>
  <si>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</si>
  <si>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</si>
  <si>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</si>
  <si>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</si>
  <si>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</si>
  <si>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</si>
  <si>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</si>
  <si>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</si>
  <si>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</si>
  <si>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</si>
  <si>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</si>
  <si>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</si>
  <si>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</si>
  <si>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</si>
  <si>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</si>
  <si>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</si>
  <si>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</si>
  <si>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</si>
  <si>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</si>
  <si>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</si>
  <si>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</si>
  <si>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</si>
  <si>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</si>
  <si>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</si>
  <si>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</si>
  <si>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</si>
  <si>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</si>
  <si>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</si>
  <si>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</si>
  <si>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</si>
  <si>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</si>
  <si>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</si>
  <si>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</si>
  <si>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</si>
  <si>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</si>
  <si>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</si>
  <si>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</si>
  <si>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</si>
  <si>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</si>
  <si>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</si>
  <si>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</si>
  <si>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</si>
  <si>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</si>
  <si>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</si>
  <si>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</si>
  <si>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</si>
  <si>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</si>
  <si>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</si>
  <si>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</si>
  <si>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</si>
  <si>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</si>
  <si>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</si>
  <si>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</si>
  <si>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</si>
  <si>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</si>
  <si>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</si>
  <si>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</si>
  <si>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</si>
  <si>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</si>
  <si>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</si>
  <si>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</si>
  <si>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</si>
  <si>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</si>
  <si>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</si>
  <si>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</si>
  <si>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</si>
  <si>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</si>
  <si>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</si>
  <si>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</si>
  <si>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</si>
  <si>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</si>
  <si>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</si>
  <si>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</si>
  <si>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</si>
  <si>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</si>
  <si>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</si>
  <si>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</si>
  <si>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</si>
  <si>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</si>
  <si>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</si>
  <si>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</si>
  <si>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</si>
  <si>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</si>
  <si>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</si>
  <si>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</si>
  <si>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</si>
  <si>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</si>
  <si>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</si>
  <si>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</si>
  <si>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</si>
  <si>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</si>
  <si>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</si>
  <si>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</si>
  <si>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</si>
  <si>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</si>
  <si>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</si>
  <si>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</si>
  <si>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</si>
  <si>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</si>
  <si>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</si>
  <si>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</si>
  <si>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</si>
  <si>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</si>
  <si>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</si>
  <si>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</si>
  <si>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</si>
  <si>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</si>
  <si>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</si>
  <si>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</si>
  <si>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</si>
  <si>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</si>
  <si>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</si>
  <si>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</si>
  <si>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</si>
  <si>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</si>
  <si>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</si>
  <si>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</si>
  <si>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</si>
  <si>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</si>
  <si>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</si>
  <si>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</si>
  <si>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</si>
  <si>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</si>
  <si>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</si>
  <si>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</si>
  <si>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</si>
  <si>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</si>
  <si>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</si>
  <si>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</si>
  <si>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</si>
  <si>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</si>
  <si>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</si>
  <si>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</si>
  <si>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</si>
  <si>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</si>
  <si>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</si>
  <si>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</si>
  <si>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</si>
  <si>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</si>
  <si>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</si>
  <si>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</si>
  <si>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</si>
  <si>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</si>
  <si>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</si>
  <si>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</si>
  <si>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</si>
  <si>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</si>
  <si>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</si>
  <si>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</si>
  <si>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</si>
  <si>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</si>
  <si>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</si>
  <si>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</si>
  <si>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</si>
  <si>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</si>
  <si>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</si>
  <si>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</si>
  <si>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</si>
  <si>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</si>
  <si>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</si>
  <si>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</si>
  <si>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</si>
  <si>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</si>
  <si>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</si>
  <si>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</si>
  <si>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</si>
  <si>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</si>
  <si>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</si>
  <si>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</si>
  <si>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</si>
  <si>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</si>
  <si>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</si>
  <si>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</si>
  <si>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</si>
  <si>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</si>
  <si>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</si>
  <si>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</si>
  <si>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</si>
  <si>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</si>
  <si>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</si>
  <si>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</si>
  <si>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</si>
  <si>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</si>
  <si>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</si>
  <si>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</si>
  <si>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</si>
  <si>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</si>
  <si>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</si>
  <si>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</si>
  <si>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</si>
  <si>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</si>
  <si>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</si>
  <si>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</si>
  <si>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</si>
  <si>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</si>
  <si>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</si>
  <si>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</si>
  <si>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</si>
  <si>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</si>
  <si>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</si>
  <si>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</si>
  <si>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</si>
  <si>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</si>
  <si>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</si>
  <si>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</si>
  <si>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</si>
  <si>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</si>
  <si>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</si>
  <si>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</si>
  <si>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</si>
  <si>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</si>
  <si>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</si>
  <si>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</si>
  <si>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</si>
  <si>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</si>
  <si>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</si>
  <si>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</si>
  <si>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</si>
  <si>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</si>
  <si>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</si>
  <si>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</si>
  <si>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</si>
  <si>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</si>
  <si>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</si>
  <si>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</si>
  <si>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</si>
  <si>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</si>
  <si>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</si>
  <si>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</si>
  <si>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</si>
  <si>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</si>
  <si>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</si>
  <si>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</si>
  <si>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</si>
  <si>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</si>
  <si>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</si>
  <si>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</si>
  <si>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</si>
  <si>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</si>
  <si>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</si>
  <si>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</si>
  <si>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</si>
  <si>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</si>
  <si>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</si>
  <si>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</si>
  <si>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</si>
  <si>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</si>
  <si>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</si>
  <si>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</si>
  <si>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</si>
  <si>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</si>
  <si>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</si>
  <si>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</si>
  <si>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</si>
  <si>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</si>
  <si>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</si>
  <si>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</si>
  <si>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</si>
  <si>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</si>
  <si>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</si>
  <si>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</si>
  <si>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</si>
  <si>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</si>
  <si>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</si>
  <si>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</si>
  <si>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</si>
  <si>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</si>
  <si>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</si>
  <si>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</si>
  <si>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</si>
  <si>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</si>
  <si>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</si>
  <si>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</si>
  <si>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</si>
  <si>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</si>
  <si>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</si>
  <si>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</si>
  <si>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</si>
  <si>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</si>
  <si>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</si>
  <si>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</si>
  <si>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</si>
  <si>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</si>
  <si>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</si>
  <si>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</si>
  <si>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</si>
  <si>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</si>
  <si>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</si>
  <si>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</si>
  <si>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</si>
  <si>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</si>
  <si>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</si>
  <si>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</si>
  <si>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</si>
  <si>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</si>
  <si>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</si>
  <si>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</si>
  <si>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</si>
  <si>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</si>
  <si>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</si>
  <si>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</si>
  <si>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</si>
  <si>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</si>
  <si>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</si>
  <si>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</si>
  <si>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</si>
  <si>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</si>
  <si>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</si>
  <si>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</si>
  <si>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</si>
  <si>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</si>
  <si>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</si>
  <si>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</si>
  <si>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</si>
  <si>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</si>
  <si>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</si>
  <si>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</si>
  <si>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</si>
  <si>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</si>
  <si>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</si>
  <si>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</si>
  <si>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</si>
  <si>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</si>
  <si>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</si>
  <si>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</si>
  <si>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</si>
  <si>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</si>
  <si>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</si>
  <si>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</si>
  <si>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</si>
  <si>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</si>
  <si>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</si>
  <si>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</si>
  <si>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</si>
  <si>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</si>
  <si>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</si>
  <si>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</si>
  <si>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</si>
  <si>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</si>
  <si>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</si>
  <si>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</si>
  <si>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</si>
  <si>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</si>
  <si>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</si>
  <si>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</si>
  <si>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</si>
  <si>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</si>
  <si>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</si>
  <si>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</si>
  <si>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</si>
  <si>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</si>
  <si>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</si>
  <si>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</si>
  <si>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</si>
  <si>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</si>
  <si>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</si>
  <si>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</si>
  <si>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</si>
  <si>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</si>
  <si>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</si>
  <si>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</si>
  <si>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</si>
  <si>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</si>
  <si>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</si>
  <si>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</si>
  <si>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</si>
  <si>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</si>
  <si>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</si>
  <si>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</si>
  <si>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</si>
  <si>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</si>
  <si>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</si>
  <si>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</si>
  <si>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</si>
  <si>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</si>
  <si>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</si>
  <si>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</si>
  <si>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</si>
  <si>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</si>
  <si>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</si>
  <si>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</si>
  <si>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</si>
  <si>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</si>
  <si>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</si>
  <si>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</si>
  <si>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</si>
  <si>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</si>
  <si>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</si>
  <si>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</si>
  <si>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</si>
  <si>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</si>
  <si>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</si>
  <si>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</si>
  <si>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</si>
  <si>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</si>
  <si>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</si>
  <si>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</si>
  <si>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</si>
  <si>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</si>
  <si>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</si>
  <si>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</si>
  <si>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</si>
  <si>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</si>
  <si>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</si>
  <si>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</si>
  <si>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</si>
  <si>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</si>
  <si>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</si>
  <si>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</si>
  <si>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</si>
  <si>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</si>
  <si>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</si>
  <si>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</si>
  <si>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</si>
  <si>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</si>
  <si>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</si>
  <si>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</si>
  <si>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</si>
  <si>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</si>
  <si>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</si>
  <si>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</si>
  <si>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</si>
  <si>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</si>
  <si>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</si>
  <si>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</si>
  <si>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</si>
  <si>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</si>
  <si>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</si>
  <si>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</si>
  <si>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</si>
  <si>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</si>
  <si>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</si>
  <si>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</si>
  <si>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</si>
  <si>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</si>
  <si>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</si>
  <si>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</si>
  <si>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</si>
  <si>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</si>
  <si>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</si>
  <si>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</si>
  <si>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</si>
  <si>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</si>
  <si>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</si>
  <si>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</si>
  <si>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</si>
  <si>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</si>
  <si>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</si>
  <si>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</si>
  <si>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</si>
  <si>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</si>
  <si>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</si>
  <si>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</si>
  <si>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</si>
  <si>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</si>
  <si>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</si>
  <si>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</si>
  <si>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</si>
  <si>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</si>
  <si>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</si>
  <si>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</si>
  <si>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</si>
  <si>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</si>
  <si>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</si>
  <si>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</si>
  <si>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</si>
  <si>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</si>
  <si>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</si>
  <si>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</si>
  <si>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</si>
  <si>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</si>
  <si>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</si>
  <si>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</si>
  <si>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</si>
  <si>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</si>
  <si>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</si>
  <si>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</si>
  <si>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</si>
  <si>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</si>
  <si>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</si>
  <si>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</si>
  <si>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</si>
  <si>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</si>
  <si>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</si>
  <si>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</si>
  <si>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</si>
  <si>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</si>
  <si>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</si>
  <si>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</si>
  <si>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</si>
  <si>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</si>
  <si>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</si>
  <si>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</si>
  <si>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</si>
  <si>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</si>
  <si>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</si>
  <si>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</si>
  <si>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</si>
  <si>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</si>
  <si>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</si>
  <si>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</si>
  <si>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</si>
  <si>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</si>
  <si>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</si>
  <si>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</si>
  <si>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</si>
  <si>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</si>
  <si>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</si>
  <si>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</si>
  <si>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</si>
  <si>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</si>
  <si>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</si>
  <si>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</si>
  <si>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</si>
  <si>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</si>
  <si>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</si>
  <si>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</si>
  <si>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</si>
  <si>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</si>
  <si>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</si>
  <si>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</si>
  <si>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</si>
  <si>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</si>
  <si>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</si>
  <si>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</si>
  <si>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</si>
  <si>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</si>
  <si>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</si>
  <si>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</si>
  <si>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</si>
  <si>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</si>
  <si>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</si>
  <si>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</si>
  <si>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</si>
  <si>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</si>
  <si>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</si>
  <si>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</si>
  <si>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</si>
  <si>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</si>
  <si>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</si>
  <si>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</si>
  <si>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</si>
  <si>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</si>
  <si>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</si>
  <si>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</si>
  <si>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</si>
  <si>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</si>
  <si>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</si>
  <si>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</si>
  <si>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</si>
  <si>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</si>
  <si>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</si>
  <si>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</si>
  <si>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</si>
  <si>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</si>
  <si>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</si>
  <si>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</si>
  <si>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</si>
  <si>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</si>
  <si>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</si>
  <si>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</si>
  <si>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</si>
  <si>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</si>
  <si>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</si>
  <si>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</si>
  <si>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</si>
  <si>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</si>
  <si>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</si>
  <si>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</si>
  <si>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</si>
  <si>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</si>
  <si>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</si>
  <si>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</si>
  <si>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</si>
  <si>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</si>
  <si>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</si>
  <si>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</si>
  <si>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</si>
  <si>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</si>
  <si>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</si>
  <si>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</si>
  <si>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</si>
  <si>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</si>
  <si>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</si>
  <si>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</si>
  <si>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</si>
  <si>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</si>
  <si>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</si>
  <si>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</si>
  <si>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</si>
  <si>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</si>
  <si>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</si>
  <si>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</si>
  <si>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</si>
  <si>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</si>
  <si>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</si>
  <si>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</si>
  <si>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</si>
  <si>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</si>
  <si>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</si>
  <si>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</si>
  <si>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</si>
  <si>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</si>
  <si>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</si>
  <si>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</si>
  <si>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</si>
  <si>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</si>
  <si>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</si>
  <si>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</si>
  <si>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</si>
  <si>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</si>
  <si>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</si>
  <si>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</si>
  <si>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</si>
  <si>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</si>
  <si>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</si>
  <si>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</si>
  <si>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</si>
  <si>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</si>
  <si>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</si>
  <si>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</si>
  <si>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</si>
  <si>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</si>
  <si>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</si>
  <si>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</si>
  <si>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</si>
  <si>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</si>
  <si>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</si>
  <si>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</si>
  <si>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</si>
  <si>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</si>
  <si>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</si>
  <si>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</si>
  <si>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</si>
  <si>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</si>
  <si>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</si>
  <si>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</si>
  <si>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</si>
  <si>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</si>
  <si>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</si>
  <si>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</si>
  <si>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</si>
  <si>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</si>
  <si>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</si>
  <si>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</si>
  <si>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</si>
  <si>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</si>
  <si>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</si>
  <si>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</si>
  <si>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</si>
  <si>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</si>
  <si>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</si>
  <si>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</si>
  <si>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</si>
  <si>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</si>
  <si>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</si>
  <si>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</si>
  <si>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</si>
  <si>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</si>
  <si>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</si>
  <si>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</si>
  <si>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</si>
  <si>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</si>
  <si>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</si>
  <si>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</si>
  <si>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</si>
  <si>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</si>
  <si>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</si>
  <si>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</si>
  <si>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</si>
  <si>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</si>
  <si>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</si>
  <si>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</si>
  <si>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</si>
  <si>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</si>
  <si>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</si>
  <si>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</si>
  <si>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</si>
  <si>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</si>
  <si>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</si>
  <si>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</si>
  <si>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</si>
  <si>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</si>
  <si>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</si>
  <si>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</si>
  <si>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</si>
  <si>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</si>
  <si>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</si>
  <si>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</si>
  <si>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</si>
  <si>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</si>
  <si>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</si>
  <si>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</si>
  <si>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</si>
  <si>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</si>
  <si>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</si>
  <si>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</si>
  <si>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</si>
  <si>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</si>
  <si>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</si>
  <si>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</si>
  <si>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</si>
  <si>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</si>
  <si>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</si>
  <si>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</si>
  <si>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</si>
  <si>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</si>
  <si>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</si>
  <si>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</si>
  <si>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</si>
  <si>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</si>
  <si>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</si>
  <si>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</si>
  <si>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</si>
  <si>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</si>
  <si>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</si>
  <si>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</si>
  <si>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</si>
  <si>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</si>
  <si>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</si>
  <si>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</si>
  <si>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</si>
  <si>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</si>
  <si>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</si>
  <si>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</si>
  <si>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</si>
  <si>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</si>
  <si>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</si>
  <si>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</si>
  <si>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</si>
  <si>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</si>
  <si>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</si>
  <si>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</si>
  <si>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</si>
  <si>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</si>
  <si>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</si>
  <si>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</si>
  <si>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</si>
  <si>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</si>
  <si>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</si>
  <si>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</si>
  <si>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</si>
  <si>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</si>
  <si>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</si>
  <si>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</si>
  <si>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</si>
  <si>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</si>
  <si>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</si>
  <si>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</si>
  <si>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</si>
  <si>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</si>
  <si>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</si>
  <si>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</si>
  <si>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</si>
  <si>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</si>
  <si>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</si>
  <si>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</si>
  <si>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</si>
  <si>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</si>
  <si>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</si>
  <si>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</si>
  <si>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</si>
  <si>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</si>
  <si>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</si>
  <si>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</si>
  <si>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</si>
  <si>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</si>
  <si>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</si>
  <si>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</si>
  <si>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</si>
  <si>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</si>
  <si>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</si>
  <si>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</si>
  <si>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</si>
  <si>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</si>
  <si>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</si>
  <si>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</si>
  <si>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</si>
  <si>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</si>
  <si>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</si>
  <si>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</si>
  <si>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</si>
  <si>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</si>
  <si>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</si>
  <si>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</si>
  <si>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</si>
  <si>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</si>
  <si>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</si>
  <si>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</si>
  <si>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</si>
  <si>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</si>
  <si>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</si>
  <si>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</si>
  <si>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</si>
  <si>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</si>
  <si>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</si>
  <si>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</si>
  <si>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</si>
  <si>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</si>
  <si>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</si>
  <si>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</si>
  <si>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</si>
  <si>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</si>
  <si>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</si>
  <si>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</si>
  <si>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</si>
  <si>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</si>
  <si>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</si>
  <si>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</si>
  <si>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</si>
  <si>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</si>
  <si>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</si>
  <si>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</si>
  <si>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</si>
  <si>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</si>
  <si>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</si>
  <si>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</si>
  <si>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</si>
  <si>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</si>
  <si>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</si>
  <si>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</si>
  <si>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</si>
  <si>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</si>
  <si>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</si>
  <si>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</si>
  <si>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</si>
  <si>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</si>
  <si>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</si>
  <si>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</si>
  <si>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</si>
  <si>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</si>
  <si>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</si>
  <si>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</si>
  <si>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</si>
  <si>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</si>
  <si>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</si>
  <si>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</si>
  <si>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</si>
  <si>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</si>
  <si>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</si>
  <si>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</si>
  <si>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</si>
  <si>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</si>
  <si>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</si>
  <si>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</si>
  <si>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</si>
  <si>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</si>
  <si>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</si>
  <si>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</si>
  <si>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</si>
  <si>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</si>
  <si>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</si>
  <si>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</si>
  <si>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</si>
  <si>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</si>
  <si>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</si>
  <si>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</si>
  <si>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</si>
  <si>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</si>
  <si>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</si>
  <si>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</si>
  <si>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</si>
  <si>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</si>
  <si>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</si>
  <si>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</si>
  <si>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</si>
  <si>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</si>
  <si>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</si>
  <si>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</si>
  <si>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</si>
  <si>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</si>
  <si>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</si>
  <si>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</si>
  <si>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</si>
  <si>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</si>
  <si>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</si>
  <si>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</si>
  <si>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</si>
  <si>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</si>
  <si>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</si>
  <si>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</si>
  <si>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</si>
  <si>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</si>
  <si>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</si>
  <si>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</si>
  <si>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</si>
  <si>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</si>
  <si>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</si>
  <si>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</si>
  <si>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</si>
  <si>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</si>
  <si>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</si>
  <si>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</si>
  <si>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</si>
  <si>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</si>
  <si>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</si>
  <si>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</si>
  <si>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</si>
  <si>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</si>
  <si>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</si>
  <si>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</si>
  <si>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</si>
  <si>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</si>
  <si>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</si>
  <si>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</si>
  <si>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</si>
  <si>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</si>
  <si>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</si>
  <si>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</si>
  <si>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</si>
  <si>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</si>
  <si>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</si>
  <si>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</si>
  <si>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</si>
  <si>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</si>
  <si>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</si>
  <si>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</si>
  <si>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</si>
  <si>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</si>
  <si>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</si>
  <si>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</si>
  <si>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</si>
  <si>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</si>
  <si>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</si>
  <si>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</si>
  <si>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</si>
  <si>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</si>
  <si>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</si>
  <si>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</si>
  <si>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</si>
  <si>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</si>
  <si>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</si>
  <si>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</si>
  <si>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</si>
  <si>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</si>
  <si>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</si>
  <si>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</si>
  <si>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</si>
  <si>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</si>
  <si>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</si>
  <si>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</si>
  <si>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</si>
  <si>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</si>
  <si>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</si>
  <si>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</si>
  <si>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</si>
  <si>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</si>
  <si>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</si>
  <si>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</si>
  <si>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</si>
  <si>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</si>
  <si>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</si>
  <si>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</si>
  <si>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</si>
  <si>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</si>
  <si>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</si>
  <si>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</si>
  <si>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</si>
  <si>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</si>
  <si>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</si>
  <si>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</si>
  <si>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</si>
  <si>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</si>
  <si>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</si>
  <si>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</si>
  <si>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</si>
  <si>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</si>
  <si>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</si>
  <si>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</si>
  <si>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</si>
  <si>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</si>
  <si>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</si>
  <si>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</si>
  <si>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</si>
  <si>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</si>
  <si>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</si>
  <si>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</si>
  <si>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</si>
  <si>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</si>
  <si>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</si>
  <si>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</si>
  <si>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</si>
  <si>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</si>
  <si>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</si>
  <si>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</si>
  <si>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</si>
  <si>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</si>
  <si>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</si>
  <si>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</si>
  <si>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</si>
  <si>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</si>
  <si>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</si>
  <si>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</si>
  <si>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</si>
  <si>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</si>
  <si>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</si>
  <si>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</si>
  <si>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</si>
  <si>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</si>
  <si>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</si>
  <si>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</si>
  <si>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</si>
  <si>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</si>
  <si>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</si>
  <si>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</si>
  <si>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</si>
  <si>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</si>
  <si>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</si>
  <si>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</si>
  <si>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</si>
  <si>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</si>
  <si>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</si>
  <si>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</si>
  <si>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</si>
  <si>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</si>
  <si>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</si>
  <si>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</si>
  <si>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</si>
  <si>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</si>
  <si>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</si>
  <si>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</si>
  <si>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</si>
  <si>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</si>
  <si>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</si>
  <si>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</si>
  <si>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</si>
  <si>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</si>
  <si>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</si>
  <si>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</si>
  <si>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</si>
  <si>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</si>
  <si>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</si>
  <si>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</si>
  <si>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</si>
  <si>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</si>
  <si>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</si>
  <si>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</si>
  <si>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</si>
  <si>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</si>
  <si>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</si>
  <si>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</si>
  <si>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</si>
  <si>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</si>
  <si>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</si>
  <si>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</si>
  <si>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</si>
  <si>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</si>
  <si>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</si>
  <si>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</si>
  <si>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</si>
  <si>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</si>
  <si>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</si>
  <si>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</si>
  <si>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</si>
  <si>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</si>
  <si>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</si>
  <si>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</si>
  <si>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</si>
  <si>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</si>
  <si>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</si>
  <si>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</si>
  <si>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</si>
  <si>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</si>
  <si>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</si>
  <si>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</si>
  <si>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</si>
  <si>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</si>
  <si>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</si>
  <si>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</si>
  <si>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</si>
  <si>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</si>
  <si>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</si>
  <si>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</si>
  <si>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</si>
  <si>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</si>
  <si>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</si>
  <si>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</si>
  <si>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</si>
  <si>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</si>
  <si>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</si>
  <si>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</si>
  <si>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</si>
  <si>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</si>
  <si>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</si>
  <si>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</si>
  <si>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</si>
  <si>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</si>
  <si>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</si>
  <si>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</si>
  <si>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</si>
  <si>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</si>
  <si>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</si>
  <si>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</si>
  <si>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</si>
  <si>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</si>
  <si>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</si>
  <si>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</si>
  <si>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</si>
  <si>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</si>
  <si>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</si>
  <si>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</si>
  <si>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</si>
  <si>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</si>
  <si>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</si>
  <si>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</si>
  <si>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</si>
  <si>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</si>
  <si>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</si>
  <si>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</si>
  <si>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</si>
  <si>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</si>
  <si>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</si>
  <si>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</si>
  <si>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</si>
  <si>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</si>
  <si>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</si>
  <si>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</si>
  <si>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</si>
  <si>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</si>
  <si>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</si>
  <si>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</si>
  <si>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</si>
  <si>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</si>
  <si>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</si>
  <si>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</si>
  <si>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</si>
  <si>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</si>
  <si>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</si>
  <si>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</si>
  <si>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</si>
  <si>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</si>
  <si>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</si>
  <si>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</si>
  <si>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</si>
  <si>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</si>
  <si>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</si>
  <si>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</si>
  <si>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</si>
  <si>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</si>
  <si>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</si>
  <si>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</si>
  <si>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</si>
  <si>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</si>
  <si>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</si>
  <si>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</si>
  <si>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</si>
  <si>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</si>
  <si>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</si>
  <si>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</si>
  <si>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</si>
  <si>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</si>
  <si>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</si>
  <si>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</si>
  <si>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</si>
  <si>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</si>
  <si>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</si>
  <si>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</si>
  <si>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</si>
  <si>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</si>
  <si>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</si>
  <si>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</si>
  <si>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</si>
  <si>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</si>
  <si>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</si>
  <si>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</si>
  <si>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</si>
  <si>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</si>
  <si>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</si>
  <si>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</si>
  <si>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</si>
  <si>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</si>
  <si>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</si>
  <si>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</si>
  <si>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</si>
  <si>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</si>
  <si>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</si>
  <si>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</si>
  <si>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</si>
  <si>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</si>
  <si>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</si>
  <si>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</si>
  <si>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</si>
  <si>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</si>
  <si>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</si>
  <si>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</si>
  <si>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</si>
  <si>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</si>
  <si>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</si>
  <si>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</si>
  <si>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</si>
  <si>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</si>
  <si>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</si>
  <si>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</si>
  <si>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</si>
  <si>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</si>
  <si>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</si>
  <si>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</si>
  <si>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</si>
  <si>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</si>
  <si>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</si>
  <si>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</si>
  <si>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</si>
  <si>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</si>
  <si>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</si>
  <si>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</si>
  <si>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</si>
  <si>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</si>
  <si>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</si>
  <si>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</si>
  <si>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</si>
  <si>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</si>
  <si>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</si>
  <si>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</si>
  <si>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</si>
  <si>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</si>
  <si>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</si>
  <si>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</si>
  <si>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</si>
  <si>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</si>
  <si>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</si>
  <si>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</si>
  <si>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</si>
  <si>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</si>
  <si>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</si>
  <si>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</si>
  <si>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</si>
  <si>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</si>
  <si>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</si>
  <si>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</si>
  <si>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</si>
  <si>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</si>
  <si>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</si>
  <si>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</si>
  <si>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</si>
  <si>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</si>
  <si>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</si>
  <si>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</si>
  <si>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</si>
  <si>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</si>
  <si>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</si>
  <si>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</si>
  <si>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</si>
  <si>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</si>
  <si>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</si>
  <si>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</si>
  <si>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</si>
  <si>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</si>
  <si>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</si>
  <si>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</si>
  <si>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</si>
  <si>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</si>
  <si>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</si>
  <si>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</si>
  <si>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</si>
  <si>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</si>
  <si>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</si>
  <si>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</si>
  <si>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</si>
  <si>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</si>
  <si>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</si>
  <si>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</si>
  <si>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</si>
  <si>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</si>
  <si>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</si>
  <si>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</si>
  <si>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</si>
  <si>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</si>
  <si>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</si>
  <si>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</si>
  <si>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</si>
  <si>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</si>
  <si>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</si>
  <si>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</si>
  <si>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</si>
  <si>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</si>
  <si>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</si>
  <si>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</si>
  <si>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</si>
  <si>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</si>
  <si>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</si>
  <si>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</si>
  <si>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</si>
  <si>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</si>
  <si>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</si>
  <si>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</si>
  <si>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</si>
  <si>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</si>
  <si>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</si>
  <si>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</si>
  <si>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</si>
  <si>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</si>
  <si>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</si>
  <si>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</si>
  <si>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</si>
  <si>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</si>
  <si>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</si>
  <si>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</si>
  <si>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</si>
  <si>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</si>
  <si>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</si>
  <si>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</si>
  <si>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</si>
  <si>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</si>
  <si>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</si>
  <si>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</si>
  <si>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</si>
  <si>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</si>
  <si>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</si>
  <si>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</si>
  <si>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</si>
  <si>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</si>
  <si>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</si>
  <si>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</si>
  <si>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</si>
  <si>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</si>
  <si>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</si>
  <si>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</si>
  <si>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</si>
  <si>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</si>
  <si>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</si>
  <si>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</si>
  <si>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</si>
  <si>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</si>
  <si>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</si>
  <si>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</si>
  <si>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</si>
  <si>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</si>
  <si>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</si>
  <si>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</si>
  <si>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</si>
  <si>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</si>
  <si>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</si>
  <si>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</si>
  <si>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</si>
  <si>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</si>
  <si>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</si>
  <si>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</si>
  <si>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</si>
  <si>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</si>
  <si>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</si>
  <si>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</si>
  <si>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</si>
  <si>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</si>
  <si>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</si>
  <si>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</si>
  <si>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</si>
  <si>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</si>
  <si>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</si>
  <si>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</si>
  <si>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</si>
  <si>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</si>
  <si>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</si>
  <si>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</si>
  <si>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</si>
  <si>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</si>
  <si>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</si>
  <si>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</si>
  <si>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</si>
  <si>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</si>
  <si>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</si>
  <si>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</si>
  <si>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</si>
  <si>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</si>
  <si>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</si>
  <si>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</si>
  <si>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</si>
  <si>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</si>
  <si>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</si>
  <si>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</si>
  <si>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</si>
  <si>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</si>
  <si>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</si>
  <si>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</si>
  <si>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</si>
  <si>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</si>
  <si>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</si>
  <si>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</si>
  <si>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</si>
  <si>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</si>
  <si>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</si>
  <si>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</si>
  <si>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</si>
  <si>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</si>
  <si>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</si>
  <si>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</si>
  <si>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</si>
  <si>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</si>
  <si>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</si>
  <si>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</si>
  <si>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</si>
  <si>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</si>
  <si>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</si>
  <si>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</si>
  <si>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</si>
  <si>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</si>
  <si>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</si>
  <si>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</si>
  <si>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</si>
  <si>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</si>
  <si>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</si>
  <si>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</si>
  <si>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</si>
  <si>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</si>
  <si>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</si>
  <si>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</si>
  <si>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</si>
  <si>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</si>
  <si>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</si>
  <si>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</si>
  <si>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</si>
  <si>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</si>
  <si>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</si>
  <si>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</si>
  <si>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</si>
  <si>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</si>
  <si>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</si>
  <si>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</si>
  <si>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</si>
  <si>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</si>
  <si>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</si>
  <si>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</si>
  <si>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</si>
  <si>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</si>
  <si>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</si>
  <si>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</si>
  <si>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</si>
  <si>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</si>
  <si>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</si>
  <si>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</si>
  <si>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</si>
  <si>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</si>
  <si>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</si>
  <si>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</si>
  <si>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</si>
  <si>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</si>
  <si>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</si>
  <si>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</si>
  <si>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</si>
  <si>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</si>
  <si>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</si>
  <si>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</si>
  <si>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</si>
  <si>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</si>
  <si>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</si>
  <si>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</si>
  <si>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</si>
  <si>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</si>
  <si>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</si>
  <si>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</si>
  <si>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</si>
  <si>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</si>
  <si>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</si>
  <si>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</si>
  <si>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</si>
  <si>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</si>
  <si>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</si>
  <si>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</si>
  <si>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</si>
  <si>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</si>
  <si>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</si>
  <si>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</si>
  <si>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</si>
  <si>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</si>
  <si>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</si>
  <si>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</si>
  <si>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</si>
  <si>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</si>
  <si>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</si>
  <si>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</si>
  <si>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</si>
  <si>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</si>
  <si>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</si>
  <si>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</si>
  <si>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</si>
  <si>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</si>
  <si>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</si>
  <si>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</si>
  <si>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</si>
  <si>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</si>
  <si>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</si>
  <si>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</si>
  <si>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</si>
  <si>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</si>
  <si>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</si>
  <si>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</si>
  <si>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</si>
  <si>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</si>
  <si>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</si>
  <si>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</si>
  <si>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</si>
  <si>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</si>
  <si>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</si>
  <si>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</si>
  <si>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</si>
  <si>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</si>
  <si>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</si>
  <si>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</si>
  <si>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</si>
  <si>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</si>
  <si>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</si>
  <si>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</si>
  <si>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</si>
  <si>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</si>
  <si>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</si>
  <si>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</si>
  <si>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</si>
  <si>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</si>
  <si>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</si>
  <si>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</si>
  <si>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</si>
  <si>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</si>
  <si>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</si>
  <si>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</si>
  <si>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</si>
  <si>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</si>
  <si>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</si>
  <si>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</si>
  <si>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</si>
  <si>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</si>
  <si>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</si>
  <si>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</si>
  <si>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</si>
  <si>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</si>
  <si>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</si>
  <si>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</si>
  <si>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</si>
  <si>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</si>
  <si>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</si>
  <si>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</si>
  <si>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</si>
  <si>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</si>
  <si>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</si>
  <si>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</si>
  <si>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</si>
  <si>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</si>
  <si>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</si>
  <si>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</si>
  <si>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</si>
  <si>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</si>
  <si>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</si>
  <si>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</si>
  <si>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</si>
  <si>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</si>
  <si>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</si>
  <si>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</si>
  <si>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</si>
  <si>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</si>
  <si>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</si>
  <si>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</si>
  <si>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</si>
  <si>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</si>
  <si>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</si>
  <si>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</si>
  <si>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</si>
  <si>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</si>
  <si>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</si>
  <si>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</si>
  <si>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</si>
  <si>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</si>
  <si>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</si>
  <si>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</si>
  <si>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</si>
  <si>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</si>
  <si>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</si>
  <si>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</si>
  <si>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</si>
  <si>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</si>
  <si>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</si>
  <si>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</si>
  <si>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</si>
  <si>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</si>
  <si>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</si>
  <si>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</si>
  <si>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</si>
  <si>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</si>
  <si>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</si>
  <si>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</si>
  <si>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</si>
  <si>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</si>
  <si>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</si>
  <si>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</si>
  <si>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</si>
  <si>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</si>
  <si>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</si>
  <si>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</si>
  <si>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</si>
  <si>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</si>
  <si>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</si>
  <si>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</si>
  <si>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</si>
  <si>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</si>
  <si>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</si>
  <si>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</si>
  <si>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</si>
  <si>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</si>
  <si>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</si>
  <si>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</si>
  <si>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</si>
  <si>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</si>
  <si>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</si>
  <si>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</si>
  <si>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</si>
  <si>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</si>
  <si>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</si>
  <si>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</si>
  <si>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</si>
  <si>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</si>
  <si>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</si>
  <si>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</si>
  <si>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</si>
  <si>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</si>
  <si>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</si>
  <si>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</si>
  <si>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</si>
  <si>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</si>
  <si>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</si>
  <si>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</si>
  <si>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</si>
  <si>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</si>
  <si>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</si>
  <si>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</si>
  <si>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</si>
  <si>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</si>
  <si>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</si>
  <si>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</si>
  <si>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</si>
  <si>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</si>
  <si>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</si>
  <si>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</si>
  <si>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</si>
  <si>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</si>
  <si>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</si>
  <si>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</si>
  <si>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</si>
  <si>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</si>
  <si>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</si>
  <si>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</si>
  <si>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</si>
  <si>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</si>
  <si>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</si>
  <si>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</si>
  <si>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</si>
  <si>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</si>
  <si>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</si>
  <si>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</si>
  <si>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</si>
  <si>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</si>
  <si>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</si>
  <si>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</si>
  <si>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</si>
  <si>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</si>
  <si>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</si>
  <si>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</si>
  <si>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</si>
  <si>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</si>
  <si>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</si>
  <si>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</si>
  <si>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</si>
  <si>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</si>
  <si>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</si>
  <si>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</si>
  <si>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</si>
  <si>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</si>
  <si>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</si>
  <si>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</si>
  <si>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</si>
  <si>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</si>
  <si>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</si>
  <si>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</si>
  <si>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</si>
  <si>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</si>
  <si>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</si>
  <si>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</si>
  <si>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</si>
  <si>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</si>
  <si>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</si>
  <si>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</si>
  <si>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</si>
  <si>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</si>
  <si>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</si>
  <si>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</si>
  <si>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</si>
  <si>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</si>
  <si>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</si>
  <si>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</si>
  <si>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</si>
  <si>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</si>
  <si>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</si>
  <si>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</si>
  <si>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</si>
  <si>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</si>
  <si>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</si>
  <si>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</si>
  <si>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</si>
  <si>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</si>
  <si>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</si>
  <si>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</si>
  <si>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</si>
  <si>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</si>
  <si>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</si>
  <si>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</si>
  <si>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</si>
  <si>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</si>
  <si>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</si>
  <si>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</si>
  <si>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</si>
  <si>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</si>
  <si>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</si>
  <si>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</si>
  <si>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</si>
  <si>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</si>
  <si>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</si>
  <si>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</si>
  <si>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</si>
  <si>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</si>
  <si>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</si>
  <si>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</si>
  <si>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</si>
  <si>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</si>
  <si>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</si>
  <si>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</si>
  <si>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</si>
  <si>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</si>
  <si>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</si>
  <si>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</si>
  <si>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</si>
  <si>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</si>
  <si>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</si>
  <si>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</si>
  <si>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</si>
  <si>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</si>
  <si>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</si>
  <si>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</si>
  <si>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</si>
  <si>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</si>
  <si>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</si>
  <si>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</si>
  <si>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</si>
  <si>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</si>
  <si>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</si>
  <si>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</si>
  <si>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</si>
  <si>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</si>
  <si>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</si>
  <si>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</si>
  <si>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</si>
  <si>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</si>
  <si>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</si>
  <si>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</si>
  <si>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</si>
  <si>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</si>
  <si>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</si>
  <si>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</si>
  <si>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</si>
  <si>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</si>
  <si>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</si>
  <si>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</si>
  <si>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</si>
  <si>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</si>
  <si>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</si>
  <si>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</si>
  <si>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</si>
  <si>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</si>
  <si>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</si>
  <si>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</si>
  <si>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</si>
  <si>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</si>
  <si>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</si>
  <si>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</si>
  <si>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</si>
  <si>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</si>
  <si>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</si>
  <si>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</si>
  <si>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</si>
  <si>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</si>
  <si>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</si>
  <si>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</si>
  <si>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</si>
  <si>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</si>
  <si>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</si>
  <si>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</si>
  <si>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</si>
  <si>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</si>
  <si>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</si>
  <si>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</si>
  <si>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</si>
  <si>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</si>
  <si>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</si>
  <si>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</si>
  <si>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</si>
  <si>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</si>
  <si>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</si>
  <si>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</si>
  <si>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</si>
  <si>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</si>
  <si>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</si>
  <si>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</si>
  <si>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</si>
  <si>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</si>
  <si>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</si>
  <si>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</si>
  <si>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</si>
  <si>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</si>
  <si>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</si>
  <si>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</si>
  <si>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</si>
  <si>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</si>
  <si>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</si>
  <si>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</si>
  <si>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</si>
  <si>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</si>
  <si>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</si>
  <si>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</si>
  <si>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</si>
  <si>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</si>
  <si>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</si>
  <si>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</si>
  <si>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</si>
  <si>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</si>
  <si>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</si>
  <si>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</si>
  <si>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</si>
  <si>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</si>
  <si>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</si>
  <si>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</si>
  <si>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</si>
  <si>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</si>
  <si>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</si>
  <si>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</si>
  <si>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</si>
  <si>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</si>
  <si>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</si>
  <si>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</si>
  <si>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</si>
  <si>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</si>
  <si>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</si>
  <si>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</si>
  <si>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</si>
  <si>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</si>
  <si>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</si>
  <si>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</si>
  <si>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</si>
  <si>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</si>
  <si>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</si>
  <si>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</si>
  <si>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</si>
  <si>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</si>
  <si>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</si>
  <si>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</si>
  <si>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</si>
  <si>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</si>
  <si>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</si>
  <si>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</si>
  <si>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</si>
  <si>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</si>
  <si>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</si>
  <si>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</si>
  <si>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</si>
  <si>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</si>
  <si>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</si>
  <si>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</si>
  <si>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</si>
  <si>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</si>
  <si>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</si>
  <si>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</si>
  <si>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</si>
  <si>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</si>
  <si>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</si>
  <si>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</si>
  <si>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</si>
  <si>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</si>
  <si>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</si>
  <si>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</si>
  <si>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</si>
  <si>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</si>
  <si>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</si>
  <si>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</si>
  <si>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</si>
  <si>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</si>
  <si>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</si>
  <si>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</si>
  <si>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</si>
  <si>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</si>
  <si>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</si>
  <si>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</si>
  <si>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</si>
  <si>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</si>
  <si>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</si>
  <si>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</si>
  <si>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</si>
  <si>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</si>
  <si>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</si>
  <si>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</si>
  <si>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</si>
  <si>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</si>
  <si>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</si>
  <si>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</si>
  <si>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</si>
  <si>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</si>
  <si>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</si>
  <si>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</si>
  <si>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</si>
  <si>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</si>
  <si>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</si>
  <si>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</si>
  <si>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</si>
  <si>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</si>
  <si>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</si>
  <si>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</si>
  <si>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</si>
  <si>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</si>
  <si>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</si>
  <si>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</si>
  <si>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</si>
  <si>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</si>
  <si>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</si>
  <si>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</si>
  <si>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</si>
  <si>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</si>
  <si>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</si>
  <si>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</si>
  <si>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</si>
  <si>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</si>
  <si>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</si>
  <si>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</si>
  <si>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</si>
  <si>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</si>
  <si>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</si>
  <si>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</si>
  <si>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</si>
  <si>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</si>
  <si>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</si>
  <si>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</si>
  <si>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</si>
  <si>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</si>
  <si>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</si>
  <si>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</si>
  <si>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</si>
  <si>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</si>
  <si>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</si>
  <si>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</si>
  <si>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</si>
  <si>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</si>
  <si>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</si>
  <si>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</si>
  <si>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</si>
  <si>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</si>
  <si>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</si>
  <si>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</si>
  <si>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</si>
  <si>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</si>
  <si>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</si>
  <si>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</si>
  <si>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</si>
  <si>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</si>
  <si>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</si>
  <si>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</si>
  <si>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</si>
  <si>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</si>
  <si>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</si>
  <si>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</si>
  <si>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</si>
  <si>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</si>
  <si>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</si>
  <si>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</si>
  <si>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</si>
  <si>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</si>
  <si>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</si>
  <si>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</si>
  <si>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</si>
  <si>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</si>
  <si>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</si>
  <si>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</si>
  <si>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</si>
  <si>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</si>
  <si>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</si>
  <si>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</si>
  <si>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</si>
  <si>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</si>
  <si>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</si>
  <si>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</si>
  <si>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</si>
  <si>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</si>
  <si>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</si>
  <si>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</si>
  <si>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</si>
  <si>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</si>
  <si>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</si>
  <si>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</si>
  <si>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</si>
  <si>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</si>
  <si>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</si>
  <si>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</si>
  <si>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</si>
  <si>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</si>
  <si>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</si>
  <si>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</si>
  <si>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</si>
  <si>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</si>
  <si>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</si>
  <si>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</si>
  <si>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</si>
  <si>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</si>
  <si>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</si>
  <si>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</si>
  <si>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</si>
  <si>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</si>
  <si>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</si>
  <si>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</si>
  <si>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</si>
  <si>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</si>
  <si>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</si>
  <si>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</si>
  <si>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</si>
  <si>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</si>
  <si>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</si>
  <si>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</si>
  <si>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</si>
  <si>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</si>
  <si>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</si>
  <si>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</si>
  <si>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</si>
  <si>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</si>
  <si>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</si>
  <si>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</si>
  <si>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</si>
  <si>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</si>
  <si>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</si>
  <si>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</si>
  <si>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</si>
  <si>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</si>
  <si>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</si>
  <si>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</si>
  <si>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</si>
  <si>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</si>
  <si>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</si>
  <si>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</si>
  <si>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</si>
  <si>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</si>
  <si>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</si>
  <si>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</si>
  <si>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</si>
  <si>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</si>
  <si>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</si>
  <si>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</si>
  <si>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</si>
  <si>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</si>
  <si>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</si>
  <si>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</si>
  <si>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</si>
  <si>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</si>
  <si>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</si>
  <si>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</si>
  <si>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</si>
  <si>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</si>
  <si>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</si>
  <si>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</si>
  <si>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</si>
  <si>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</si>
  <si>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</si>
  <si>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</si>
  <si>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</si>
  <si>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</si>
  <si>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</si>
  <si>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</si>
  <si>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</si>
  <si>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</si>
  <si>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</si>
  <si>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</si>
  <si>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</si>
  <si>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</si>
  <si>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</si>
  <si>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</si>
  <si>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</si>
  <si>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</si>
  <si>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</si>
  <si>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</si>
  <si>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</si>
  <si>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</si>
  <si>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</si>
  <si>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</si>
  <si>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</si>
  <si>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</si>
  <si>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</si>
  <si>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</si>
  <si>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</si>
  <si>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</si>
  <si>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</si>
  <si>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</si>
  <si>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</si>
  <si>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</si>
  <si>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</si>
  <si>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</si>
  <si>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</si>
  <si>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Combustibles</t>
  </si>
  <si>
    <t>Combustibles para uso en la Institucion</t>
  </si>
  <si>
    <t>Lubricantes, Aceites y Grasas</t>
  </si>
  <si>
    <t xml:space="preserve">Lubricantes para uso en la Institucion </t>
  </si>
  <si>
    <t>Prod. Medico, farmacia, laboratorio</t>
  </si>
  <si>
    <t xml:space="preserve">Medicamentos para uso en la Institucion </t>
  </si>
  <si>
    <t xml:space="preserve">Materiales Medico- quirurgico para uso en la Institucion </t>
  </si>
  <si>
    <t>FERRETERIA</t>
  </si>
  <si>
    <t xml:space="preserve">Materiales Ferreteros para uso en la Institucion </t>
  </si>
  <si>
    <t>Equipos medicos y Dentales</t>
  </si>
  <si>
    <t xml:space="preserve">Equipos medicos y Dentales  para uso en la Institucion </t>
  </si>
  <si>
    <t>Pinturas y Tapa Poros y Acabados</t>
  </si>
  <si>
    <t xml:space="preserve">Pinturas y Accesorios para uso en la Institucion </t>
  </si>
  <si>
    <t>iluminacion, artefactos y accesorios</t>
  </si>
  <si>
    <t xml:space="preserve">iluminacion, artefactos y accesorios para uso en la Institucion </t>
  </si>
  <si>
    <t>Accesorios de oficina y escritorio</t>
  </si>
  <si>
    <t xml:space="preserve">Accesorios de oficina y escritorio para uso en la Institucion </t>
  </si>
  <si>
    <t>Suministros de oficina</t>
  </si>
  <si>
    <t xml:space="preserve">Suministros de oficina para uso en la Institucion </t>
  </si>
  <si>
    <t>Equipo informatico y accesorios</t>
  </si>
  <si>
    <t xml:space="preserve">Equipo informatico y accesorios para uso en la Institucion </t>
  </si>
  <si>
    <t>Suministro de limpieza</t>
  </si>
  <si>
    <t xml:space="preserve">Suministro de limpieza para uso en la Institucion </t>
  </si>
  <si>
    <t xml:space="preserve">Neumaticos </t>
  </si>
  <si>
    <t xml:space="preserve">Neumaticos para uso en la Institucion </t>
  </si>
  <si>
    <t>Baterias</t>
  </si>
  <si>
    <t xml:space="preserve">Baterias para uso en la Institucion </t>
  </si>
  <si>
    <t xml:space="preserve">Aparatos electrodomesticos </t>
  </si>
  <si>
    <t xml:space="preserve">Electrodomesticos para uso en la Institucion </t>
  </si>
  <si>
    <t xml:space="preserve">Tanques o cilindros de gas </t>
  </si>
  <si>
    <t xml:space="preserve">Cilindros de Gas para uso en la Institucion </t>
  </si>
  <si>
    <t>Ropas</t>
  </si>
  <si>
    <t xml:space="preserve">Ropas para uso en la Institucion </t>
  </si>
  <si>
    <t>Calzados</t>
  </si>
  <si>
    <t xml:space="preserve">Calzados para uso en la Institucion </t>
  </si>
  <si>
    <t>Muebles de alojamiento y mobiliarios</t>
  </si>
  <si>
    <t xml:space="preserve">Colchones y Accesorios para uso en la Institucion </t>
  </si>
  <si>
    <t xml:space="preserve">Alimentos preparados y conservados </t>
  </si>
  <si>
    <t xml:space="preserve">Raciones secas para uso en la Institucion </t>
  </si>
  <si>
    <t>Restaurantes y catering (servicios de comidas y bebidas)</t>
  </si>
  <si>
    <t xml:space="preserve">Servicios de Buffet para uso en la Institucion </t>
  </si>
  <si>
    <t>Servicios de seguros</t>
  </si>
  <si>
    <t xml:space="preserve">Poliza de seguro para uso en la Institucion </t>
  </si>
  <si>
    <t xml:space="preserve">Oxigeno </t>
  </si>
  <si>
    <t xml:space="preserve">Oxigeno para uso en la Institucion </t>
  </si>
  <si>
    <t>Mantenimiento y reparacion de vehiculos</t>
  </si>
  <si>
    <t xml:space="preserve">Reparaciones de vehiculos para uso en la Institucion </t>
  </si>
  <si>
    <t>Alquiler Baños</t>
  </si>
  <si>
    <t xml:space="preserve">Alquiler de Baños para uso en la Institucion </t>
  </si>
  <si>
    <t>Alquiler de Carpa</t>
  </si>
  <si>
    <t xml:space="preserve">Alquiler de Carpa para uso en la Institucion </t>
  </si>
  <si>
    <t>Componentes y sistemas de transporte</t>
  </si>
  <si>
    <t xml:space="preserve">Motores fuera borda para uso en la Institucion </t>
  </si>
  <si>
    <t>Repuestos de Vehiculos</t>
  </si>
  <si>
    <t xml:space="preserve">Repuestos de Vehiculos para uso en la Institucion </t>
  </si>
  <si>
    <t>Utensilios de cocina</t>
  </si>
  <si>
    <t xml:space="preserve">Utensilios de cocina para uso en la Institucion </t>
  </si>
  <si>
    <t xml:space="preserve">Servicio carga mercancia </t>
  </si>
  <si>
    <t>Servicio de flete para uso en la Institucion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</si>
</sst>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8"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
      <sz val="8"/>
      <color theme="3" tint="0.3999755851924192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66">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2" borderId="1">
      <alignment horizontal="center" vertical="center" wrapText="1"/>
    </xf>
    <xf numFmtId="0" fontId="18" fillId="2" borderId="1">
      <alignment horizontal="center" vertical="center" textRotation="90" wrapText="1"/>
    </xf>
    <xf numFmtId="0" fontId="18" fillId="0" borderId="1">
      <alignment horizontal="center" vertical="center"/>
    </xf>
    <xf numFmtId="169" fontId="18" fillId="0" borderId="1">
      <alignment horizontal="center" vertical="center"/>
    </xf>
    <xf numFmtId="0" fontId="18" fillId="3" borderId="1">
      <alignment horizontal="center" vertical="center"/>
    </xf>
    <xf numFmtId="0" fontId="18" fillId="4" borderId="1">
      <alignment horizontal="center" vertical="center"/>
    </xf>
    <xf numFmtId="0" fontId="8" fillId="5" borderId="2">
      <alignment horizontal="center" vertical="center"/>
    </xf>
    <xf numFmtId="170" fontId="8" fillId="5" borderId="2">
      <alignment horizontal="center" vertical="center"/>
    </xf>
    <xf numFmtId="0" fontId="8" fillId="5" borderId="2">
      <alignment horizontal="center" vertical="center" wrapText="1"/>
    </xf>
    <xf numFmtId="0" fontId="18" fillId="0" borderId="1">
      <alignment horizontal="center" vertical="center"/>
    </xf>
    <xf numFmtId="0" fontId="18" fillId="0" borderId="1">
      <alignment horizontal="left" vertical="center"/>
    </xf>
    <xf numFmtId="0" fontId="18" fillId="3" borderId="1">
      <alignment horizontal="center" vertical="center"/>
    </xf>
    <xf numFmtId="0" fontId="8" fillId="5" borderId="2">
      <alignment horizontal="left" vertical="center"/>
    </xf>
    <xf numFmtId="0" fontId="1" fillId="0" borderId="0"/>
    <xf numFmtId="0" fontId="1" fillId="0" borderId="0"/>
    <xf numFmtId="166" fontId="2" fillId="0" borderId="0"/>
    <xf numFmtId="166" fontId="2" fillId="0" borderId="0"/>
    <xf numFmtId="164" fontId="2" fillId="0" borderId="0"/>
    <xf numFmtId="167" fontId="2" fillId="0" borderId="0"/>
    <xf numFmtId="165" fontId="2" fillId="0" borderId="0"/>
    <xf numFmtId="167" fontId="2" fillId="0" borderId="0"/>
    <xf numFmtId="167" fontId="2" fillId="0" borderId="0"/>
    <xf numFmtId="167" fontId="2" fillId="0" borderId="0"/>
    <xf numFmtId="166" fontId="2" fillId="0" borderId="0"/>
    <xf numFmtId="167" fontId="2" fillId="0" borderId="0"/>
    <xf numFmtId="166" fontId="2" fillId="0" borderId="0"/>
    <xf numFmtId="166" fontId="2" fillId="0" borderId="0"/>
  </cellStyleXfs>
  <cellXfs count="129">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xf>
    <xf numFmtId="0" fontId="0" fillId="0" borderId="0" xfId="0" applyProtection="1"/>
    <xf numFmtId="0" fontId="4" fillId="0" borderId="0" xfId="0" applyFont="1" applyAlignment="1" applyProtection="1">
      <alignment horizontal="left" vertical="center"/>
    </xf>
    <xf numFmtId="0" fontId="4" fillId="0" borderId="0" xfId="0" applyFont="1" applyAlignment="1" applyProtection="1">
      <alignment vertical="center"/>
    </xf>
    <xf numFmtId="0" fontId="4" fillId="6" borderId="3" xfId="0" applyFont="1" applyFill="1" applyBorder="1" applyAlignment="1" applyProtection="1">
      <alignment horizontal="center" vertical="center"/>
    </xf>
    <xf numFmtId="0" fontId="4" fillId="6" borderId="3" xfId="0" applyFont="1" applyFill="1" applyBorder="1" applyAlignment="1" applyProtection="1">
      <alignment vertical="center"/>
    </xf>
    <xf numFmtId="0" fontId="4"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12" fillId="6" borderId="0" xfId="0" applyFont="1" applyFill="1" applyBorder="1" applyAlignment="1" applyProtection="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xf>
    <xf numFmtId="0" fontId="6" fillId="6" borderId="11" xfId="0" applyFont="1" applyFill="1" applyBorder="1" applyAlignment="1" applyProtection="1">
      <alignment vertical="center"/>
    </xf>
    <xf numFmtId="0" fontId="4" fillId="6" borderId="0" xfId="0" applyFont="1" applyFill="1" applyBorder="1" applyAlignment="1" applyProtection="1">
      <alignment horizontal="center" vertical="center"/>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xf numFmtId="38" fontId="14" fillId="10" borderId="12" xfId="0" applyNumberFormat="1" applyFont="1" applyFill="1" applyBorder="1" applyAlignment="1" applyProtection="1">
      <alignment vertical="center" wrapText="1"/>
    </xf>
    <xf numFmtId="168" fontId="15" fillId="0" borderId="1" xfId="0" applyNumberFormat="1" applyFont="1" applyFill="1" applyBorder="1" applyAlignment="1" applyProtection="1">
      <alignment vertical="center"/>
    </xf>
    <xf numFmtId="0" fontId="15"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3" fillId="11" borderId="15" xfId="0" applyFont="1" applyFill="1" applyBorder="1" applyAlignment="1">
      <alignment vertical="center" wrapText="1"/>
    </xf>
    <xf numFmtId="168" fontId="17" fillId="10" borderId="16" xfId="0" applyNumberFormat="1" applyFont="1" applyFill="1" applyBorder="1" applyAlignment="1" applyProtection="1">
      <alignment horizontal="right"/>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xf>
    <xf numFmtId="38" fontId="17" fillId="10" borderId="16" xfId="0" applyNumberFormat="1" applyFont="1" applyFill="1" applyBorder="1" applyAlignment="1" applyProtection="1">
      <alignment horizontal="right"/>
    </xf>
    <xf numFmtId="1" fontId="17" fillId="10" borderId="16" xfId="0" applyNumberFormat="1" applyFont="1" applyFill="1" applyBorder="1" applyAlignment="1" applyProtection="1">
      <alignment horizontal="right"/>
    </xf>
    <xf numFmtId="0" fontId="3" fillId="10" borderId="16" xfId="0" applyFont="1" applyFill="1" applyBorder="1" applyAlignment="1" applyProtection="1">
      <alignment vertical="center" wrapText="1"/>
    </xf>
    <xf numFmtId="0" fontId="17" fillId="0" borderId="0" xfId="0" applyFont="1" applyProtection="1"/>
    <xf numFmtId="0" fontId="5" fillId="6" borderId="0" xfId="0" applyFont="1" applyFill="1" applyBorder="1" applyAlignment="1" applyProtection="1">
      <alignment vertical="top" wrapText="1"/>
    </xf>
    <xf numFmtId="0" fontId="5" fillId="6" borderId="0" xfId="0" applyFont="1" applyFill="1" applyBorder="1" applyAlignment="1" applyProtection="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39">
      <alignment horizontal="center" vertical="center" wrapText="1"/>
    </xf>
    <xf numFmtId="0" fontId="18" fillId="0" borderId="1" xfId="41">
      <alignment horizontal="center" vertical="center"/>
    </xf>
    <xf numFmtId="0" fontId="18" fillId="0" borderId="1" xfId="41" applyProtection="1">
      <alignment horizontal="center" vertical="center"/>
      <protection locked="0"/>
    </xf>
    <xf numFmtId="0" fontId="18" fillId="3" borderId="1" xfId="43">
      <alignment horizontal="center" vertical="center"/>
    </xf>
    <xf numFmtId="0" fontId="8" fillId="5" borderId="2" xfId="45" applyProtection="1">
      <alignment horizontal="center" vertical="center"/>
      <protection locked="0"/>
    </xf>
    <xf numFmtId="0" fontId="8" fillId="5" borderId="2" xfId="47">
      <alignment horizontal="center" vertical="center" wrapText="1"/>
    </xf>
    <xf numFmtId="170" fontId="8" fillId="5" borderId="2" xfId="46">
      <alignment horizontal="center" vertical="center"/>
    </xf>
    <xf numFmtId="170" fontId="8" fillId="5" borderId="2" xfId="46" applyProtection="1">
      <alignment horizontal="center" vertical="center"/>
      <protection locked="0"/>
    </xf>
    <xf numFmtId="0" fontId="18" fillId="4" borderId="1" xfId="44" applyFont="1">
      <alignment horizontal="center" vertical="center"/>
    </xf>
    <xf numFmtId="0" fontId="18" fillId="4" borderId="2" xfId="44" applyBorder="1">
      <alignment horizontal="center" vertical="center"/>
    </xf>
    <xf numFmtId="170" fontId="8" fillId="4" borderId="2" xfId="46" applyFill="1">
      <alignment horizontal="center" vertical="center"/>
    </xf>
    <xf numFmtId="14" fontId="17" fillId="10" borderId="16" xfId="0" applyNumberFormat="1" applyFont="1" applyFill="1" applyBorder="1" applyAlignment="1" applyProtection="1">
      <alignment horizontal="right"/>
    </xf>
    <xf numFmtId="14" fontId="18" fillId="0" borderId="1" xfId="42" applyNumberFormat="1" applyProtection="1">
      <alignment horizontal="center" vertical="center"/>
      <protection locked="0"/>
    </xf>
    <xf numFmtId="169" fontId="18" fillId="0" borderId="1" xfId="42" applyProtection="1">
      <alignment horizontal="center" vertical="center"/>
      <protection locked="0"/>
    </xf>
    <xf numFmtId="0" fontId="18" fillId="0" borderId="1" xfId="48">
      <alignment horizontal="center" vertical="center"/>
    </xf>
    <xf numFmtId="0" fontId="18" fillId="3" borderId="1" xfId="50">
      <alignment horizontal="center" vertical="center"/>
    </xf>
    <xf numFmtId="0" fontId="18" fillId="0" borderId="1" xfId="49" applyProtection="1">
      <alignment horizontal="left" vertical="center"/>
      <protection locked="0"/>
    </xf>
    <xf numFmtId="0" fontId="8" fillId="5" borderId="2" xfId="45" applyProtection="1">
      <alignment horizontal="center" vertical="center"/>
      <protection locked="0"/>
    </xf>
    <xf numFmtId="0" fontId="8" fillId="5" borderId="2" xfId="51" applyProtection="1">
      <alignment horizontal="left" vertical="center"/>
      <protection locked="0"/>
    </xf>
    <xf numFmtId="0" fontId="18" fillId="4" borderId="2" xfId="44" applyFont="1" applyBorder="1">
      <alignment horizontal="center" vertical="center"/>
    </xf>
    <xf numFmtId="0" fontId="18" fillId="0" borderId="1" xfId="41">
      <alignment horizontal="center" vertical="center"/>
    </xf>
    <xf numFmtId="0" fontId="26" fillId="0" borderId="2" xfId="0" applyFont="1" applyBorder="1" applyAlignment="1" applyProtection="1">
      <alignment horizontal="center" vertical="center"/>
      <protection locked="0"/>
    </xf>
    <xf numFmtId="0" fontId="25" fillId="0" borderId="1" xfId="41" applyFont="1" applyProtection="1">
      <alignment horizontal="center" vertical="center"/>
      <protection locked="0"/>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pplyFont="1" applyProtection="1">
      <alignment horizontal="center" vertical="center"/>
      <protection locked="0"/>
    </xf>
    <xf numFmtId="0" fontId="8" fillId="0" borderId="2" xfId="0" applyFont="1" applyBorder="1" applyAlignment="1" applyProtection="1">
      <alignment horizontal="center" vertical="center"/>
      <protection locked="0"/>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4" borderId="4" xfId="44" applyFont="1" applyBorder="1">
      <alignment horizontal="center" vertical="center"/>
    </xf>
    <xf numFmtId="0" fontId="0" fillId="0" borderId="2" xfId="0" applyBorder="1" applyAlignment="1">
      <alignment horizontal="center"/>
    </xf>
    <xf numFmtId="0" fontId="18" fillId="0" borderId="1" xfId="41">
      <alignment horizontal="center" vertical="center"/>
    </xf>
    <xf numFmtId="0" fontId="8" fillId="0" borderId="2" xfId="0" applyFont="1" applyBorder="1" applyAlignment="1">
      <alignment horizontal="center"/>
    </xf>
    <xf numFmtId="0" fontId="8" fillId="5" borderId="2" xfId="45" applyFont="1" applyProtection="1">
      <alignment horizontal="center" vertical="center"/>
      <protection locked="0"/>
    </xf>
    <xf numFmtId="0" fontId="8" fillId="6" borderId="0" xfId="0" applyFont="1" applyFill="1" applyAlignment="1">
      <alignment horizontal="center"/>
    </xf>
    <xf numFmtId="0" fontId="18" fillId="0" borderId="1" xfId="41">
      <alignment horizontal="center" vertical="center"/>
    </xf>
    <xf numFmtId="0" fontId="27" fillId="5" borderId="0" xfId="47" applyFont="1" applyBorder="1">
      <alignment horizontal="center" vertical="center" wrapText="1"/>
    </xf>
    <xf numFmtId="0" fontId="18" fillId="0" borderId="1" xfId="41">
      <alignment horizontal="center" vertical="center"/>
    </xf>
    <xf numFmtId="0" fontId="8" fillId="5" borderId="2" xfId="45" applyProtection="1">
      <alignment horizontal="center" vertical="center"/>
      <protection locked="0"/>
    </xf>
    <xf numFmtId="170" fontId="8" fillId="5" borderId="2" xfId="46" applyProtection="1">
      <alignment horizontal="center" vertical="center"/>
      <protection locked="0"/>
    </xf>
    <xf numFmtId="0" fontId="8" fillId="5" borderId="2" xfId="45" applyProtection="1">
      <alignment horizontal="center" vertical="center"/>
      <protection locked="0"/>
    </xf>
    <xf numFmtId="170" fontId="8" fillId="5" borderId="2" xfId="46" applyProtection="1">
      <alignment horizontal="center" vertical="center"/>
      <protection locked="0"/>
    </xf>
    <xf numFmtId="2" fontId="7" fillId="0" borderId="0" xfId="0" applyNumberFormat="1" applyFont="1" applyAlignment="1" applyProtection="1">
      <alignment vertical="center"/>
    </xf>
    <xf numFmtId="0" fontId="16" fillId="12" borderId="18" xfId="0" applyFont="1" applyFill="1" applyBorder="1" applyAlignment="1" applyProtection="1">
      <alignment horizontal="center" vertical="center" wrapText="1"/>
    </xf>
    <xf numFmtId="0" fontId="16" fillId="12" borderId="19" xfId="0" applyFont="1" applyFill="1" applyBorder="1" applyAlignment="1" applyProtection="1">
      <alignment horizontal="center" vertical="center" wrapText="1"/>
    </xf>
    <xf numFmtId="0" fontId="18" fillId="2" borderId="1" xfId="40">
      <alignment horizontal="center" vertical="center" textRotation="90" wrapText="1"/>
    </xf>
    <xf numFmtId="0" fontId="18" fillId="0" borderId="1" xfId="41">
      <alignment horizontal="center" vertical="center"/>
    </xf>
    <xf numFmtId="0" fontId="4" fillId="0" borderId="0" xfId="0" applyFont="1" applyFill="1" applyBorder="1" applyAlignment="1" applyProtection="1">
      <alignment horizontal="center" vertical="center"/>
      <protection hidden="1"/>
    </xf>
    <xf numFmtId="49" fontId="15" fillId="0" borderId="12" xfId="0" applyNumberFormat="1" applyFont="1" applyFill="1" applyBorder="1" applyAlignment="1" applyProtection="1">
      <alignment horizontal="center" vertical="center" wrapText="1"/>
    </xf>
    <xf numFmtId="49" fontId="15" fillId="0" borderId="14" xfId="0" applyNumberFormat="1" applyFont="1" applyFill="1" applyBorder="1" applyAlignment="1" applyProtection="1">
      <alignment horizontal="center" vertical="center" wrapText="1"/>
    </xf>
    <xf numFmtId="0" fontId="5" fillId="10" borderId="0" xfId="0" applyFont="1" applyFill="1" applyBorder="1" applyAlignment="1" applyProtection="1">
      <alignment horizontal="center" vertical="top" wrapText="1"/>
    </xf>
    <xf numFmtId="0" fontId="5" fillId="10" borderId="0" xfId="0" applyFont="1" applyFill="1" applyBorder="1" applyAlignment="1" applyProtection="1">
      <alignment horizontal="center" vertical="center" wrapText="1"/>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cellXfs>
  <cellStyles count="66">
    <cellStyle name="ArticleBody" xfId="45"/>
    <cellStyle name="ArticleBody_currency" xfId="46"/>
    <cellStyle name="ArticleBody_text" xfId="51"/>
    <cellStyle name="ArticleBody_UNSCPCDescription" xfId="47"/>
    <cellStyle name="ArticleHeader" xfId="44"/>
    <cellStyle name="Comma" xfId="4"/>
    <cellStyle name="Comma [0]" xfId="5"/>
    <cellStyle name="Comma [0] 2" xfId="58"/>
    <cellStyle name="Comma 2" xfId="57"/>
    <cellStyle name="Comma 3" xfId="59"/>
    <cellStyle name="Comma 4" xfId="63"/>
    <cellStyle name="Comma 5" xfId="60"/>
    <cellStyle name="Comma 6" xfId="61"/>
    <cellStyle name="Currency" xfId="2"/>
    <cellStyle name="Currency [0]" xfId="3"/>
    <cellStyle name="Currency [0] 2" xfId="56"/>
    <cellStyle name="Currency 2" xfId="55"/>
    <cellStyle name="Currency 3" xfId="54"/>
    <cellStyle name="Currency 4" xfId="62"/>
    <cellStyle name="Currency 5" xfId="64"/>
    <cellStyle name="Currency 6" xfId="65"/>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Normal 4" xfId="53"/>
    <cellStyle name="Normal 5" xfId="52"/>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32">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sz val="8"/>
        <name val="Arial Narrow"/>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border outline="0">
        <left style="thin">
          <color auto="1"/>
        </left>
      </border>
      <protection locked="0" hidden="0"/>
    </dxf>
    <dxf>
      <font>
        <strike val="0"/>
        <outline val="0"/>
        <shadow val="0"/>
        <u val="none"/>
        <vertAlign val="baseline"/>
        <sz val="8"/>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right style="thin">
          <color auto="1"/>
        </right>
      </border>
    </dxf>
    <dxf>
      <border outline="0">
        <left style="thin">
          <color auto="1"/>
        </left>
      </border>
    </dxf>
    <dxf>
      <font>
        <strike val="0"/>
        <outline val="0"/>
        <shadow val="0"/>
        <u val="none"/>
        <vertAlign val="baseline"/>
        <sz val="8"/>
        <color theme="1"/>
        <name val="Calibri"/>
        <scheme val="minor"/>
      </font>
    </dxf>
    <dxf>
      <border outline="0">
        <right style="thin">
          <color auto="1"/>
        </right>
      </border>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70" formatCode="_-[$RD$-1C0A]* #,##0.00_ ;_-[$RD$-1C0A]* \-#,##0.00\ ;_-[$RD$-1C0A]* &quot; - &quot;??_ ;_-@_ "/>
      <protection locked="0" hidden="0"/>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auto="1"/>
        </right>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31"/>
    </tableStyle>
    <tableStyle name="Table Style 2" pivot="0" count="2">
      <tableStyleElement type="wholeTable" dxfId="130"/>
      <tableStyleElement type="totalRow" dxfId="129"/>
    </tableStyle>
    <tableStyle name="Table Style 3" pivot="0" count="3">
      <tableStyleElement type="lastColumn" dxfId="128"/>
      <tableStyleElement type="firstRowStripe" dxfId="127"/>
      <tableStyleElement type="secondRowStripe" dxfId="126"/>
    </tableStyle>
    <tableStyle name="Table Style 4" pivot="0" count="2">
      <tableStyleElement type="firstRowStripe" dxfId="125"/>
      <tableStyleElement type="secondColumnStripe" dxfId="12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1767</xdr:row>
          <xdr:rowOff>0</xdr:rowOff>
        </xdr:from>
        <xdr:to>
          <xdr:col>1</xdr:col>
          <xdr:colOff>333375</xdr:colOff>
          <xdr:row>1769</xdr:row>
          <xdr:rowOff>19050</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6" name="Button 1052" hidden="1">
              <a:extLst>
                <a:ext uri="{63B3BB69-23CF-44E3-9099-C40C66FF867C}">
                  <a14:compatExt spid="_x0000_s12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7" name="Button 1053" hidden="1">
              <a:extLst>
                <a:ext uri="{63B3BB69-23CF-44E3-9099-C40C66FF867C}">
                  <a14:compatExt spid="_x0000_s12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8" name="Button 1054" hidden="1">
              <a:extLst>
                <a:ext uri="{63B3BB69-23CF-44E3-9099-C40C66FF867C}">
                  <a14:compatExt spid="_x0000_s12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435" name="Button 1171" hidden="1">
              <a:extLst>
                <a:ext uri="{63B3BB69-23CF-44E3-9099-C40C66FF867C}">
                  <a14:compatExt spid="_x0000_s124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436" name="Button 1172" hidden="1">
              <a:extLst>
                <a:ext uri="{63B3BB69-23CF-44E3-9099-C40C66FF867C}">
                  <a14:compatExt spid="_x0000_s124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437" name="Button 1173" hidden="1">
              <a:extLst>
                <a:ext uri="{63B3BB69-23CF-44E3-9099-C40C66FF867C}">
                  <a14:compatExt spid="_x0000_s124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447" name="Button 1183" hidden="1">
              <a:extLst>
                <a:ext uri="{63B3BB69-23CF-44E3-9099-C40C66FF867C}">
                  <a14:compatExt spid="_x0000_s12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449" name="Button 1185" hidden="1">
              <a:extLst>
                <a:ext uri="{63B3BB69-23CF-44E3-9099-C40C66FF867C}">
                  <a14:compatExt spid="_x0000_s12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451" name="Button 1187" hidden="1">
              <a:extLst>
                <a:ext uri="{63B3BB69-23CF-44E3-9099-C40C66FF867C}">
                  <a14:compatExt spid="_x0000_s12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452" name="Button 1188" hidden="1">
              <a:extLst>
                <a:ext uri="{63B3BB69-23CF-44E3-9099-C40C66FF867C}">
                  <a14:compatExt spid="_x0000_s12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453" name="Button 1189" hidden="1">
              <a:extLst>
                <a:ext uri="{63B3BB69-23CF-44E3-9099-C40C66FF867C}">
                  <a14:compatExt spid="_x0000_s12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472" name="Button 1208" hidden="1">
              <a:extLst>
                <a:ext uri="{63B3BB69-23CF-44E3-9099-C40C66FF867C}">
                  <a14:compatExt spid="_x0000_s124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473" name="Button 1209" hidden="1">
              <a:extLst>
                <a:ext uri="{63B3BB69-23CF-44E3-9099-C40C66FF867C}">
                  <a14:compatExt spid="_x0000_s12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474" name="Button 1210" hidden="1">
              <a:extLst>
                <a:ext uri="{63B3BB69-23CF-44E3-9099-C40C66FF867C}">
                  <a14:compatExt spid="_x0000_s124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479" name="Button 1215" hidden="1">
              <a:extLst>
                <a:ext uri="{63B3BB69-23CF-44E3-9099-C40C66FF867C}">
                  <a14:compatExt spid="_x0000_s12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480" name="Button 1216" hidden="1">
              <a:extLst>
                <a:ext uri="{63B3BB69-23CF-44E3-9099-C40C66FF867C}">
                  <a14:compatExt spid="_x0000_s12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481" name="Button 1217" hidden="1">
              <a:extLst>
                <a:ext uri="{63B3BB69-23CF-44E3-9099-C40C66FF867C}">
                  <a14:compatExt spid="_x0000_s124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483" name="Button 1219" hidden="1">
              <a:extLst>
                <a:ext uri="{63B3BB69-23CF-44E3-9099-C40C66FF867C}">
                  <a14:compatExt spid="_x0000_s12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503" name="Button 1239" hidden="1">
              <a:extLst>
                <a:ext uri="{63B3BB69-23CF-44E3-9099-C40C66FF867C}">
                  <a14:compatExt spid="_x0000_s125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504" name="Button 1240" hidden="1">
              <a:extLst>
                <a:ext uri="{63B3BB69-23CF-44E3-9099-C40C66FF867C}">
                  <a14:compatExt spid="_x0000_s12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505" name="Button 1241" hidden="1">
              <a:extLst>
                <a:ext uri="{63B3BB69-23CF-44E3-9099-C40C66FF867C}">
                  <a14:compatExt spid="_x0000_s125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510" name="Button 1246" hidden="1">
              <a:extLst>
                <a:ext uri="{63B3BB69-23CF-44E3-9099-C40C66FF867C}">
                  <a14:compatExt spid="_x0000_s125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511" name="Button 1247" hidden="1">
              <a:extLst>
                <a:ext uri="{63B3BB69-23CF-44E3-9099-C40C66FF867C}">
                  <a14:compatExt spid="_x0000_s125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512" name="Button 1248" hidden="1">
              <a:extLst>
                <a:ext uri="{63B3BB69-23CF-44E3-9099-C40C66FF867C}">
                  <a14:compatExt spid="_x0000_s125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513" name="Button 1249" hidden="1">
              <a:extLst>
                <a:ext uri="{63B3BB69-23CF-44E3-9099-C40C66FF867C}">
                  <a14:compatExt spid="_x0000_s125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514" name="Button 1250" hidden="1">
              <a:extLst>
                <a:ext uri="{63B3BB69-23CF-44E3-9099-C40C66FF867C}">
                  <a14:compatExt spid="_x0000_s125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533" name="Button 1269" hidden="1">
              <a:extLst>
                <a:ext uri="{63B3BB69-23CF-44E3-9099-C40C66FF867C}">
                  <a14:compatExt spid="_x0000_s125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534" name="Button 1270" hidden="1">
              <a:extLst>
                <a:ext uri="{63B3BB69-23CF-44E3-9099-C40C66FF867C}">
                  <a14:compatExt spid="_x0000_s12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535" name="Button 1271" hidden="1">
              <a:extLst>
                <a:ext uri="{63B3BB69-23CF-44E3-9099-C40C66FF867C}">
                  <a14:compatExt spid="_x0000_s125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540" name="Button 1276" hidden="1">
              <a:extLst>
                <a:ext uri="{63B3BB69-23CF-44E3-9099-C40C66FF867C}">
                  <a14:compatExt spid="_x0000_s12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543" name="Button 1279" hidden="1">
              <a:extLst>
                <a:ext uri="{63B3BB69-23CF-44E3-9099-C40C66FF867C}">
                  <a14:compatExt spid="_x0000_s12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63" name="Button 1299" hidden="1">
              <a:extLst>
                <a:ext uri="{63B3BB69-23CF-44E3-9099-C40C66FF867C}">
                  <a14:compatExt spid="_x0000_s125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565" name="Button 1301" hidden="1">
              <a:extLst>
                <a:ext uri="{63B3BB69-23CF-44E3-9099-C40C66FF867C}">
                  <a14:compatExt spid="_x0000_s125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569" name="Button 1305" hidden="1">
              <a:extLst>
                <a:ext uri="{63B3BB69-23CF-44E3-9099-C40C66FF867C}">
                  <a14:compatExt spid="_x0000_s12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71" name="Button 1307" hidden="1">
              <a:extLst>
                <a:ext uri="{63B3BB69-23CF-44E3-9099-C40C66FF867C}">
                  <a14:compatExt spid="_x0000_s12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576" name="Button 1312" hidden="1">
              <a:extLst>
                <a:ext uri="{63B3BB69-23CF-44E3-9099-C40C66FF867C}">
                  <a14:compatExt spid="_x0000_s125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78" name="Button 1314" hidden="1">
              <a:extLst>
                <a:ext uri="{63B3BB69-23CF-44E3-9099-C40C66FF867C}">
                  <a14:compatExt spid="_x0000_s12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579" name="Button 1315" hidden="1">
              <a:extLst>
                <a:ext uri="{63B3BB69-23CF-44E3-9099-C40C66FF867C}">
                  <a14:compatExt spid="_x0000_s12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81" name="Button 1317" hidden="1">
              <a:extLst>
                <a:ext uri="{63B3BB69-23CF-44E3-9099-C40C66FF867C}">
                  <a14:compatExt spid="_x0000_s12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83" name="Button 1319" hidden="1">
              <a:extLst>
                <a:ext uri="{63B3BB69-23CF-44E3-9099-C40C66FF867C}">
                  <a14:compatExt spid="_x0000_s12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85" name="Button 1321" hidden="1">
              <a:extLst>
                <a:ext uri="{63B3BB69-23CF-44E3-9099-C40C66FF867C}">
                  <a14:compatExt spid="_x0000_s12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87" name="Button 1323" hidden="1">
              <a:extLst>
                <a:ext uri="{63B3BB69-23CF-44E3-9099-C40C66FF867C}">
                  <a14:compatExt spid="_x0000_s125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89" name="Button 1325" hidden="1">
              <a:extLst>
                <a:ext uri="{63B3BB69-23CF-44E3-9099-C40C66FF867C}">
                  <a14:compatExt spid="_x0000_s125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91" name="Button 1327" hidden="1">
              <a:extLst>
                <a:ext uri="{63B3BB69-23CF-44E3-9099-C40C66FF867C}">
                  <a14:compatExt spid="_x0000_s12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93" name="Button 1329" hidden="1">
              <a:extLst>
                <a:ext uri="{63B3BB69-23CF-44E3-9099-C40C66FF867C}">
                  <a14:compatExt spid="_x0000_s12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95" name="Button 1331" hidden="1">
              <a:extLst>
                <a:ext uri="{63B3BB69-23CF-44E3-9099-C40C66FF867C}">
                  <a14:compatExt spid="_x0000_s12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97" name="Button 1333" hidden="1">
              <a:extLst>
                <a:ext uri="{63B3BB69-23CF-44E3-9099-C40C66FF867C}">
                  <a14:compatExt spid="_x0000_s12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99" name="Button 1335" hidden="1">
              <a:extLst>
                <a:ext uri="{63B3BB69-23CF-44E3-9099-C40C66FF867C}">
                  <a14:compatExt spid="_x0000_s12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601" name="Button 1337" hidden="1">
              <a:extLst>
                <a:ext uri="{63B3BB69-23CF-44E3-9099-C40C66FF867C}">
                  <a14:compatExt spid="_x0000_s12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603" name="Button 1339" hidden="1">
              <a:extLst>
                <a:ext uri="{63B3BB69-23CF-44E3-9099-C40C66FF867C}">
                  <a14:compatExt spid="_x0000_s12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605" name="Button 1341" hidden="1">
              <a:extLst>
                <a:ext uri="{63B3BB69-23CF-44E3-9099-C40C66FF867C}">
                  <a14:compatExt spid="_x0000_s12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606" name="Button 1342" hidden="1">
              <a:extLst>
                <a:ext uri="{63B3BB69-23CF-44E3-9099-C40C66FF867C}">
                  <a14:compatExt spid="_x0000_s12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608" name="Button 1344" hidden="1">
              <a:extLst>
                <a:ext uri="{63B3BB69-23CF-44E3-9099-C40C66FF867C}">
                  <a14:compatExt spid="_x0000_s12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610" name="Button 1346" hidden="1">
              <a:extLst>
                <a:ext uri="{63B3BB69-23CF-44E3-9099-C40C66FF867C}">
                  <a14:compatExt spid="_x0000_s126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612" name="Button 1348" hidden="1">
              <a:extLst>
                <a:ext uri="{63B3BB69-23CF-44E3-9099-C40C66FF867C}">
                  <a14:compatExt spid="_x0000_s126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614" name="Button 1350" hidden="1">
              <a:extLst>
                <a:ext uri="{63B3BB69-23CF-44E3-9099-C40C66FF867C}">
                  <a14:compatExt spid="_x0000_s126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616" name="Button 1352" hidden="1">
              <a:extLst>
                <a:ext uri="{63B3BB69-23CF-44E3-9099-C40C66FF867C}">
                  <a14:compatExt spid="_x0000_s126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618" name="Button 1354" hidden="1">
              <a:extLst>
                <a:ext uri="{63B3BB69-23CF-44E3-9099-C40C66FF867C}">
                  <a14:compatExt spid="_x0000_s126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620" name="Button 1356" hidden="1">
              <a:extLst>
                <a:ext uri="{63B3BB69-23CF-44E3-9099-C40C66FF867C}">
                  <a14:compatExt spid="_x0000_s12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622" name="Button 1358" hidden="1">
              <a:extLst>
                <a:ext uri="{63B3BB69-23CF-44E3-9099-C40C66FF867C}">
                  <a14:compatExt spid="_x0000_s12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624" name="Button 1360" hidden="1">
              <a:extLst>
                <a:ext uri="{63B3BB69-23CF-44E3-9099-C40C66FF867C}">
                  <a14:compatExt spid="_x0000_s12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637" name="Button 1373" hidden="1">
              <a:extLst>
                <a:ext uri="{63B3BB69-23CF-44E3-9099-C40C66FF867C}">
                  <a14:compatExt spid="_x0000_s12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639" name="Button 1375" hidden="1">
              <a:extLst>
                <a:ext uri="{63B3BB69-23CF-44E3-9099-C40C66FF867C}">
                  <a14:compatExt spid="_x0000_s12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641" name="Button 1377" hidden="1">
              <a:extLst>
                <a:ext uri="{63B3BB69-23CF-44E3-9099-C40C66FF867C}">
                  <a14:compatExt spid="_x0000_s12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643" name="Button 1379" hidden="1">
              <a:extLst>
                <a:ext uri="{63B3BB69-23CF-44E3-9099-C40C66FF867C}">
                  <a14:compatExt spid="_x0000_s12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644" name="Button 1380" hidden="1">
              <a:extLst>
                <a:ext uri="{63B3BB69-23CF-44E3-9099-C40C66FF867C}">
                  <a14:compatExt spid="_x0000_s12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646" name="Button 1382" hidden="1">
              <a:extLst>
                <a:ext uri="{63B3BB69-23CF-44E3-9099-C40C66FF867C}">
                  <a14:compatExt spid="_x0000_s12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647" name="Button 1383" hidden="1">
              <a:extLst>
                <a:ext uri="{63B3BB69-23CF-44E3-9099-C40C66FF867C}">
                  <a14:compatExt spid="_x0000_s12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648" name="Button 1384" hidden="1">
              <a:extLst>
                <a:ext uri="{63B3BB69-23CF-44E3-9099-C40C66FF867C}">
                  <a14:compatExt spid="_x0000_s12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650" name="Button 1386" hidden="1">
              <a:extLst>
                <a:ext uri="{63B3BB69-23CF-44E3-9099-C40C66FF867C}">
                  <a14:compatExt spid="_x0000_s12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652" name="Button 1388" hidden="1">
              <a:extLst>
                <a:ext uri="{63B3BB69-23CF-44E3-9099-C40C66FF867C}">
                  <a14:compatExt spid="_x0000_s12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654" name="Button 1390" hidden="1">
              <a:extLst>
                <a:ext uri="{63B3BB69-23CF-44E3-9099-C40C66FF867C}">
                  <a14:compatExt spid="_x0000_s12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656" name="Button 1392" hidden="1">
              <a:extLst>
                <a:ext uri="{63B3BB69-23CF-44E3-9099-C40C66FF867C}">
                  <a14:compatExt spid="_x0000_s12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658" name="Button 1394" hidden="1">
              <a:extLst>
                <a:ext uri="{63B3BB69-23CF-44E3-9099-C40C66FF867C}">
                  <a14:compatExt spid="_x0000_s126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660" name="Button 1396" hidden="1">
              <a:extLst>
                <a:ext uri="{63B3BB69-23CF-44E3-9099-C40C66FF867C}">
                  <a14:compatExt spid="_x0000_s12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662" name="Button 1398" hidden="1">
              <a:extLst>
                <a:ext uri="{63B3BB69-23CF-44E3-9099-C40C66FF867C}">
                  <a14:compatExt spid="_x0000_s12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64" name="Button 1400" hidden="1">
              <a:extLst>
                <a:ext uri="{63B3BB69-23CF-44E3-9099-C40C66FF867C}">
                  <a14:compatExt spid="_x0000_s12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666" name="Button 1402" hidden="1">
              <a:extLst>
                <a:ext uri="{63B3BB69-23CF-44E3-9099-C40C66FF867C}">
                  <a14:compatExt spid="_x0000_s126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668" name="Button 1404" hidden="1">
              <a:extLst>
                <a:ext uri="{63B3BB69-23CF-44E3-9099-C40C66FF867C}">
                  <a14:compatExt spid="_x0000_s12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670" name="Button 1406" hidden="1">
              <a:extLst>
                <a:ext uri="{63B3BB69-23CF-44E3-9099-C40C66FF867C}">
                  <a14:compatExt spid="_x0000_s126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89" name="Button 1425" hidden="1">
              <a:extLst>
                <a:ext uri="{63B3BB69-23CF-44E3-9099-C40C66FF867C}">
                  <a14:compatExt spid="_x0000_s1268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90" name="Button 1426" hidden="1">
              <a:extLst>
                <a:ext uri="{63B3BB69-23CF-44E3-9099-C40C66FF867C}">
                  <a14:compatExt spid="_x0000_s12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95" name="Button 1431" hidden="1">
              <a:extLst>
                <a:ext uri="{63B3BB69-23CF-44E3-9099-C40C66FF867C}">
                  <a14:compatExt spid="_x0000_s12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96" name="Button 1432" hidden="1">
              <a:extLst>
                <a:ext uri="{63B3BB69-23CF-44E3-9099-C40C66FF867C}">
                  <a14:compatExt spid="_x0000_s12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97" name="Button 1433" hidden="1">
              <a:extLst>
                <a:ext uri="{63B3BB69-23CF-44E3-9099-C40C66FF867C}">
                  <a14:compatExt spid="_x0000_s12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99" name="Button 1435" hidden="1">
              <a:extLst>
                <a:ext uri="{63B3BB69-23CF-44E3-9099-C40C66FF867C}">
                  <a14:compatExt spid="_x0000_s126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701" name="Button 1437" hidden="1">
              <a:extLst>
                <a:ext uri="{63B3BB69-23CF-44E3-9099-C40C66FF867C}">
                  <a14:compatExt spid="_x0000_s127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703" name="Button 1439" hidden="1">
              <a:extLst>
                <a:ext uri="{63B3BB69-23CF-44E3-9099-C40C66FF867C}">
                  <a14:compatExt spid="_x0000_s12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705" name="Button 1441" hidden="1">
              <a:extLst>
                <a:ext uri="{63B3BB69-23CF-44E3-9099-C40C66FF867C}">
                  <a14:compatExt spid="_x0000_s12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707" name="Button 1443" hidden="1">
              <a:extLst>
                <a:ext uri="{63B3BB69-23CF-44E3-9099-C40C66FF867C}">
                  <a14:compatExt spid="_x0000_s12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709" name="Button 1445" hidden="1">
              <a:extLst>
                <a:ext uri="{63B3BB69-23CF-44E3-9099-C40C66FF867C}">
                  <a14:compatExt spid="_x0000_s127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710" name="Button 1446" hidden="1">
              <a:extLst>
                <a:ext uri="{63B3BB69-23CF-44E3-9099-C40C66FF867C}">
                  <a14:compatExt spid="_x0000_s12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712" name="Button 1448" hidden="1">
              <a:extLst>
                <a:ext uri="{63B3BB69-23CF-44E3-9099-C40C66FF867C}">
                  <a14:compatExt spid="_x0000_s127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713" name="Button 1449" hidden="1">
              <a:extLst>
                <a:ext uri="{63B3BB69-23CF-44E3-9099-C40C66FF867C}">
                  <a14:compatExt spid="_x0000_s127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717" name="Button 1453" hidden="1">
              <a:extLst>
                <a:ext uri="{63B3BB69-23CF-44E3-9099-C40C66FF867C}">
                  <a14:compatExt spid="_x0000_s127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719" name="Button 1455" hidden="1">
              <a:extLst>
                <a:ext uri="{63B3BB69-23CF-44E3-9099-C40C66FF867C}">
                  <a14:compatExt spid="_x0000_s127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720" name="Button 1456" hidden="1">
              <a:extLst>
                <a:ext uri="{63B3BB69-23CF-44E3-9099-C40C66FF867C}">
                  <a14:compatExt spid="_x0000_s12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722" name="Button 1458" hidden="1">
              <a:extLst>
                <a:ext uri="{63B3BB69-23CF-44E3-9099-C40C66FF867C}">
                  <a14:compatExt spid="_x0000_s12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723" name="Button 1459" hidden="1">
              <a:extLst>
                <a:ext uri="{63B3BB69-23CF-44E3-9099-C40C66FF867C}">
                  <a14:compatExt spid="_x0000_s12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724" name="Button 1460" hidden="1">
              <a:extLst>
                <a:ext uri="{63B3BB69-23CF-44E3-9099-C40C66FF867C}">
                  <a14:compatExt spid="_x0000_s12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727" name="Button 1463" hidden="1">
              <a:extLst>
                <a:ext uri="{63B3BB69-23CF-44E3-9099-C40C66FF867C}">
                  <a14:compatExt spid="_x0000_s12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730" name="Button 1466" hidden="1">
              <a:extLst>
                <a:ext uri="{63B3BB69-23CF-44E3-9099-C40C66FF867C}">
                  <a14:compatExt spid="_x0000_s12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731" name="Button 1467" hidden="1">
              <a:extLst>
                <a:ext uri="{63B3BB69-23CF-44E3-9099-C40C66FF867C}">
                  <a14:compatExt spid="_x0000_s12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732" name="Button 1468" hidden="1">
              <a:extLst>
                <a:ext uri="{63B3BB69-23CF-44E3-9099-C40C66FF867C}">
                  <a14:compatExt spid="_x0000_s12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733" name="Button 1469" hidden="1">
              <a:extLst>
                <a:ext uri="{63B3BB69-23CF-44E3-9099-C40C66FF867C}">
                  <a14:compatExt spid="_x0000_s12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734" name="Button 1470" hidden="1">
              <a:extLst>
                <a:ext uri="{63B3BB69-23CF-44E3-9099-C40C66FF867C}">
                  <a14:compatExt spid="_x0000_s12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735" name="Button 1471" hidden="1">
              <a:extLst>
                <a:ext uri="{63B3BB69-23CF-44E3-9099-C40C66FF867C}">
                  <a14:compatExt spid="_x0000_s12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742" name="Button 1478" hidden="1">
              <a:extLst>
                <a:ext uri="{63B3BB69-23CF-44E3-9099-C40C66FF867C}">
                  <a14:compatExt spid="_x0000_s12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743" name="Button 1479" hidden="1">
              <a:extLst>
                <a:ext uri="{63B3BB69-23CF-44E3-9099-C40C66FF867C}">
                  <a14:compatExt spid="_x0000_s12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745" name="Button 1481" hidden="1">
              <a:extLst>
                <a:ext uri="{63B3BB69-23CF-44E3-9099-C40C66FF867C}">
                  <a14:compatExt spid="_x0000_s127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746" name="Button 1482" hidden="1">
              <a:extLst>
                <a:ext uri="{63B3BB69-23CF-44E3-9099-C40C66FF867C}">
                  <a14:compatExt spid="_x0000_s127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748" name="Button 1484" hidden="1">
              <a:extLst>
                <a:ext uri="{63B3BB69-23CF-44E3-9099-C40C66FF867C}">
                  <a14:compatExt spid="_x0000_s12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749" name="Button 1485" hidden="1">
              <a:extLst>
                <a:ext uri="{63B3BB69-23CF-44E3-9099-C40C66FF867C}">
                  <a14:compatExt spid="_x0000_s12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750" name="Button 1486" hidden="1">
              <a:extLst>
                <a:ext uri="{63B3BB69-23CF-44E3-9099-C40C66FF867C}">
                  <a14:compatExt spid="_x0000_s12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751" name="Button 1487" hidden="1">
              <a:extLst>
                <a:ext uri="{63B3BB69-23CF-44E3-9099-C40C66FF867C}">
                  <a14:compatExt spid="_x0000_s12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752" name="Button 1488" hidden="1">
              <a:extLst>
                <a:ext uri="{63B3BB69-23CF-44E3-9099-C40C66FF867C}">
                  <a14:compatExt spid="_x0000_s127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759" name="Button 1495" hidden="1">
              <a:extLst>
                <a:ext uri="{63B3BB69-23CF-44E3-9099-C40C66FF867C}">
                  <a14:compatExt spid="_x0000_s12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760" name="Button 1496" hidden="1">
              <a:extLst>
                <a:ext uri="{63B3BB69-23CF-44E3-9099-C40C66FF867C}">
                  <a14:compatExt spid="_x0000_s127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761" name="Button 1497" hidden="1">
              <a:extLst>
                <a:ext uri="{63B3BB69-23CF-44E3-9099-C40C66FF867C}">
                  <a14:compatExt spid="_x0000_s12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762" name="Button 1498" hidden="1">
              <a:extLst>
                <a:ext uri="{63B3BB69-23CF-44E3-9099-C40C66FF867C}">
                  <a14:compatExt spid="_x0000_s12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763" name="Button 1499" hidden="1">
              <a:extLst>
                <a:ext uri="{63B3BB69-23CF-44E3-9099-C40C66FF867C}">
                  <a14:compatExt spid="_x0000_s127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764" name="Button 1500" hidden="1">
              <a:extLst>
                <a:ext uri="{63B3BB69-23CF-44E3-9099-C40C66FF867C}">
                  <a14:compatExt spid="_x0000_s12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765" name="Button 1501" hidden="1">
              <a:extLst>
                <a:ext uri="{63B3BB69-23CF-44E3-9099-C40C66FF867C}">
                  <a14:compatExt spid="_x0000_s12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66" name="Button 1502" hidden="1">
              <a:extLst>
                <a:ext uri="{63B3BB69-23CF-44E3-9099-C40C66FF867C}">
                  <a14:compatExt spid="_x0000_s12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767" name="Button 1503" hidden="1">
              <a:extLst>
                <a:ext uri="{63B3BB69-23CF-44E3-9099-C40C66FF867C}">
                  <a14:compatExt spid="_x0000_s12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776" name="Button 1512" hidden="1">
              <a:extLst>
                <a:ext uri="{63B3BB69-23CF-44E3-9099-C40C66FF867C}">
                  <a14:compatExt spid="_x0000_s12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777" name="Button 1513" hidden="1">
              <a:extLst>
                <a:ext uri="{63B3BB69-23CF-44E3-9099-C40C66FF867C}">
                  <a14:compatExt spid="_x0000_s12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78" name="Button 1514" hidden="1">
              <a:extLst>
                <a:ext uri="{63B3BB69-23CF-44E3-9099-C40C66FF867C}">
                  <a14:compatExt spid="_x0000_s12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79" name="Button 1515" hidden="1">
              <a:extLst>
                <a:ext uri="{63B3BB69-23CF-44E3-9099-C40C66FF867C}">
                  <a14:compatExt spid="_x0000_s12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784" name="Button 1520" hidden="1">
              <a:extLst>
                <a:ext uri="{63B3BB69-23CF-44E3-9099-C40C66FF867C}">
                  <a14:compatExt spid="_x0000_s1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85" name="Button 1521" hidden="1">
              <a:extLst>
                <a:ext uri="{63B3BB69-23CF-44E3-9099-C40C66FF867C}">
                  <a14:compatExt spid="_x0000_s12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86" name="Button 1522" hidden="1">
              <a:extLst>
                <a:ext uri="{63B3BB69-23CF-44E3-9099-C40C66FF867C}">
                  <a14:compatExt spid="_x0000_s12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789" name="Button 1525" hidden="1">
              <a:extLst>
                <a:ext uri="{63B3BB69-23CF-44E3-9099-C40C66FF867C}">
                  <a14:compatExt spid="_x0000_s12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790" name="Button 1526" hidden="1">
              <a:extLst>
                <a:ext uri="{63B3BB69-23CF-44E3-9099-C40C66FF867C}">
                  <a14:compatExt spid="_x0000_s12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794" name="Button 1530" hidden="1">
              <a:extLst>
                <a:ext uri="{63B3BB69-23CF-44E3-9099-C40C66FF867C}">
                  <a14:compatExt spid="_x0000_s12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819" name="Button 1555" hidden="1">
              <a:extLst>
                <a:ext uri="{63B3BB69-23CF-44E3-9099-C40C66FF867C}">
                  <a14:compatExt spid="_x0000_s1281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820" name="Button 1556" hidden="1">
              <a:extLst>
                <a:ext uri="{63B3BB69-23CF-44E3-9099-C40C66FF867C}">
                  <a14:compatExt spid="_x0000_s12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821" name="Button 1557" hidden="1">
              <a:extLst>
                <a:ext uri="{63B3BB69-23CF-44E3-9099-C40C66FF867C}">
                  <a14:compatExt spid="_x0000_s128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824" name="Button 1560" hidden="1">
              <a:extLst>
                <a:ext uri="{63B3BB69-23CF-44E3-9099-C40C66FF867C}">
                  <a14:compatExt spid="_x0000_s12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825" name="Button 1561" hidden="1">
              <a:extLst>
                <a:ext uri="{63B3BB69-23CF-44E3-9099-C40C66FF867C}">
                  <a14:compatExt spid="_x0000_s12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826" name="Button 1562" hidden="1">
              <a:extLst>
                <a:ext uri="{63B3BB69-23CF-44E3-9099-C40C66FF867C}">
                  <a14:compatExt spid="_x0000_s12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827" name="Button 1563" hidden="1">
              <a:extLst>
                <a:ext uri="{63B3BB69-23CF-44E3-9099-C40C66FF867C}">
                  <a14:compatExt spid="_x0000_s12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828" name="Button 1564" hidden="1">
              <a:extLst>
                <a:ext uri="{63B3BB69-23CF-44E3-9099-C40C66FF867C}">
                  <a14:compatExt spid="_x0000_s12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829" name="Button 1565" hidden="1">
              <a:extLst>
                <a:ext uri="{63B3BB69-23CF-44E3-9099-C40C66FF867C}">
                  <a14:compatExt spid="_x0000_s12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830" name="Button 1566" hidden="1">
              <a:extLst>
                <a:ext uri="{63B3BB69-23CF-44E3-9099-C40C66FF867C}">
                  <a14:compatExt spid="_x0000_s12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837" name="Button 1573" hidden="1">
              <a:extLst>
                <a:ext uri="{63B3BB69-23CF-44E3-9099-C40C66FF867C}">
                  <a14:compatExt spid="_x0000_s12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838" name="Button 1574" hidden="1">
              <a:extLst>
                <a:ext uri="{63B3BB69-23CF-44E3-9099-C40C66FF867C}">
                  <a14:compatExt spid="_x0000_s12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839" name="Button 1575" hidden="1">
              <a:extLst>
                <a:ext uri="{63B3BB69-23CF-44E3-9099-C40C66FF867C}">
                  <a14:compatExt spid="_x0000_s12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840" name="Button 1576" hidden="1">
              <a:extLst>
                <a:ext uri="{63B3BB69-23CF-44E3-9099-C40C66FF867C}">
                  <a14:compatExt spid="_x0000_s12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841" name="Button 1577" hidden="1">
              <a:extLst>
                <a:ext uri="{63B3BB69-23CF-44E3-9099-C40C66FF867C}">
                  <a14:compatExt spid="_x0000_s12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42" name="Button 1578" hidden="1">
              <a:extLst>
                <a:ext uri="{63B3BB69-23CF-44E3-9099-C40C66FF867C}">
                  <a14:compatExt spid="_x0000_s12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843" name="Button 1579" hidden="1">
              <a:extLst>
                <a:ext uri="{63B3BB69-23CF-44E3-9099-C40C66FF867C}">
                  <a14:compatExt spid="_x0000_s12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844" name="Button 1580" hidden="1">
              <a:extLst>
                <a:ext uri="{63B3BB69-23CF-44E3-9099-C40C66FF867C}">
                  <a14:compatExt spid="_x0000_s128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845" name="Button 1581" hidden="1">
              <a:extLst>
                <a:ext uri="{63B3BB69-23CF-44E3-9099-C40C66FF867C}">
                  <a14:compatExt spid="_x0000_s128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846" name="Button 1582" hidden="1">
              <a:extLst>
                <a:ext uri="{63B3BB69-23CF-44E3-9099-C40C66FF867C}">
                  <a14:compatExt spid="_x0000_s12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847" name="Button 1583" hidden="1">
              <a:extLst>
                <a:ext uri="{63B3BB69-23CF-44E3-9099-C40C66FF867C}">
                  <a14:compatExt spid="_x0000_s12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48" name="Button 1584" hidden="1">
              <a:extLst>
                <a:ext uri="{63B3BB69-23CF-44E3-9099-C40C66FF867C}">
                  <a14:compatExt spid="_x0000_s12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849" name="Button 1585" hidden="1">
              <a:extLst>
                <a:ext uri="{63B3BB69-23CF-44E3-9099-C40C66FF867C}">
                  <a14:compatExt spid="_x0000_s12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851" name="Button 1587" hidden="1">
              <a:extLst>
                <a:ext uri="{63B3BB69-23CF-44E3-9099-C40C66FF867C}">
                  <a14:compatExt spid="_x0000_s12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854" name="Button 1590" hidden="1">
              <a:extLst>
                <a:ext uri="{63B3BB69-23CF-44E3-9099-C40C66FF867C}">
                  <a14:compatExt spid="_x0000_s12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855" name="Button 1591" hidden="1">
              <a:extLst>
                <a:ext uri="{63B3BB69-23CF-44E3-9099-C40C66FF867C}">
                  <a14:compatExt spid="_x0000_s12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856" name="Button 1592" hidden="1">
              <a:extLst>
                <a:ext uri="{63B3BB69-23CF-44E3-9099-C40C66FF867C}">
                  <a14:compatExt spid="_x0000_s12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57" name="Button 1593" hidden="1">
              <a:extLst>
                <a:ext uri="{63B3BB69-23CF-44E3-9099-C40C66FF867C}">
                  <a14:compatExt spid="_x0000_s12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858" name="Button 1594" hidden="1">
              <a:extLst>
                <a:ext uri="{63B3BB69-23CF-44E3-9099-C40C66FF867C}">
                  <a14:compatExt spid="_x0000_s12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859" name="Button 1595" hidden="1">
              <a:extLst>
                <a:ext uri="{63B3BB69-23CF-44E3-9099-C40C66FF867C}">
                  <a14:compatExt spid="_x0000_s12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860" name="Button 1596" hidden="1">
              <a:extLst>
                <a:ext uri="{63B3BB69-23CF-44E3-9099-C40C66FF867C}">
                  <a14:compatExt spid="_x0000_s12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861" name="Button 1597" hidden="1">
              <a:extLst>
                <a:ext uri="{63B3BB69-23CF-44E3-9099-C40C66FF867C}">
                  <a14:compatExt spid="_x0000_s12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862" name="Button 1598" hidden="1">
              <a:extLst>
                <a:ext uri="{63B3BB69-23CF-44E3-9099-C40C66FF867C}">
                  <a14:compatExt spid="_x0000_s128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863" name="Button 1599" hidden="1">
              <a:extLst>
                <a:ext uri="{63B3BB69-23CF-44E3-9099-C40C66FF867C}">
                  <a14:compatExt spid="_x0000_s128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73" name="Button 1609" hidden="1">
              <a:extLst>
                <a:ext uri="{63B3BB69-23CF-44E3-9099-C40C66FF867C}">
                  <a14:compatExt spid="_x0000_s128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874" name="Button 1610" hidden="1">
              <a:extLst>
                <a:ext uri="{63B3BB69-23CF-44E3-9099-C40C66FF867C}">
                  <a14:compatExt spid="_x0000_s128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875" name="Button 1611" hidden="1">
              <a:extLst>
                <a:ext uri="{63B3BB69-23CF-44E3-9099-C40C66FF867C}">
                  <a14:compatExt spid="_x0000_s12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876" name="Button 1612" hidden="1">
              <a:extLst>
                <a:ext uri="{63B3BB69-23CF-44E3-9099-C40C66FF867C}">
                  <a14:compatExt spid="_x0000_s128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83" name="Button 1619" hidden="1">
              <a:extLst>
                <a:ext uri="{63B3BB69-23CF-44E3-9099-C40C66FF867C}">
                  <a14:compatExt spid="_x0000_s12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884" name="Button 1620" hidden="1">
              <a:extLst>
                <a:ext uri="{63B3BB69-23CF-44E3-9099-C40C66FF867C}">
                  <a14:compatExt spid="_x0000_s12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885" name="Button 1621" hidden="1">
              <a:extLst>
                <a:ext uri="{63B3BB69-23CF-44E3-9099-C40C66FF867C}">
                  <a14:compatExt spid="_x0000_s12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86" name="Button 1622" hidden="1">
              <a:extLst>
                <a:ext uri="{63B3BB69-23CF-44E3-9099-C40C66FF867C}">
                  <a14:compatExt spid="_x0000_s12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87" name="Button 1623" hidden="1">
              <a:extLst>
                <a:ext uri="{63B3BB69-23CF-44E3-9099-C40C66FF867C}">
                  <a14:compatExt spid="_x0000_s12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88" name="Button 1624" hidden="1">
              <a:extLst>
                <a:ext uri="{63B3BB69-23CF-44E3-9099-C40C66FF867C}">
                  <a14:compatExt spid="_x0000_s12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89" name="Button 1625" hidden="1">
              <a:extLst>
                <a:ext uri="{63B3BB69-23CF-44E3-9099-C40C66FF867C}">
                  <a14:compatExt spid="_x0000_s12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98" name="Button 1634" hidden="1">
              <a:extLst>
                <a:ext uri="{63B3BB69-23CF-44E3-9099-C40C66FF867C}">
                  <a14:compatExt spid="_x0000_s128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99" name="Button 1635" hidden="1">
              <a:extLst>
                <a:ext uri="{63B3BB69-23CF-44E3-9099-C40C66FF867C}">
                  <a14:compatExt spid="_x0000_s128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900" name="Button 1636" hidden="1">
              <a:extLst>
                <a:ext uri="{63B3BB69-23CF-44E3-9099-C40C66FF867C}">
                  <a14:compatExt spid="_x0000_s12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901" name="Button 1637" hidden="1">
              <a:extLst>
                <a:ext uri="{63B3BB69-23CF-44E3-9099-C40C66FF867C}">
                  <a14:compatExt spid="_x0000_s12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905" name="Button 1641" hidden="1">
              <a:extLst>
                <a:ext uri="{63B3BB69-23CF-44E3-9099-C40C66FF867C}">
                  <a14:compatExt spid="_x0000_s12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906" name="Button 1642" hidden="1">
              <a:extLst>
                <a:ext uri="{63B3BB69-23CF-44E3-9099-C40C66FF867C}">
                  <a14:compatExt spid="_x0000_s12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30" name="Button 1666" hidden="1">
              <a:extLst>
                <a:ext uri="{63B3BB69-23CF-44E3-9099-C40C66FF867C}">
                  <a14:compatExt spid="_x0000_s129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31" name="Button 1667" hidden="1">
              <a:extLst>
                <a:ext uri="{63B3BB69-23CF-44E3-9099-C40C66FF867C}">
                  <a14:compatExt spid="_x0000_s129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932" name="Button 1668" hidden="1">
              <a:extLst>
                <a:ext uri="{63B3BB69-23CF-44E3-9099-C40C66FF867C}">
                  <a14:compatExt spid="_x0000_s129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938" name="Button 1674" hidden="1">
              <a:extLst>
                <a:ext uri="{63B3BB69-23CF-44E3-9099-C40C66FF867C}">
                  <a14:compatExt spid="_x0000_s129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939" name="Button 1675" hidden="1">
              <a:extLst>
                <a:ext uri="{63B3BB69-23CF-44E3-9099-C40C66FF867C}">
                  <a14:compatExt spid="_x0000_s129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940" name="Button 1676" hidden="1">
              <a:extLst>
                <a:ext uri="{63B3BB69-23CF-44E3-9099-C40C66FF867C}">
                  <a14:compatExt spid="_x0000_s129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941" name="Button 1677" hidden="1">
              <a:extLst>
                <a:ext uri="{63B3BB69-23CF-44E3-9099-C40C66FF867C}">
                  <a14:compatExt spid="_x0000_s129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942" name="Button 1678" hidden="1">
              <a:extLst>
                <a:ext uri="{63B3BB69-23CF-44E3-9099-C40C66FF867C}">
                  <a14:compatExt spid="_x0000_s129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43" name="Button 1679" hidden="1">
              <a:extLst>
                <a:ext uri="{63B3BB69-23CF-44E3-9099-C40C66FF867C}">
                  <a14:compatExt spid="_x0000_s129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944" name="Button 1680" hidden="1">
              <a:extLst>
                <a:ext uri="{63B3BB69-23CF-44E3-9099-C40C66FF867C}">
                  <a14:compatExt spid="_x0000_s129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45" name="Button 1681" hidden="1">
              <a:extLst>
                <a:ext uri="{63B3BB69-23CF-44E3-9099-C40C66FF867C}">
                  <a14:compatExt spid="_x0000_s129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46" name="Button 1682" hidden="1">
              <a:extLst>
                <a:ext uri="{63B3BB69-23CF-44E3-9099-C40C66FF867C}">
                  <a14:compatExt spid="_x0000_s129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947" name="Button 1683" hidden="1">
              <a:extLst>
                <a:ext uri="{63B3BB69-23CF-44E3-9099-C40C66FF867C}">
                  <a14:compatExt spid="_x0000_s129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948" name="Button 1684" hidden="1">
              <a:extLst>
                <a:ext uri="{63B3BB69-23CF-44E3-9099-C40C66FF867C}">
                  <a14:compatExt spid="_x0000_s129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949" name="Button 1685" hidden="1">
              <a:extLst>
                <a:ext uri="{63B3BB69-23CF-44E3-9099-C40C66FF867C}">
                  <a14:compatExt spid="_x0000_s129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50" name="Button 1686" hidden="1">
              <a:extLst>
                <a:ext uri="{63B3BB69-23CF-44E3-9099-C40C66FF867C}">
                  <a14:compatExt spid="_x0000_s129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951" name="Button 1687" hidden="1">
              <a:extLst>
                <a:ext uri="{63B3BB69-23CF-44E3-9099-C40C66FF867C}">
                  <a14:compatExt spid="_x0000_s12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953" name="Button 1689" hidden="1">
              <a:extLst>
                <a:ext uri="{63B3BB69-23CF-44E3-9099-C40C66FF867C}">
                  <a14:compatExt spid="_x0000_s12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67" name="Button 1703" hidden="1">
              <a:extLst>
                <a:ext uri="{63B3BB69-23CF-44E3-9099-C40C66FF867C}">
                  <a14:compatExt spid="_x0000_s12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968" name="Button 1704" hidden="1">
              <a:extLst>
                <a:ext uri="{63B3BB69-23CF-44E3-9099-C40C66FF867C}">
                  <a14:compatExt spid="_x0000_s12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69" name="Button 1705" hidden="1">
              <a:extLst>
                <a:ext uri="{63B3BB69-23CF-44E3-9099-C40C66FF867C}">
                  <a14:compatExt spid="_x0000_s1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70" name="Button 1706" hidden="1">
              <a:extLst>
                <a:ext uri="{63B3BB69-23CF-44E3-9099-C40C66FF867C}">
                  <a14:compatExt spid="_x0000_s12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971" name="Button 1707" hidden="1">
              <a:extLst>
                <a:ext uri="{63B3BB69-23CF-44E3-9099-C40C66FF867C}">
                  <a14:compatExt spid="_x0000_s12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972" name="Button 1708" hidden="1">
              <a:extLst>
                <a:ext uri="{63B3BB69-23CF-44E3-9099-C40C66FF867C}">
                  <a14:compatExt spid="_x0000_s12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973" name="Button 1709" hidden="1">
              <a:extLst>
                <a:ext uri="{63B3BB69-23CF-44E3-9099-C40C66FF867C}">
                  <a14:compatExt spid="_x0000_s12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979" name="Button 1715" hidden="1">
              <a:extLst>
                <a:ext uri="{63B3BB69-23CF-44E3-9099-C40C66FF867C}">
                  <a14:compatExt spid="_x0000_s12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80" name="Button 1716" hidden="1">
              <a:extLst>
                <a:ext uri="{63B3BB69-23CF-44E3-9099-C40C66FF867C}">
                  <a14:compatExt spid="_x0000_s12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81" name="Button 1717" hidden="1">
              <a:extLst>
                <a:ext uri="{63B3BB69-23CF-44E3-9099-C40C66FF867C}">
                  <a14:compatExt spid="_x0000_s12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82" name="Button 1718" hidden="1">
              <a:extLst>
                <a:ext uri="{63B3BB69-23CF-44E3-9099-C40C66FF867C}">
                  <a14:compatExt spid="_x0000_s12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83" name="Button 1719" hidden="1">
              <a:extLst>
                <a:ext uri="{63B3BB69-23CF-44E3-9099-C40C66FF867C}">
                  <a14:compatExt spid="_x0000_s12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84" name="Button 1720" hidden="1">
              <a:extLst>
                <a:ext uri="{63B3BB69-23CF-44E3-9099-C40C66FF867C}">
                  <a14:compatExt spid="_x0000_s12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85" name="Button 1721" hidden="1">
              <a:extLst>
                <a:ext uri="{63B3BB69-23CF-44E3-9099-C40C66FF867C}">
                  <a14:compatExt spid="_x0000_s12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986" name="Button 1722" hidden="1">
              <a:extLst>
                <a:ext uri="{63B3BB69-23CF-44E3-9099-C40C66FF867C}">
                  <a14:compatExt spid="_x0000_s129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87" name="Button 1723" hidden="1">
              <a:extLst>
                <a:ext uri="{63B3BB69-23CF-44E3-9099-C40C66FF867C}">
                  <a14:compatExt spid="_x0000_s129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88" name="Button 1724" hidden="1">
              <a:extLst>
                <a:ext uri="{63B3BB69-23CF-44E3-9099-C40C66FF867C}">
                  <a14:compatExt spid="_x0000_s129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989" name="Button 1725" hidden="1">
              <a:extLst>
                <a:ext uri="{63B3BB69-23CF-44E3-9099-C40C66FF867C}">
                  <a14:compatExt spid="_x0000_s129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3000" name="Button 1736" hidden="1">
              <a:extLst>
                <a:ext uri="{63B3BB69-23CF-44E3-9099-C40C66FF867C}">
                  <a14:compatExt spid="_x0000_s130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3001" name="Button 1737" hidden="1">
              <a:extLst>
                <a:ext uri="{63B3BB69-23CF-44E3-9099-C40C66FF867C}">
                  <a14:compatExt spid="_x0000_s13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3003" name="Button 1739" hidden="1">
              <a:extLst>
                <a:ext uri="{63B3BB69-23CF-44E3-9099-C40C66FF867C}">
                  <a14:compatExt spid="_x0000_s130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3004" name="Button 1740" hidden="1">
              <a:extLst>
                <a:ext uri="{63B3BB69-23CF-44E3-9099-C40C66FF867C}">
                  <a14:compatExt spid="_x0000_s13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3005" name="Button 1741" hidden="1">
              <a:extLst>
                <a:ext uri="{63B3BB69-23CF-44E3-9099-C40C66FF867C}">
                  <a14:compatExt spid="_x0000_s130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3006" name="Button 1742" hidden="1">
              <a:extLst>
                <a:ext uri="{63B3BB69-23CF-44E3-9099-C40C66FF867C}">
                  <a14:compatExt spid="_x0000_s13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3007" name="Button 1743" hidden="1">
              <a:extLst>
                <a:ext uri="{63B3BB69-23CF-44E3-9099-C40C66FF867C}">
                  <a14:compatExt spid="_x0000_s13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3008" name="Button 1744" hidden="1">
              <a:extLst>
                <a:ext uri="{63B3BB69-23CF-44E3-9099-C40C66FF867C}">
                  <a14:compatExt spid="_x0000_s130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3009" name="Button 1745" hidden="1">
              <a:extLst>
                <a:ext uri="{63B3BB69-23CF-44E3-9099-C40C66FF867C}">
                  <a14:compatExt spid="_x0000_s130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3010" name="Button 1746" hidden="1">
              <a:extLst>
                <a:ext uri="{63B3BB69-23CF-44E3-9099-C40C66FF867C}">
                  <a14:compatExt spid="_x0000_s130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011" name="Button 1747" hidden="1">
              <a:extLst>
                <a:ext uri="{63B3BB69-23CF-44E3-9099-C40C66FF867C}">
                  <a14:compatExt spid="_x0000_s130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3012" name="Button 1748" hidden="1">
              <a:extLst>
                <a:ext uri="{63B3BB69-23CF-44E3-9099-C40C66FF867C}">
                  <a14:compatExt spid="_x0000_s130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3013" name="Button 1749" hidden="1">
              <a:extLst>
                <a:ext uri="{63B3BB69-23CF-44E3-9099-C40C66FF867C}">
                  <a14:compatExt spid="_x0000_s130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3027" name="Button 1763" hidden="1">
              <a:extLst>
                <a:ext uri="{63B3BB69-23CF-44E3-9099-C40C66FF867C}">
                  <a14:compatExt spid="_x0000_s13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3028" name="Button 1764" hidden="1">
              <a:extLst>
                <a:ext uri="{63B3BB69-23CF-44E3-9099-C40C66FF867C}">
                  <a14:compatExt spid="_x0000_s13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3029" name="Button 1765" hidden="1">
              <a:extLst>
                <a:ext uri="{63B3BB69-23CF-44E3-9099-C40C66FF867C}">
                  <a14:compatExt spid="_x0000_s130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3030" name="Button 1766" hidden="1">
              <a:extLst>
                <a:ext uri="{63B3BB69-23CF-44E3-9099-C40C66FF867C}">
                  <a14:compatExt spid="_x0000_s130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031" name="Button 1767" hidden="1">
              <a:extLst>
                <a:ext uri="{63B3BB69-23CF-44E3-9099-C40C66FF867C}">
                  <a14:compatExt spid="_x0000_s130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032" name="Button 1768" hidden="1">
              <a:extLst>
                <a:ext uri="{63B3BB69-23CF-44E3-9099-C40C66FF867C}">
                  <a14:compatExt spid="_x0000_s130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68" name="Button 1804" hidden="1">
              <a:extLst>
                <a:ext uri="{63B3BB69-23CF-44E3-9099-C40C66FF867C}">
                  <a14:compatExt spid="_x0000_s130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69" name="Button 1805" hidden="1">
              <a:extLst>
                <a:ext uri="{63B3BB69-23CF-44E3-9099-C40C66FF867C}">
                  <a14:compatExt spid="_x0000_s13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70" name="Button 1806" hidden="1">
              <a:extLst>
                <a:ext uri="{63B3BB69-23CF-44E3-9099-C40C66FF867C}">
                  <a14:compatExt spid="_x0000_s130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76" name="Button 1812" hidden="1">
              <a:extLst>
                <a:ext uri="{63B3BB69-23CF-44E3-9099-C40C66FF867C}">
                  <a14:compatExt spid="_x0000_s13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77" name="Button 1813" hidden="1">
              <a:extLst>
                <a:ext uri="{63B3BB69-23CF-44E3-9099-C40C66FF867C}">
                  <a14:compatExt spid="_x0000_s13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078" name="Button 1814" hidden="1">
              <a:extLst>
                <a:ext uri="{63B3BB69-23CF-44E3-9099-C40C66FF867C}">
                  <a14:compatExt spid="_x0000_s13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079" name="Button 1815" hidden="1">
              <a:extLst>
                <a:ext uri="{63B3BB69-23CF-44E3-9099-C40C66FF867C}">
                  <a14:compatExt spid="_x0000_s13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80" name="Button 1816" hidden="1">
              <a:extLst>
                <a:ext uri="{63B3BB69-23CF-44E3-9099-C40C66FF867C}">
                  <a14:compatExt spid="_x0000_s13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81" name="Button 1817" hidden="1">
              <a:extLst>
                <a:ext uri="{63B3BB69-23CF-44E3-9099-C40C66FF867C}">
                  <a14:compatExt spid="_x0000_s13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082" name="Button 1818" hidden="1">
              <a:extLst>
                <a:ext uri="{63B3BB69-23CF-44E3-9099-C40C66FF867C}">
                  <a14:compatExt spid="_x0000_s13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083" name="Button 1819" hidden="1">
              <a:extLst>
                <a:ext uri="{63B3BB69-23CF-44E3-9099-C40C66FF867C}">
                  <a14:compatExt spid="_x0000_s130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084" name="Button 1820" hidden="1">
              <a:extLst>
                <a:ext uri="{63B3BB69-23CF-44E3-9099-C40C66FF867C}">
                  <a14:compatExt spid="_x0000_s13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85" name="Button 1821" hidden="1">
              <a:extLst>
                <a:ext uri="{63B3BB69-23CF-44E3-9099-C40C66FF867C}">
                  <a14:compatExt spid="_x0000_s13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86" name="Button 1822" hidden="1">
              <a:extLst>
                <a:ext uri="{63B3BB69-23CF-44E3-9099-C40C66FF867C}">
                  <a14:compatExt spid="_x0000_s13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87" name="Button 1823" hidden="1">
              <a:extLst>
                <a:ext uri="{63B3BB69-23CF-44E3-9099-C40C66FF867C}">
                  <a14:compatExt spid="_x0000_s13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88" name="Button 1824" hidden="1">
              <a:extLst>
                <a:ext uri="{63B3BB69-23CF-44E3-9099-C40C66FF867C}">
                  <a14:compatExt spid="_x0000_s13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89" name="Button 1825" hidden="1">
              <a:extLst>
                <a:ext uri="{63B3BB69-23CF-44E3-9099-C40C66FF867C}">
                  <a14:compatExt spid="_x0000_s130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90" name="Button 1826" hidden="1">
              <a:extLst>
                <a:ext uri="{63B3BB69-23CF-44E3-9099-C40C66FF867C}">
                  <a14:compatExt spid="_x0000_s130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91" name="Button 1827" hidden="1">
              <a:extLst>
                <a:ext uri="{63B3BB69-23CF-44E3-9099-C40C66FF867C}">
                  <a14:compatExt spid="_x0000_s13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92" name="Button 1828" hidden="1">
              <a:extLst>
                <a:ext uri="{63B3BB69-23CF-44E3-9099-C40C66FF867C}">
                  <a14:compatExt spid="_x0000_s13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93" name="Button 1829" hidden="1">
              <a:extLst>
                <a:ext uri="{63B3BB69-23CF-44E3-9099-C40C66FF867C}">
                  <a14:compatExt spid="_x0000_s13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110" name="Button 1846" hidden="1">
              <a:extLst>
                <a:ext uri="{63B3BB69-23CF-44E3-9099-C40C66FF867C}">
                  <a14:compatExt spid="_x0000_s13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111" name="Button 1847" hidden="1">
              <a:extLst>
                <a:ext uri="{63B3BB69-23CF-44E3-9099-C40C66FF867C}">
                  <a14:compatExt spid="_x0000_s13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112" name="Button 1848" hidden="1">
              <a:extLst>
                <a:ext uri="{63B3BB69-23CF-44E3-9099-C40C66FF867C}">
                  <a14:compatExt spid="_x0000_s13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113" name="Button 1849" hidden="1">
              <a:extLst>
                <a:ext uri="{63B3BB69-23CF-44E3-9099-C40C66FF867C}">
                  <a14:compatExt spid="_x0000_s13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114" name="Button 1850" hidden="1">
              <a:extLst>
                <a:ext uri="{63B3BB69-23CF-44E3-9099-C40C66FF867C}">
                  <a14:compatExt spid="_x0000_s13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119" name="Button 1855" hidden="1">
              <a:extLst>
                <a:ext uri="{63B3BB69-23CF-44E3-9099-C40C66FF867C}">
                  <a14:compatExt spid="_x0000_s13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120" name="Button 1856" hidden="1">
              <a:extLst>
                <a:ext uri="{63B3BB69-23CF-44E3-9099-C40C66FF867C}">
                  <a14:compatExt spid="_x0000_s13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121" name="Button 1857" hidden="1">
              <a:extLst>
                <a:ext uri="{63B3BB69-23CF-44E3-9099-C40C66FF867C}">
                  <a14:compatExt spid="_x0000_s13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122" name="Button 1858" hidden="1">
              <a:extLst>
                <a:ext uri="{63B3BB69-23CF-44E3-9099-C40C66FF867C}">
                  <a14:compatExt spid="_x0000_s13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123" name="Button 1859" hidden="1">
              <a:extLst>
                <a:ext uri="{63B3BB69-23CF-44E3-9099-C40C66FF867C}">
                  <a14:compatExt spid="_x0000_s13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131" name="Button 1867" hidden="1">
              <a:extLst>
                <a:ext uri="{63B3BB69-23CF-44E3-9099-C40C66FF867C}">
                  <a14:compatExt spid="_x0000_s131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132" name="Button 1868" hidden="1">
              <a:extLst>
                <a:ext uri="{63B3BB69-23CF-44E3-9099-C40C66FF867C}">
                  <a14:compatExt spid="_x0000_s131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133" name="Button 1869" hidden="1">
              <a:extLst>
                <a:ext uri="{63B3BB69-23CF-44E3-9099-C40C66FF867C}">
                  <a14:compatExt spid="_x0000_s131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134" name="Button 1870" hidden="1">
              <a:extLst>
                <a:ext uri="{63B3BB69-23CF-44E3-9099-C40C66FF867C}">
                  <a14:compatExt spid="_x0000_s13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135" name="Button 1871" hidden="1">
              <a:extLst>
                <a:ext uri="{63B3BB69-23CF-44E3-9099-C40C66FF867C}">
                  <a14:compatExt spid="_x0000_s131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168" name="Button 1904" hidden="1">
              <a:extLst>
                <a:ext uri="{63B3BB69-23CF-44E3-9099-C40C66FF867C}">
                  <a14:compatExt spid="_x0000_s131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169" name="Button 1905" hidden="1">
              <a:extLst>
                <a:ext uri="{63B3BB69-23CF-44E3-9099-C40C66FF867C}">
                  <a14:compatExt spid="_x0000_s13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170" name="Button 1906" hidden="1">
              <a:extLst>
                <a:ext uri="{63B3BB69-23CF-44E3-9099-C40C66FF867C}">
                  <a14:compatExt spid="_x0000_s131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174" name="Button 1910" hidden="1">
              <a:extLst>
                <a:ext uri="{63B3BB69-23CF-44E3-9099-C40C66FF867C}">
                  <a14:compatExt spid="_x0000_s13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75" name="Button 1911" hidden="1">
              <a:extLst>
                <a:ext uri="{63B3BB69-23CF-44E3-9099-C40C66FF867C}">
                  <a14:compatExt spid="_x0000_s13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76" name="Button 1912" hidden="1">
              <a:extLst>
                <a:ext uri="{63B3BB69-23CF-44E3-9099-C40C66FF867C}">
                  <a14:compatExt spid="_x0000_s13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177" name="Button 1913" hidden="1">
              <a:extLst>
                <a:ext uri="{63B3BB69-23CF-44E3-9099-C40C66FF867C}">
                  <a14:compatExt spid="_x0000_s13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178" name="Button 1914" hidden="1">
              <a:extLst>
                <a:ext uri="{63B3BB69-23CF-44E3-9099-C40C66FF867C}">
                  <a14:compatExt spid="_x0000_s13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179" name="Button 1915" hidden="1">
              <a:extLst>
                <a:ext uri="{63B3BB69-23CF-44E3-9099-C40C66FF867C}">
                  <a14:compatExt spid="_x0000_s13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180" name="Button 1916" hidden="1">
              <a:extLst>
                <a:ext uri="{63B3BB69-23CF-44E3-9099-C40C66FF867C}">
                  <a14:compatExt spid="_x0000_s13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181" name="Button 1917" hidden="1">
              <a:extLst>
                <a:ext uri="{63B3BB69-23CF-44E3-9099-C40C66FF867C}">
                  <a14:compatExt spid="_x0000_s13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182" name="Button 1918" hidden="1">
              <a:extLst>
                <a:ext uri="{63B3BB69-23CF-44E3-9099-C40C66FF867C}">
                  <a14:compatExt spid="_x0000_s13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183" name="Button 1919" hidden="1">
              <a:extLst>
                <a:ext uri="{63B3BB69-23CF-44E3-9099-C40C66FF867C}">
                  <a14:compatExt spid="_x0000_s13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184" name="Button 1920" hidden="1">
              <a:extLst>
                <a:ext uri="{63B3BB69-23CF-44E3-9099-C40C66FF867C}">
                  <a14:compatExt spid="_x0000_s13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185" name="Button 1921" hidden="1">
              <a:extLst>
                <a:ext uri="{63B3BB69-23CF-44E3-9099-C40C66FF867C}">
                  <a14:compatExt spid="_x0000_s13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186" name="Button 1922" hidden="1">
              <a:extLst>
                <a:ext uri="{63B3BB69-23CF-44E3-9099-C40C66FF867C}">
                  <a14:compatExt spid="_x0000_s13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87" name="Button 1923" hidden="1">
              <a:extLst>
                <a:ext uri="{63B3BB69-23CF-44E3-9099-C40C66FF867C}">
                  <a14:compatExt spid="_x0000_s1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88" name="Button 1924" hidden="1">
              <a:extLst>
                <a:ext uri="{63B3BB69-23CF-44E3-9099-C40C66FF867C}">
                  <a14:compatExt spid="_x0000_s13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89" name="Button 1925" hidden="1">
              <a:extLst>
                <a:ext uri="{63B3BB69-23CF-44E3-9099-C40C66FF867C}">
                  <a14:compatExt spid="_x0000_s13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90" name="Button 1926" hidden="1">
              <a:extLst>
                <a:ext uri="{63B3BB69-23CF-44E3-9099-C40C66FF867C}">
                  <a14:compatExt spid="_x0000_s13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91" name="Button 1927" hidden="1">
              <a:extLst>
                <a:ext uri="{63B3BB69-23CF-44E3-9099-C40C66FF867C}">
                  <a14:compatExt spid="_x0000_s13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203" name="Button 1939" hidden="1">
              <a:extLst>
                <a:ext uri="{63B3BB69-23CF-44E3-9099-C40C66FF867C}">
                  <a14:compatExt spid="_x0000_s13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204" name="Button 1940" hidden="1">
              <a:extLst>
                <a:ext uri="{63B3BB69-23CF-44E3-9099-C40C66FF867C}">
                  <a14:compatExt spid="_x0000_s132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205" name="Button 1941" hidden="1">
              <a:extLst>
                <a:ext uri="{63B3BB69-23CF-44E3-9099-C40C66FF867C}">
                  <a14:compatExt spid="_x0000_s132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206" name="Button 1942" hidden="1">
              <a:extLst>
                <a:ext uri="{63B3BB69-23CF-44E3-9099-C40C66FF867C}">
                  <a14:compatExt spid="_x0000_s13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207" name="Button 1943" hidden="1">
              <a:extLst>
                <a:ext uri="{63B3BB69-23CF-44E3-9099-C40C66FF867C}">
                  <a14:compatExt spid="_x0000_s13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208" name="Button 1944" hidden="1">
              <a:extLst>
                <a:ext uri="{63B3BB69-23CF-44E3-9099-C40C66FF867C}">
                  <a14:compatExt spid="_x0000_s132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209" name="Button 1945" hidden="1">
              <a:extLst>
                <a:ext uri="{63B3BB69-23CF-44E3-9099-C40C66FF867C}">
                  <a14:compatExt spid="_x0000_s132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210" name="Button 1946" hidden="1">
              <a:extLst>
                <a:ext uri="{63B3BB69-23CF-44E3-9099-C40C66FF867C}">
                  <a14:compatExt spid="_x0000_s132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211" name="Button 1947" hidden="1">
              <a:extLst>
                <a:ext uri="{63B3BB69-23CF-44E3-9099-C40C66FF867C}">
                  <a14:compatExt spid="_x0000_s132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212" name="Button 1948" hidden="1">
              <a:extLst>
                <a:ext uri="{63B3BB69-23CF-44E3-9099-C40C66FF867C}">
                  <a14:compatExt spid="_x0000_s132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213" name="Button 1949" hidden="1">
              <a:extLst>
                <a:ext uri="{63B3BB69-23CF-44E3-9099-C40C66FF867C}">
                  <a14:compatExt spid="_x0000_s13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223" name="Button 1959" hidden="1">
              <a:extLst>
                <a:ext uri="{63B3BB69-23CF-44E3-9099-C40C66FF867C}">
                  <a14:compatExt spid="_x0000_s13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224" name="Button 1960" hidden="1">
              <a:extLst>
                <a:ext uri="{63B3BB69-23CF-44E3-9099-C40C66FF867C}">
                  <a14:compatExt spid="_x0000_s13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225" name="Button 1961" hidden="1">
              <a:extLst>
                <a:ext uri="{63B3BB69-23CF-44E3-9099-C40C66FF867C}">
                  <a14:compatExt spid="_x0000_s13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226" name="Button 1962" hidden="1">
              <a:extLst>
                <a:ext uri="{63B3BB69-23CF-44E3-9099-C40C66FF867C}">
                  <a14:compatExt spid="_x0000_s13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253" name="Button 1989" hidden="1">
              <a:extLst>
                <a:ext uri="{63B3BB69-23CF-44E3-9099-C40C66FF867C}">
                  <a14:compatExt spid="_x0000_s132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254" name="Button 1990" hidden="1">
              <a:extLst>
                <a:ext uri="{63B3BB69-23CF-44E3-9099-C40C66FF867C}">
                  <a14:compatExt spid="_x0000_s13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255" name="Button 1991" hidden="1">
              <a:extLst>
                <a:ext uri="{63B3BB69-23CF-44E3-9099-C40C66FF867C}">
                  <a14:compatExt spid="_x0000_s132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260" name="Button 1996" hidden="1">
              <a:extLst>
                <a:ext uri="{63B3BB69-23CF-44E3-9099-C40C66FF867C}">
                  <a14:compatExt spid="_x0000_s13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261" name="Button 1997" hidden="1">
              <a:extLst>
                <a:ext uri="{63B3BB69-23CF-44E3-9099-C40C66FF867C}">
                  <a14:compatExt spid="_x0000_s13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262" name="Button 1998" hidden="1">
              <a:extLst>
                <a:ext uri="{63B3BB69-23CF-44E3-9099-C40C66FF867C}">
                  <a14:compatExt spid="_x0000_s13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263" name="Button 1999" hidden="1">
              <a:extLst>
                <a:ext uri="{63B3BB69-23CF-44E3-9099-C40C66FF867C}">
                  <a14:compatExt spid="_x0000_s13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264" name="Button 2000" hidden="1">
              <a:extLst>
                <a:ext uri="{63B3BB69-23CF-44E3-9099-C40C66FF867C}">
                  <a14:compatExt spid="_x0000_s13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265" name="Button 2001" hidden="1">
              <a:extLst>
                <a:ext uri="{63B3BB69-23CF-44E3-9099-C40C66FF867C}">
                  <a14:compatExt spid="_x0000_s13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266" name="Button 2002" hidden="1">
              <a:extLst>
                <a:ext uri="{63B3BB69-23CF-44E3-9099-C40C66FF867C}">
                  <a14:compatExt spid="_x0000_s13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267" name="Button 2003" hidden="1">
              <a:extLst>
                <a:ext uri="{63B3BB69-23CF-44E3-9099-C40C66FF867C}">
                  <a14:compatExt spid="_x0000_s132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268" name="Button 2004" hidden="1">
              <a:extLst>
                <a:ext uri="{63B3BB69-23CF-44E3-9099-C40C66FF867C}">
                  <a14:compatExt spid="_x0000_s13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69" name="Button 2005" hidden="1">
              <a:extLst>
                <a:ext uri="{63B3BB69-23CF-44E3-9099-C40C66FF867C}">
                  <a14:compatExt spid="_x0000_s13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270" name="Button 2006" hidden="1">
              <a:extLst>
                <a:ext uri="{63B3BB69-23CF-44E3-9099-C40C66FF867C}">
                  <a14:compatExt spid="_x0000_s13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271" name="Button 2007" hidden="1">
              <a:extLst>
                <a:ext uri="{63B3BB69-23CF-44E3-9099-C40C66FF867C}">
                  <a14:compatExt spid="_x0000_s13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272" name="Button 2008" hidden="1">
              <a:extLst>
                <a:ext uri="{63B3BB69-23CF-44E3-9099-C40C66FF867C}">
                  <a14:compatExt spid="_x0000_s13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273" name="Button 2009" hidden="1">
              <a:extLst>
                <a:ext uri="{63B3BB69-23CF-44E3-9099-C40C66FF867C}">
                  <a14:compatExt spid="_x0000_s13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274" name="Button 2010" hidden="1">
              <a:extLst>
                <a:ext uri="{63B3BB69-23CF-44E3-9099-C40C66FF867C}">
                  <a14:compatExt spid="_x0000_s13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75" name="Button 2011" hidden="1">
              <a:extLst>
                <a:ext uri="{63B3BB69-23CF-44E3-9099-C40C66FF867C}">
                  <a14:compatExt spid="_x0000_s1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76" name="Button 2012" hidden="1">
              <a:extLst>
                <a:ext uri="{63B3BB69-23CF-44E3-9099-C40C66FF867C}">
                  <a14:compatExt spid="_x0000_s13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77" name="Button 2013" hidden="1">
              <a:extLst>
                <a:ext uri="{63B3BB69-23CF-44E3-9099-C40C66FF867C}">
                  <a14:compatExt spid="_x0000_s13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78" name="Button 2014" hidden="1">
              <a:extLst>
                <a:ext uri="{63B3BB69-23CF-44E3-9099-C40C66FF867C}">
                  <a14:compatExt spid="_x0000_s13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279" name="Button 2015" hidden="1">
              <a:extLst>
                <a:ext uri="{63B3BB69-23CF-44E3-9099-C40C66FF867C}">
                  <a14:compatExt spid="_x0000_s13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80" name="Button 2016" hidden="1">
              <a:extLst>
                <a:ext uri="{63B3BB69-23CF-44E3-9099-C40C66FF867C}">
                  <a14:compatExt spid="_x0000_s13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81" name="Button 2017" hidden="1">
              <a:extLst>
                <a:ext uri="{63B3BB69-23CF-44E3-9099-C40C66FF867C}">
                  <a14:compatExt spid="_x0000_s13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302" name="Button 2038" hidden="1">
              <a:extLst>
                <a:ext uri="{63B3BB69-23CF-44E3-9099-C40C66FF867C}">
                  <a14:compatExt spid="_x0000_s133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303" name="Button 2039" hidden="1">
              <a:extLst>
                <a:ext uri="{63B3BB69-23CF-44E3-9099-C40C66FF867C}">
                  <a14:compatExt spid="_x0000_s133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304" name="Button 2040" hidden="1">
              <a:extLst>
                <a:ext uri="{63B3BB69-23CF-44E3-9099-C40C66FF867C}">
                  <a14:compatExt spid="_x0000_s133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305" name="Button 2041" hidden="1">
              <a:extLst>
                <a:ext uri="{63B3BB69-23CF-44E3-9099-C40C66FF867C}">
                  <a14:compatExt spid="_x0000_s13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306" name="Button 2042" hidden="1">
              <a:extLst>
                <a:ext uri="{63B3BB69-23CF-44E3-9099-C40C66FF867C}">
                  <a14:compatExt spid="_x0000_s133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7410" name="Button 2050" hidden="1">
              <a:extLst>
                <a:ext uri="{63B3BB69-23CF-44E3-9099-C40C66FF867C}">
                  <a14:compatExt spid="_x0000_s17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7411" name="Button 2051" hidden="1">
              <a:extLst>
                <a:ext uri="{63B3BB69-23CF-44E3-9099-C40C66FF867C}">
                  <a14:compatExt spid="_x0000_s17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7412" name="Button 2052" hidden="1">
              <a:extLst>
                <a:ext uri="{63B3BB69-23CF-44E3-9099-C40C66FF867C}">
                  <a14:compatExt spid="_x0000_s17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7413" name="Button 2053" hidden="1">
              <a:extLst>
                <a:ext uri="{63B3BB69-23CF-44E3-9099-C40C66FF867C}">
                  <a14:compatExt spid="_x0000_s17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7414" name="Button 2054" hidden="1">
              <a:extLst>
                <a:ext uri="{63B3BB69-23CF-44E3-9099-C40C66FF867C}">
                  <a14:compatExt spid="_x0000_s17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7415" name="Button 2055" hidden="1">
              <a:extLst>
                <a:ext uri="{63B3BB69-23CF-44E3-9099-C40C66FF867C}">
                  <a14:compatExt spid="_x0000_s17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7439" name="Button 2079" hidden="1">
              <a:extLst>
                <a:ext uri="{63B3BB69-23CF-44E3-9099-C40C66FF867C}">
                  <a14:compatExt spid="_x0000_s174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7440" name="Button 2080" hidden="1">
              <a:extLst>
                <a:ext uri="{63B3BB69-23CF-44E3-9099-C40C66FF867C}">
                  <a14:compatExt spid="_x0000_s17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7441" name="Button 2081" hidden="1">
              <a:extLst>
                <a:ext uri="{63B3BB69-23CF-44E3-9099-C40C66FF867C}">
                  <a14:compatExt spid="_x0000_s174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7447" name="Button 2087" hidden="1">
              <a:extLst>
                <a:ext uri="{63B3BB69-23CF-44E3-9099-C40C66FF867C}">
                  <a14:compatExt spid="_x0000_s17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448" name="Button 2088" hidden="1">
              <a:extLst>
                <a:ext uri="{63B3BB69-23CF-44E3-9099-C40C66FF867C}">
                  <a14:compatExt spid="_x0000_s17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449" name="Button 2089" hidden="1">
              <a:extLst>
                <a:ext uri="{63B3BB69-23CF-44E3-9099-C40C66FF867C}">
                  <a14:compatExt spid="_x0000_s17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7450" name="Button 2090" hidden="1">
              <a:extLst>
                <a:ext uri="{63B3BB69-23CF-44E3-9099-C40C66FF867C}">
                  <a14:compatExt spid="_x0000_s17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451" name="Button 2091" hidden="1">
              <a:extLst>
                <a:ext uri="{63B3BB69-23CF-44E3-9099-C40C66FF867C}">
                  <a14:compatExt spid="_x0000_s17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452" name="Button 2092" hidden="1">
              <a:extLst>
                <a:ext uri="{63B3BB69-23CF-44E3-9099-C40C66FF867C}">
                  <a14:compatExt spid="_x0000_s17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453" name="Button 2093" hidden="1">
              <a:extLst>
                <a:ext uri="{63B3BB69-23CF-44E3-9099-C40C66FF867C}">
                  <a14:compatExt spid="_x0000_s17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454" name="Button 2094" hidden="1">
              <a:extLst>
                <a:ext uri="{63B3BB69-23CF-44E3-9099-C40C66FF867C}">
                  <a14:compatExt spid="_x0000_s174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7455" name="Button 2095" hidden="1">
              <a:extLst>
                <a:ext uri="{63B3BB69-23CF-44E3-9099-C40C66FF867C}">
                  <a14:compatExt spid="_x0000_s174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7456" name="Button 2096" hidden="1">
              <a:extLst>
                <a:ext uri="{63B3BB69-23CF-44E3-9099-C40C66FF867C}">
                  <a14:compatExt spid="_x0000_s17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457" name="Button 2097" hidden="1">
              <a:extLst>
                <a:ext uri="{63B3BB69-23CF-44E3-9099-C40C66FF867C}">
                  <a14:compatExt spid="_x0000_s174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7466" name="Button 2106" hidden="1">
              <a:extLst>
                <a:ext uri="{63B3BB69-23CF-44E3-9099-C40C66FF867C}">
                  <a14:compatExt spid="_x0000_s17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467" name="Button 2107" hidden="1">
              <a:extLst>
                <a:ext uri="{63B3BB69-23CF-44E3-9099-C40C66FF867C}">
                  <a14:compatExt spid="_x0000_s17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468" name="Button 2108" hidden="1">
              <a:extLst>
                <a:ext uri="{63B3BB69-23CF-44E3-9099-C40C66FF867C}">
                  <a14:compatExt spid="_x0000_s17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7469" name="Button 2109" hidden="1">
              <a:extLst>
                <a:ext uri="{63B3BB69-23CF-44E3-9099-C40C66FF867C}">
                  <a14:compatExt spid="_x0000_s17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470" name="Button 2110" hidden="1">
              <a:extLst>
                <a:ext uri="{63B3BB69-23CF-44E3-9099-C40C66FF867C}">
                  <a14:compatExt spid="_x0000_s17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7471" name="Button 2111" hidden="1">
              <a:extLst>
                <a:ext uri="{63B3BB69-23CF-44E3-9099-C40C66FF867C}">
                  <a14:compatExt spid="_x0000_s17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472" name="Button 2112" hidden="1">
              <a:extLst>
                <a:ext uri="{63B3BB69-23CF-44E3-9099-C40C66FF867C}">
                  <a14:compatExt spid="_x0000_s17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473" name="Button 2113" hidden="1">
              <a:extLst>
                <a:ext uri="{63B3BB69-23CF-44E3-9099-C40C66FF867C}">
                  <a14:compatExt spid="_x0000_s17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474" name="Button 2114" hidden="1">
              <a:extLst>
                <a:ext uri="{63B3BB69-23CF-44E3-9099-C40C66FF867C}">
                  <a14:compatExt spid="_x0000_s17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75" name="Button 2115" hidden="1">
              <a:extLst>
                <a:ext uri="{63B3BB69-23CF-44E3-9099-C40C66FF867C}">
                  <a14:compatExt spid="_x0000_s174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7480" name="Button 2120" hidden="1">
              <a:extLst>
                <a:ext uri="{63B3BB69-23CF-44E3-9099-C40C66FF867C}">
                  <a14:compatExt spid="_x0000_s17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481" name="Button 2121" hidden="1">
              <a:extLst>
                <a:ext uri="{63B3BB69-23CF-44E3-9099-C40C66FF867C}">
                  <a14:compatExt spid="_x0000_s174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482" name="Button 2122" hidden="1">
              <a:extLst>
                <a:ext uri="{63B3BB69-23CF-44E3-9099-C40C66FF867C}">
                  <a14:compatExt spid="_x0000_s174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483" name="Button 2123" hidden="1">
              <a:extLst>
                <a:ext uri="{63B3BB69-23CF-44E3-9099-C40C66FF867C}">
                  <a14:compatExt spid="_x0000_s17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484" name="Button 2124" hidden="1">
              <a:extLst>
                <a:ext uri="{63B3BB69-23CF-44E3-9099-C40C66FF867C}">
                  <a14:compatExt spid="_x0000_s17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85" name="Button 2125" hidden="1">
              <a:extLst>
                <a:ext uri="{63B3BB69-23CF-44E3-9099-C40C66FF867C}">
                  <a14:compatExt spid="_x0000_s17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90" name="Button 2130" hidden="1">
              <a:extLst>
                <a:ext uri="{63B3BB69-23CF-44E3-9099-C40C66FF867C}">
                  <a14:compatExt spid="_x0000_s174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91" name="Button 2131" hidden="1">
              <a:extLst>
                <a:ext uri="{63B3BB69-23CF-44E3-9099-C40C66FF867C}">
                  <a14:compatExt spid="_x0000_s17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92" name="Button 2132" hidden="1">
              <a:extLst>
                <a:ext uri="{63B3BB69-23CF-44E3-9099-C40C66FF867C}">
                  <a14:compatExt spid="_x0000_s174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98" name="Button 2138" hidden="1">
              <a:extLst>
                <a:ext uri="{63B3BB69-23CF-44E3-9099-C40C66FF867C}">
                  <a14:compatExt spid="_x0000_s17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99" name="Button 2139" hidden="1">
              <a:extLst>
                <a:ext uri="{63B3BB69-23CF-44E3-9099-C40C66FF867C}">
                  <a14:compatExt spid="_x0000_s174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500" name="Button 2140" hidden="1">
              <a:extLst>
                <a:ext uri="{63B3BB69-23CF-44E3-9099-C40C66FF867C}">
                  <a14:compatExt spid="_x0000_s175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527" name="Button 2167" hidden="1">
              <a:extLst>
                <a:ext uri="{63B3BB69-23CF-44E3-9099-C40C66FF867C}">
                  <a14:compatExt spid="_x0000_s175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528" name="Button 2168" hidden="1">
              <a:extLst>
                <a:ext uri="{63B3BB69-23CF-44E3-9099-C40C66FF867C}">
                  <a14:compatExt spid="_x0000_s17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529" name="Button 2169" hidden="1">
              <a:extLst>
                <a:ext uri="{63B3BB69-23CF-44E3-9099-C40C66FF867C}">
                  <a14:compatExt spid="_x0000_s175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535" name="Button 2175" hidden="1">
              <a:extLst>
                <a:ext uri="{63B3BB69-23CF-44E3-9099-C40C66FF867C}">
                  <a14:compatExt spid="_x0000_s17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536" name="Button 2176" hidden="1">
              <a:extLst>
                <a:ext uri="{63B3BB69-23CF-44E3-9099-C40C66FF867C}">
                  <a14:compatExt spid="_x0000_s17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538" name="Button 2178" hidden="1">
              <a:extLst>
                <a:ext uri="{63B3BB69-23CF-44E3-9099-C40C66FF867C}">
                  <a14:compatExt spid="_x0000_s17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539" name="Button 2179" hidden="1">
              <a:extLst>
                <a:ext uri="{63B3BB69-23CF-44E3-9099-C40C66FF867C}">
                  <a14:compatExt spid="_x0000_s17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542" name="Button 2182" hidden="1">
              <a:extLst>
                <a:ext uri="{63B3BB69-23CF-44E3-9099-C40C66FF867C}">
                  <a14:compatExt spid="_x0000_s17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543" name="Button 2183" hidden="1">
              <a:extLst>
                <a:ext uri="{63B3BB69-23CF-44E3-9099-C40C66FF867C}">
                  <a14:compatExt spid="_x0000_s17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544" name="Button 2184" hidden="1">
              <a:extLst>
                <a:ext uri="{63B3BB69-23CF-44E3-9099-C40C66FF867C}">
                  <a14:compatExt spid="_x0000_s17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545" name="Button 2185" hidden="1">
              <a:extLst>
                <a:ext uri="{63B3BB69-23CF-44E3-9099-C40C66FF867C}">
                  <a14:compatExt spid="_x0000_s17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546" name="Button 2186" hidden="1">
              <a:extLst>
                <a:ext uri="{63B3BB69-23CF-44E3-9099-C40C66FF867C}">
                  <a14:compatExt spid="_x0000_s17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547" name="Button 2187" hidden="1">
              <a:extLst>
                <a:ext uri="{63B3BB69-23CF-44E3-9099-C40C66FF867C}">
                  <a14:compatExt spid="_x0000_s17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548" name="Button 2188" hidden="1">
              <a:extLst>
                <a:ext uri="{63B3BB69-23CF-44E3-9099-C40C66FF867C}">
                  <a14:compatExt spid="_x0000_s17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549" name="Button 2189" hidden="1">
              <a:extLst>
                <a:ext uri="{63B3BB69-23CF-44E3-9099-C40C66FF867C}">
                  <a14:compatExt spid="_x0000_s17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553" name="Button 2193" hidden="1">
              <a:extLst>
                <a:ext uri="{63B3BB69-23CF-44E3-9099-C40C66FF867C}">
                  <a14:compatExt spid="_x0000_s17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569" name="Button 2209" hidden="1">
              <a:extLst>
                <a:ext uri="{63B3BB69-23CF-44E3-9099-C40C66FF867C}">
                  <a14:compatExt spid="_x0000_s17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570" name="Button 2210" hidden="1">
              <a:extLst>
                <a:ext uri="{63B3BB69-23CF-44E3-9099-C40C66FF867C}">
                  <a14:compatExt spid="_x0000_s17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573" name="Button 2213" hidden="1">
              <a:extLst>
                <a:ext uri="{63B3BB69-23CF-44E3-9099-C40C66FF867C}">
                  <a14:compatExt spid="_x0000_s17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574" name="Button 2214" hidden="1">
              <a:extLst>
                <a:ext uri="{63B3BB69-23CF-44E3-9099-C40C66FF867C}">
                  <a14:compatExt spid="_x0000_s175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575" name="Button 2215" hidden="1">
              <a:extLst>
                <a:ext uri="{63B3BB69-23CF-44E3-9099-C40C66FF867C}">
                  <a14:compatExt spid="_x0000_s17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577" name="Button 2217" hidden="1">
              <a:extLst>
                <a:ext uri="{63B3BB69-23CF-44E3-9099-C40C66FF867C}">
                  <a14:compatExt spid="_x0000_s17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78" name="Button 2218" hidden="1">
              <a:extLst>
                <a:ext uri="{63B3BB69-23CF-44E3-9099-C40C66FF867C}">
                  <a14:compatExt spid="_x0000_s17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579" name="Button 2219" hidden="1">
              <a:extLst>
                <a:ext uri="{63B3BB69-23CF-44E3-9099-C40C66FF867C}">
                  <a14:compatExt spid="_x0000_s17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580" name="Button 2220" hidden="1">
              <a:extLst>
                <a:ext uri="{63B3BB69-23CF-44E3-9099-C40C66FF867C}">
                  <a14:compatExt spid="_x0000_s17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581" name="Button 2221" hidden="1">
              <a:extLst>
                <a:ext uri="{63B3BB69-23CF-44E3-9099-C40C66FF867C}">
                  <a14:compatExt spid="_x0000_s17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592" name="Button 2232" hidden="1">
              <a:extLst>
                <a:ext uri="{63B3BB69-23CF-44E3-9099-C40C66FF867C}">
                  <a14:compatExt spid="_x0000_s17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594" name="Button 2234" hidden="1">
              <a:extLst>
                <a:ext uri="{63B3BB69-23CF-44E3-9099-C40C66FF867C}">
                  <a14:compatExt spid="_x0000_s17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595" name="Button 2235" hidden="1">
              <a:extLst>
                <a:ext uri="{63B3BB69-23CF-44E3-9099-C40C66FF867C}">
                  <a14:compatExt spid="_x0000_s17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96" name="Button 2236" hidden="1">
              <a:extLst>
                <a:ext uri="{63B3BB69-23CF-44E3-9099-C40C66FF867C}">
                  <a14:compatExt spid="_x0000_s17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598" name="Button 2238" hidden="1">
              <a:extLst>
                <a:ext uri="{63B3BB69-23CF-44E3-9099-C40C66FF867C}">
                  <a14:compatExt spid="_x0000_s175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599" name="Button 2239" hidden="1">
              <a:extLst>
                <a:ext uri="{63B3BB69-23CF-44E3-9099-C40C66FF867C}">
                  <a14:compatExt spid="_x0000_s17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600" name="Button 2240" hidden="1">
              <a:extLst>
                <a:ext uri="{63B3BB69-23CF-44E3-9099-C40C66FF867C}">
                  <a14:compatExt spid="_x0000_s176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601" name="Button 2241" hidden="1">
              <a:extLst>
                <a:ext uri="{63B3BB69-23CF-44E3-9099-C40C66FF867C}">
                  <a14:compatExt spid="_x0000_s17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602" name="Button 2242" hidden="1">
              <a:extLst>
                <a:ext uri="{63B3BB69-23CF-44E3-9099-C40C66FF867C}">
                  <a14:compatExt spid="_x0000_s176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603" name="Button 2243" hidden="1">
              <a:extLst>
                <a:ext uri="{63B3BB69-23CF-44E3-9099-C40C66FF867C}">
                  <a14:compatExt spid="_x0000_s17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604" name="Button 2244" hidden="1">
              <a:extLst>
                <a:ext uri="{63B3BB69-23CF-44E3-9099-C40C66FF867C}">
                  <a14:compatExt spid="_x0000_s17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605" name="Button 2245" hidden="1">
              <a:extLst>
                <a:ext uri="{63B3BB69-23CF-44E3-9099-C40C66FF867C}">
                  <a14:compatExt spid="_x0000_s17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606" name="Button 2246" hidden="1">
              <a:extLst>
                <a:ext uri="{63B3BB69-23CF-44E3-9099-C40C66FF867C}">
                  <a14:compatExt spid="_x0000_s17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620" name="Button 2260" hidden="1">
              <a:extLst>
                <a:ext uri="{63B3BB69-23CF-44E3-9099-C40C66FF867C}">
                  <a14:compatExt spid="_x0000_s17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622" name="Button 2262" hidden="1">
              <a:extLst>
                <a:ext uri="{63B3BB69-23CF-44E3-9099-C40C66FF867C}">
                  <a14:compatExt spid="_x0000_s17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623" name="Button 2263" hidden="1">
              <a:extLst>
                <a:ext uri="{63B3BB69-23CF-44E3-9099-C40C66FF867C}">
                  <a14:compatExt spid="_x0000_s17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624" name="Button 2264" hidden="1">
              <a:extLst>
                <a:ext uri="{63B3BB69-23CF-44E3-9099-C40C66FF867C}">
                  <a14:compatExt spid="_x0000_s17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627" name="Button 2267" hidden="1">
              <a:extLst>
                <a:ext uri="{63B3BB69-23CF-44E3-9099-C40C66FF867C}">
                  <a14:compatExt spid="_x0000_s17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628" name="Button 2268" hidden="1">
              <a:extLst>
                <a:ext uri="{63B3BB69-23CF-44E3-9099-C40C66FF867C}">
                  <a14:compatExt spid="_x0000_s17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629" name="Button 2269" hidden="1">
              <a:extLst>
                <a:ext uri="{63B3BB69-23CF-44E3-9099-C40C66FF867C}">
                  <a14:compatExt spid="_x0000_s17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630" name="Button 2270" hidden="1">
              <a:extLst>
                <a:ext uri="{63B3BB69-23CF-44E3-9099-C40C66FF867C}">
                  <a14:compatExt spid="_x0000_s17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631" name="Button 2271" hidden="1">
              <a:extLst>
                <a:ext uri="{63B3BB69-23CF-44E3-9099-C40C66FF867C}">
                  <a14:compatExt spid="_x0000_s17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632" name="Button 2272" hidden="1">
              <a:extLst>
                <a:ext uri="{63B3BB69-23CF-44E3-9099-C40C66FF867C}">
                  <a14:compatExt spid="_x0000_s17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634" name="Button 2274" hidden="1">
              <a:extLst>
                <a:ext uri="{63B3BB69-23CF-44E3-9099-C40C66FF867C}">
                  <a14:compatExt spid="_x0000_s17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646" name="Button 2286" hidden="1">
              <a:extLst>
                <a:ext uri="{63B3BB69-23CF-44E3-9099-C40C66FF867C}">
                  <a14:compatExt spid="_x0000_s17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647" name="Button 2287" hidden="1">
              <a:extLst>
                <a:ext uri="{63B3BB69-23CF-44E3-9099-C40C66FF867C}">
                  <a14:compatExt spid="_x0000_s17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648" name="Button 2288" hidden="1">
              <a:extLst>
                <a:ext uri="{63B3BB69-23CF-44E3-9099-C40C66FF867C}">
                  <a14:compatExt spid="_x0000_s17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649" name="Button 2289" hidden="1">
              <a:extLst>
                <a:ext uri="{63B3BB69-23CF-44E3-9099-C40C66FF867C}">
                  <a14:compatExt spid="_x0000_s17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650" name="Button 2290" hidden="1">
              <a:extLst>
                <a:ext uri="{63B3BB69-23CF-44E3-9099-C40C66FF867C}">
                  <a14:compatExt spid="_x0000_s17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652" name="Button 2292" hidden="1">
              <a:extLst>
                <a:ext uri="{63B3BB69-23CF-44E3-9099-C40C66FF867C}">
                  <a14:compatExt spid="_x0000_s17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686" name="Button 2326" hidden="1">
              <a:extLst>
                <a:ext uri="{63B3BB69-23CF-44E3-9099-C40C66FF867C}">
                  <a14:compatExt spid="_x0000_s176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687" name="Button 2327" hidden="1">
              <a:extLst>
                <a:ext uri="{63B3BB69-23CF-44E3-9099-C40C66FF867C}">
                  <a14:compatExt spid="_x0000_s17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688" name="Button 2328" hidden="1">
              <a:extLst>
                <a:ext uri="{63B3BB69-23CF-44E3-9099-C40C66FF867C}">
                  <a14:compatExt spid="_x0000_s176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693" name="Button 2333" hidden="1">
              <a:extLst>
                <a:ext uri="{63B3BB69-23CF-44E3-9099-C40C66FF867C}">
                  <a14:compatExt spid="_x0000_s17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694" name="Button 2334" hidden="1">
              <a:extLst>
                <a:ext uri="{63B3BB69-23CF-44E3-9099-C40C66FF867C}">
                  <a14:compatExt spid="_x0000_s17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696" name="Button 2336" hidden="1">
              <a:extLst>
                <a:ext uri="{63B3BB69-23CF-44E3-9099-C40C66FF867C}">
                  <a14:compatExt spid="_x0000_s17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697" name="Button 2337" hidden="1">
              <a:extLst>
                <a:ext uri="{63B3BB69-23CF-44E3-9099-C40C66FF867C}">
                  <a14:compatExt spid="_x0000_s17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700" name="Button 2340" hidden="1">
              <a:extLst>
                <a:ext uri="{63B3BB69-23CF-44E3-9099-C40C66FF867C}">
                  <a14:compatExt spid="_x0000_s177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701" name="Button 2341" hidden="1">
              <a:extLst>
                <a:ext uri="{63B3BB69-23CF-44E3-9099-C40C66FF867C}">
                  <a14:compatExt spid="_x0000_s177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702" name="Button 2342" hidden="1">
              <a:extLst>
                <a:ext uri="{63B3BB69-23CF-44E3-9099-C40C66FF867C}">
                  <a14:compatExt spid="_x0000_s177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704" name="Button 2344" hidden="1">
              <a:extLst>
                <a:ext uri="{63B3BB69-23CF-44E3-9099-C40C66FF867C}">
                  <a14:compatExt spid="_x0000_s17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705" name="Button 2345" hidden="1">
              <a:extLst>
                <a:ext uri="{63B3BB69-23CF-44E3-9099-C40C66FF867C}">
                  <a14:compatExt spid="_x0000_s17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725" name="Button 2365" hidden="1">
              <a:extLst>
                <a:ext uri="{63B3BB69-23CF-44E3-9099-C40C66FF867C}">
                  <a14:compatExt spid="_x0000_s17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729" name="Button 2369" hidden="1">
              <a:extLst>
                <a:ext uri="{63B3BB69-23CF-44E3-9099-C40C66FF867C}">
                  <a14:compatExt spid="_x0000_s17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730" name="Button 2370" hidden="1">
              <a:extLst>
                <a:ext uri="{63B3BB69-23CF-44E3-9099-C40C66FF867C}">
                  <a14:compatExt spid="_x0000_s17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732" name="Button 2372" hidden="1">
              <a:extLst>
                <a:ext uri="{63B3BB69-23CF-44E3-9099-C40C66FF867C}">
                  <a14:compatExt spid="_x0000_s17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734" name="Button 2374" hidden="1">
              <a:extLst>
                <a:ext uri="{63B3BB69-23CF-44E3-9099-C40C66FF867C}">
                  <a14:compatExt spid="_x0000_s17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735" name="Button 2375" hidden="1">
              <a:extLst>
                <a:ext uri="{63B3BB69-23CF-44E3-9099-C40C66FF867C}">
                  <a14:compatExt spid="_x0000_s17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736" name="Button 2376" hidden="1">
              <a:extLst>
                <a:ext uri="{63B3BB69-23CF-44E3-9099-C40C66FF867C}">
                  <a14:compatExt spid="_x0000_s17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737" name="Button 2377" hidden="1">
              <a:extLst>
                <a:ext uri="{63B3BB69-23CF-44E3-9099-C40C66FF867C}">
                  <a14:compatExt spid="_x0000_s17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749" name="Button 2389" hidden="1">
              <a:extLst>
                <a:ext uri="{63B3BB69-23CF-44E3-9099-C40C66FF867C}">
                  <a14:compatExt spid="_x0000_s17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751" name="Button 2391" hidden="1">
              <a:extLst>
                <a:ext uri="{63B3BB69-23CF-44E3-9099-C40C66FF867C}">
                  <a14:compatExt spid="_x0000_s17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754" name="Button 2394" hidden="1">
              <a:extLst>
                <a:ext uri="{63B3BB69-23CF-44E3-9099-C40C66FF867C}">
                  <a14:compatExt spid="_x0000_s17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755" name="Button 2395" hidden="1">
              <a:extLst>
                <a:ext uri="{63B3BB69-23CF-44E3-9099-C40C66FF867C}">
                  <a14:compatExt spid="_x0000_s17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757" name="Button 2397" hidden="1">
              <a:extLst>
                <a:ext uri="{63B3BB69-23CF-44E3-9099-C40C66FF867C}">
                  <a14:compatExt spid="_x0000_s177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767" name="Button 2407" hidden="1">
              <a:extLst>
                <a:ext uri="{63B3BB69-23CF-44E3-9099-C40C66FF867C}">
                  <a14:compatExt spid="_x0000_s17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768" name="Button 2408" hidden="1">
              <a:extLst>
                <a:ext uri="{63B3BB69-23CF-44E3-9099-C40C66FF867C}">
                  <a14:compatExt spid="_x0000_s17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769" name="Button 2409" hidden="1">
              <a:extLst>
                <a:ext uri="{63B3BB69-23CF-44E3-9099-C40C66FF867C}">
                  <a14:compatExt spid="_x0000_s17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770" name="Button 2410" hidden="1">
              <a:extLst>
                <a:ext uri="{63B3BB69-23CF-44E3-9099-C40C66FF867C}">
                  <a14:compatExt spid="_x0000_s17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771" name="Button 2411" hidden="1">
              <a:extLst>
                <a:ext uri="{63B3BB69-23CF-44E3-9099-C40C66FF867C}">
                  <a14:compatExt spid="_x0000_s17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772" name="Button 2412" hidden="1">
              <a:extLst>
                <a:ext uri="{63B3BB69-23CF-44E3-9099-C40C66FF867C}">
                  <a14:compatExt spid="_x0000_s17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774" name="Button 2414" hidden="1">
              <a:extLst>
                <a:ext uri="{63B3BB69-23CF-44E3-9099-C40C66FF867C}">
                  <a14:compatExt spid="_x0000_s17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775" name="Button 2415" hidden="1">
              <a:extLst>
                <a:ext uri="{63B3BB69-23CF-44E3-9099-C40C66FF867C}">
                  <a14:compatExt spid="_x0000_s17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776" name="Button 2416" hidden="1">
              <a:extLst>
                <a:ext uri="{63B3BB69-23CF-44E3-9099-C40C66FF867C}">
                  <a14:compatExt spid="_x0000_s17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777" name="Button 2417" hidden="1">
              <a:extLst>
                <a:ext uri="{63B3BB69-23CF-44E3-9099-C40C66FF867C}">
                  <a14:compatExt spid="_x0000_s17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778" name="Button 2418" hidden="1">
              <a:extLst>
                <a:ext uri="{63B3BB69-23CF-44E3-9099-C40C66FF867C}">
                  <a14:compatExt spid="_x0000_s17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789" name="Button 2429" hidden="1">
              <a:extLst>
                <a:ext uri="{63B3BB69-23CF-44E3-9099-C40C66FF867C}">
                  <a14:compatExt spid="_x0000_s17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790" name="Button 2430" hidden="1">
              <a:extLst>
                <a:ext uri="{63B3BB69-23CF-44E3-9099-C40C66FF867C}">
                  <a14:compatExt spid="_x0000_s17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791" name="Button 2431" hidden="1">
              <a:extLst>
                <a:ext uri="{63B3BB69-23CF-44E3-9099-C40C66FF867C}">
                  <a14:compatExt spid="_x0000_s1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792" name="Button 2432" hidden="1">
              <a:extLst>
                <a:ext uri="{63B3BB69-23CF-44E3-9099-C40C66FF867C}">
                  <a14:compatExt spid="_x0000_s17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793" name="Button 2433" hidden="1">
              <a:extLst>
                <a:ext uri="{63B3BB69-23CF-44E3-9099-C40C66FF867C}">
                  <a14:compatExt spid="_x0000_s17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794" name="Button 2434" hidden="1">
              <a:extLst>
                <a:ext uri="{63B3BB69-23CF-44E3-9099-C40C66FF867C}">
                  <a14:compatExt spid="_x0000_s17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795" name="Button 2435" hidden="1">
              <a:extLst>
                <a:ext uri="{63B3BB69-23CF-44E3-9099-C40C66FF867C}">
                  <a14:compatExt spid="_x0000_s17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812" name="Button 2452" hidden="1">
              <a:extLst>
                <a:ext uri="{63B3BB69-23CF-44E3-9099-C40C66FF867C}">
                  <a14:compatExt spid="_x0000_s17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814" name="Button 2454" hidden="1">
              <a:extLst>
                <a:ext uri="{63B3BB69-23CF-44E3-9099-C40C66FF867C}">
                  <a14:compatExt spid="_x0000_s17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815" name="Button 2455" hidden="1">
              <a:extLst>
                <a:ext uri="{63B3BB69-23CF-44E3-9099-C40C66FF867C}">
                  <a14:compatExt spid="_x0000_s17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978" name="Button 2618" hidden="1">
              <a:extLst>
                <a:ext uri="{63B3BB69-23CF-44E3-9099-C40C66FF867C}">
                  <a14:compatExt spid="_x0000_s179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980" name="Button 2620" hidden="1">
              <a:extLst>
                <a:ext uri="{63B3BB69-23CF-44E3-9099-C40C66FF867C}">
                  <a14:compatExt spid="_x0000_s179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985" name="Button 2625" hidden="1">
              <a:extLst>
                <a:ext uri="{63B3BB69-23CF-44E3-9099-C40C66FF867C}">
                  <a14:compatExt spid="_x0000_s17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8038" name="Button 2678" hidden="1">
              <a:extLst>
                <a:ext uri="{63B3BB69-23CF-44E3-9099-C40C66FF867C}">
                  <a14:compatExt spid="_x0000_s180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8039" name="Button 2679" hidden="1">
              <a:extLst>
                <a:ext uri="{63B3BB69-23CF-44E3-9099-C40C66FF867C}">
                  <a14:compatExt spid="_x0000_s180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8040" name="Button 2680" hidden="1">
              <a:extLst>
                <a:ext uri="{63B3BB69-23CF-44E3-9099-C40C66FF867C}">
                  <a14:compatExt spid="_x0000_s180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8046" name="Button 2686" hidden="1">
              <a:extLst>
                <a:ext uri="{63B3BB69-23CF-44E3-9099-C40C66FF867C}">
                  <a14:compatExt spid="_x0000_s180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8047" name="Button 2687" hidden="1">
              <a:extLst>
                <a:ext uri="{63B3BB69-23CF-44E3-9099-C40C66FF867C}">
                  <a14:compatExt spid="_x0000_s180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8048" name="Button 2688" hidden="1">
              <a:extLst>
                <a:ext uri="{63B3BB69-23CF-44E3-9099-C40C66FF867C}">
                  <a14:compatExt spid="_x0000_s18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8049" name="Button 2689" hidden="1">
              <a:extLst>
                <a:ext uri="{63B3BB69-23CF-44E3-9099-C40C66FF867C}">
                  <a14:compatExt spid="_x0000_s180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8050" name="Button 2690" hidden="1">
              <a:extLst>
                <a:ext uri="{63B3BB69-23CF-44E3-9099-C40C66FF867C}">
                  <a14:compatExt spid="_x0000_s180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8051" name="Button 2691" hidden="1">
              <a:extLst>
                <a:ext uri="{63B3BB69-23CF-44E3-9099-C40C66FF867C}">
                  <a14:compatExt spid="_x0000_s180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8052" name="Button 2692" hidden="1">
              <a:extLst>
                <a:ext uri="{63B3BB69-23CF-44E3-9099-C40C66FF867C}">
                  <a14:compatExt spid="_x0000_s180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8054" name="Button 2694" hidden="1">
              <a:extLst>
                <a:ext uri="{63B3BB69-23CF-44E3-9099-C40C66FF867C}">
                  <a14:compatExt spid="_x0000_s180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8055" name="Button 2695" hidden="1">
              <a:extLst>
                <a:ext uri="{63B3BB69-23CF-44E3-9099-C40C66FF867C}">
                  <a14:compatExt spid="_x0000_s180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8056" name="Button 2696" hidden="1">
              <a:extLst>
                <a:ext uri="{63B3BB69-23CF-44E3-9099-C40C66FF867C}">
                  <a14:compatExt spid="_x0000_s180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8057" name="Button 2697" hidden="1">
              <a:extLst>
                <a:ext uri="{63B3BB69-23CF-44E3-9099-C40C66FF867C}">
                  <a14:compatExt spid="_x0000_s18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8058" name="Button 2698" hidden="1">
              <a:extLst>
                <a:ext uri="{63B3BB69-23CF-44E3-9099-C40C66FF867C}">
                  <a14:compatExt spid="_x0000_s18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8059" name="Button 2699" hidden="1">
              <a:extLst>
                <a:ext uri="{63B3BB69-23CF-44E3-9099-C40C66FF867C}">
                  <a14:compatExt spid="_x0000_s180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8060" name="Button 2700" hidden="1">
              <a:extLst>
                <a:ext uri="{63B3BB69-23CF-44E3-9099-C40C66FF867C}">
                  <a14:compatExt spid="_x0000_s18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8061" name="Button 2701" hidden="1">
              <a:extLst>
                <a:ext uri="{63B3BB69-23CF-44E3-9099-C40C66FF867C}">
                  <a14:compatExt spid="_x0000_s18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8062" name="Button 2702" hidden="1">
              <a:extLst>
                <a:ext uri="{63B3BB69-23CF-44E3-9099-C40C66FF867C}">
                  <a14:compatExt spid="_x0000_s18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8063" name="Button 2703" hidden="1">
              <a:extLst>
                <a:ext uri="{63B3BB69-23CF-44E3-9099-C40C66FF867C}">
                  <a14:compatExt spid="_x0000_s18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8064" name="Button 2704" hidden="1">
              <a:extLst>
                <a:ext uri="{63B3BB69-23CF-44E3-9099-C40C66FF867C}">
                  <a14:compatExt spid="_x0000_s180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8068" name="Button 2708" hidden="1">
              <a:extLst>
                <a:ext uri="{63B3BB69-23CF-44E3-9099-C40C66FF867C}">
                  <a14:compatExt spid="_x0000_s18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8069" name="Button 2709" hidden="1">
              <a:extLst>
                <a:ext uri="{63B3BB69-23CF-44E3-9099-C40C66FF867C}">
                  <a14:compatExt spid="_x0000_s18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8071" name="Button 2711" hidden="1">
              <a:extLst>
                <a:ext uri="{63B3BB69-23CF-44E3-9099-C40C66FF867C}">
                  <a14:compatExt spid="_x0000_s18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8076" name="Button 2716" hidden="1">
              <a:extLst>
                <a:ext uri="{63B3BB69-23CF-44E3-9099-C40C66FF867C}">
                  <a14:compatExt spid="_x0000_s18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8077" name="Button 2717" hidden="1">
              <a:extLst>
                <a:ext uri="{63B3BB69-23CF-44E3-9099-C40C66FF867C}">
                  <a14:compatExt spid="_x0000_s180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8078" name="Button 2718" hidden="1">
              <a:extLst>
                <a:ext uri="{63B3BB69-23CF-44E3-9099-C40C66FF867C}">
                  <a14:compatExt spid="_x0000_s180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8079" name="Button 2719" hidden="1">
              <a:extLst>
                <a:ext uri="{63B3BB69-23CF-44E3-9099-C40C66FF867C}">
                  <a14:compatExt spid="_x0000_s18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8080" name="Button 2720" hidden="1">
              <a:extLst>
                <a:ext uri="{63B3BB69-23CF-44E3-9099-C40C66FF867C}">
                  <a14:compatExt spid="_x0000_s18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8081" name="Button 2721" hidden="1">
              <a:extLst>
                <a:ext uri="{63B3BB69-23CF-44E3-9099-C40C66FF867C}">
                  <a14:compatExt spid="_x0000_s18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8082" name="Button 2722" hidden="1">
              <a:extLst>
                <a:ext uri="{63B3BB69-23CF-44E3-9099-C40C66FF867C}">
                  <a14:compatExt spid="_x0000_s18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8083" name="Button 2723" hidden="1">
              <a:extLst>
                <a:ext uri="{63B3BB69-23CF-44E3-9099-C40C66FF867C}">
                  <a14:compatExt spid="_x0000_s180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8084" name="Button 2724" hidden="1">
              <a:extLst>
                <a:ext uri="{63B3BB69-23CF-44E3-9099-C40C66FF867C}">
                  <a14:compatExt spid="_x0000_s18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8085" name="Button 2725" hidden="1">
              <a:extLst>
                <a:ext uri="{63B3BB69-23CF-44E3-9099-C40C66FF867C}">
                  <a14:compatExt spid="_x0000_s18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8086" name="Button 2726" hidden="1">
              <a:extLst>
                <a:ext uri="{63B3BB69-23CF-44E3-9099-C40C66FF867C}">
                  <a14:compatExt spid="_x0000_s18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8087" name="Button 2727" hidden="1">
              <a:extLst>
                <a:ext uri="{63B3BB69-23CF-44E3-9099-C40C66FF867C}">
                  <a14:compatExt spid="_x0000_s18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8088" name="Button 2728" hidden="1">
              <a:extLst>
                <a:ext uri="{63B3BB69-23CF-44E3-9099-C40C66FF867C}">
                  <a14:compatExt spid="_x0000_s18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8089" name="Button 2729" hidden="1">
              <a:extLst>
                <a:ext uri="{63B3BB69-23CF-44E3-9099-C40C66FF867C}">
                  <a14:compatExt spid="_x0000_s180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8090" name="Button 2730" hidden="1">
              <a:extLst>
                <a:ext uri="{63B3BB69-23CF-44E3-9099-C40C66FF867C}">
                  <a14:compatExt spid="_x0000_s180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8091" name="Button 2731" hidden="1">
              <a:extLst>
                <a:ext uri="{63B3BB69-23CF-44E3-9099-C40C66FF867C}">
                  <a14:compatExt spid="_x0000_s18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8092" name="Button 2732" hidden="1">
              <a:extLst>
                <a:ext uri="{63B3BB69-23CF-44E3-9099-C40C66FF867C}">
                  <a14:compatExt spid="_x0000_s18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8093" name="Button 2733" hidden="1">
              <a:extLst>
                <a:ext uri="{63B3BB69-23CF-44E3-9099-C40C66FF867C}">
                  <a14:compatExt spid="_x0000_s18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8112" name="Button 2752" hidden="1">
              <a:extLst>
                <a:ext uri="{63B3BB69-23CF-44E3-9099-C40C66FF867C}">
                  <a14:compatExt spid="_x0000_s181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8113" name="Button 2753" hidden="1">
              <a:extLst>
                <a:ext uri="{63B3BB69-23CF-44E3-9099-C40C66FF867C}">
                  <a14:compatExt spid="_x0000_s18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8114" name="Button 2754" hidden="1">
              <a:extLst>
                <a:ext uri="{63B3BB69-23CF-44E3-9099-C40C66FF867C}">
                  <a14:compatExt spid="_x0000_s181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8119" name="Button 2759" hidden="1">
              <a:extLst>
                <a:ext uri="{63B3BB69-23CF-44E3-9099-C40C66FF867C}">
                  <a14:compatExt spid="_x0000_s18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8120" name="Button 2760" hidden="1">
              <a:extLst>
                <a:ext uri="{63B3BB69-23CF-44E3-9099-C40C66FF867C}">
                  <a14:compatExt spid="_x0000_s18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8121" name="Button 2761" hidden="1">
              <a:extLst>
                <a:ext uri="{63B3BB69-23CF-44E3-9099-C40C66FF867C}">
                  <a14:compatExt spid="_x0000_s18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8122" name="Button 2762" hidden="1">
              <a:extLst>
                <a:ext uri="{63B3BB69-23CF-44E3-9099-C40C66FF867C}">
                  <a14:compatExt spid="_x0000_s18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8123" name="Button 2763" hidden="1">
              <a:extLst>
                <a:ext uri="{63B3BB69-23CF-44E3-9099-C40C66FF867C}">
                  <a14:compatExt spid="_x0000_s18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8124" name="Button 2764" hidden="1">
              <a:extLst>
                <a:ext uri="{63B3BB69-23CF-44E3-9099-C40C66FF867C}">
                  <a14:compatExt spid="_x0000_s181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8125" name="Button 2765" hidden="1">
              <a:extLst>
                <a:ext uri="{63B3BB69-23CF-44E3-9099-C40C66FF867C}">
                  <a14:compatExt spid="_x0000_s18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8126" name="Button 2766" hidden="1">
              <a:extLst>
                <a:ext uri="{63B3BB69-23CF-44E3-9099-C40C66FF867C}">
                  <a14:compatExt spid="_x0000_s181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8127" name="Button 2767" hidden="1">
              <a:extLst>
                <a:ext uri="{63B3BB69-23CF-44E3-9099-C40C66FF867C}">
                  <a14:compatExt spid="_x0000_s18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8128" name="Button 2768" hidden="1">
              <a:extLst>
                <a:ext uri="{63B3BB69-23CF-44E3-9099-C40C66FF867C}">
                  <a14:compatExt spid="_x0000_s18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8129" name="Button 2769" hidden="1">
              <a:extLst>
                <a:ext uri="{63B3BB69-23CF-44E3-9099-C40C66FF867C}">
                  <a14:compatExt spid="_x0000_s181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8130" name="Button 2770" hidden="1">
              <a:extLst>
                <a:ext uri="{63B3BB69-23CF-44E3-9099-C40C66FF867C}">
                  <a14:compatExt spid="_x0000_s181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8131" name="Button 2771" hidden="1">
              <a:extLst>
                <a:ext uri="{63B3BB69-23CF-44E3-9099-C40C66FF867C}">
                  <a14:compatExt spid="_x0000_s181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8132" name="Button 2772" hidden="1">
              <a:extLst>
                <a:ext uri="{63B3BB69-23CF-44E3-9099-C40C66FF867C}">
                  <a14:compatExt spid="_x0000_s181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8133" name="Button 2773" hidden="1">
              <a:extLst>
                <a:ext uri="{63B3BB69-23CF-44E3-9099-C40C66FF867C}">
                  <a14:compatExt spid="_x0000_s181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8134" name="Button 2774" hidden="1">
              <a:extLst>
                <a:ext uri="{63B3BB69-23CF-44E3-9099-C40C66FF867C}">
                  <a14:compatExt spid="_x0000_s18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8135" name="Button 2775" hidden="1">
              <a:extLst>
                <a:ext uri="{63B3BB69-23CF-44E3-9099-C40C66FF867C}">
                  <a14:compatExt spid="_x0000_s181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8146" name="Button 2786" hidden="1">
              <a:extLst>
                <a:ext uri="{63B3BB69-23CF-44E3-9099-C40C66FF867C}">
                  <a14:compatExt spid="_x0000_s181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8147" name="Button 2787" hidden="1">
              <a:extLst>
                <a:ext uri="{63B3BB69-23CF-44E3-9099-C40C66FF867C}">
                  <a14:compatExt spid="_x0000_s181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8149" name="Button 2789" hidden="1">
              <a:extLst>
                <a:ext uri="{63B3BB69-23CF-44E3-9099-C40C66FF867C}">
                  <a14:compatExt spid="_x0000_s181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8177" name="Button 2817" hidden="1">
              <a:extLst>
                <a:ext uri="{63B3BB69-23CF-44E3-9099-C40C66FF867C}">
                  <a14:compatExt spid="_x0000_s18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8178" name="Button 2818" hidden="1">
              <a:extLst>
                <a:ext uri="{63B3BB69-23CF-44E3-9099-C40C66FF867C}">
                  <a14:compatExt spid="_x0000_s18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8179" name="Button 2819" hidden="1">
              <a:extLst>
                <a:ext uri="{63B3BB69-23CF-44E3-9099-C40C66FF867C}">
                  <a14:compatExt spid="_x0000_s18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8180" name="Button 2820" hidden="1">
              <a:extLst>
                <a:ext uri="{63B3BB69-23CF-44E3-9099-C40C66FF867C}">
                  <a14:compatExt spid="_x0000_s18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8181" name="Button 2821" hidden="1">
              <a:extLst>
                <a:ext uri="{63B3BB69-23CF-44E3-9099-C40C66FF867C}">
                  <a14:compatExt spid="_x0000_s18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182" name="Button 2822" hidden="1">
              <a:extLst>
                <a:ext uri="{63B3BB69-23CF-44E3-9099-C40C66FF867C}">
                  <a14:compatExt spid="_x0000_s18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8183" name="Button 2823" hidden="1">
              <a:extLst>
                <a:ext uri="{63B3BB69-23CF-44E3-9099-C40C66FF867C}">
                  <a14:compatExt spid="_x0000_s18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8184" name="Button 2824" hidden="1">
              <a:extLst>
                <a:ext uri="{63B3BB69-23CF-44E3-9099-C40C66FF867C}">
                  <a14:compatExt spid="_x0000_s18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8188" name="Button 2828" hidden="1">
              <a:extLst>
                <a:ext uri="{63B3BB69-23CF-44E3-9099-C40C66FF867C}">
                  <a14:compatExt spid="_x0000_s18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8189" name="Button 2829" hidden="1">
              <a:extLst>
                <a:ext uri="{63B3BB69-23CF-44E3-9099-C40C66FF867C}">
                  <a14:compatExt spid="_x0000_s18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8190" name="Button 2830" hidden="1">
              <a:extLst>
                <a:ext uri="{63B3BB69-23CF-44E3-9099-C40C66FF867C}">
                  <a14:compatExt spid="_x0000_s18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8191" name="Button 2831" hidden="1">
              <a:extLst>
                <a:ext uri="{63B3BB69-23CF-44E3-9099-C40C66FF867C}">
                  <a14:compatExt spid="_x0000_s18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8192" name="Button 2832" hidden="1">
              <a:extLst>
                <a:ext uri="{63B3BB69-23CF-44E3-9099-C40C66FF867C}">
                  <a14:compatExt spid="_x0000_s18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193" name="Button 2833" hidden="1">
              <a:extLst>
                <a:ext uri="{63B3BB69-23CF-44E3-9099-C40C66FF867C}">
                  <a14:compatExt spid="_x0000_s181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8196" name="Button 2836" hidden="1">
              <a:extLst>
                <a:ext uri="{63B3BB69-23CF-44E3-9099-C40C66FF867C}">
                  <a14:compatExt spid="_x0000_s18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221" name="Button 2861" hidden="1">
              <a:extLst>
                <a:ext uri="{63B3BB69-23CF-44E3-9099-C40C66FF867C}">
                  <a14:compatExt spid="_x0000_s182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222" name="Button 2862" hidden="1">
              <a:extLst>
                <a:ext uri="{63B3BB69-23CF-44E3-9099-C40C66FF867C}">
                  <a14:compatExt spid="_x0000_s182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8223" name="Button 2863" hidden="1">
              <a:extLst>
                <a:ext uri="{63B3BB69-23CF-44E3-9099-C40C66FF867C}">
                  <a14:compatExt spid="_x0000_s182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228" name="Button 2868" hidden="1">
              <a:extLst>
                <a:ext uri="{63B3BB69-23CF-44E3-9099-C40C66FF867C}">
                  <a14:compatExt spid="_x0000_s18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229" name="Button 2869" hidden="1">
              <a:extLst>
                <a:ext uri="{63B3BB69-23CF-44E3-9099-C40C66FF867C}">
                  <a14:compatExt spid="_x0000_s18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230" name="Button 2870" hidden="1">
              <a:extLst>
                <a:ext uri="{63B3BB69-23CF-44E3-9099-C40C66FF867C}">
                  <a14:compatExt spid="_x0000_s18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231" name="Button 2871" hidden="1">
              <a:extLst>
                <a:ext uri="{63B3BB69-23CF-44E3-9099-C40C66FF867C}">
                  <a14:compatExt spid="_x0000_s18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8232" name="Button 2872" hidden="1">
              <a:extLst>
                <a:ext uri="{63B3BB69-23CF-44E3-9099-C40C66FF867C}">
                  <a14:compatExt spid="_x0000_s18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8233" name="Button 2873" hidden="1">
              <a:extLst>
                <a:ext uri="{63B3BB69-23CF-44E3-9099-C40C66FF867C}">
                  <a14:compatExt spid="_x0000_s18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8234" name="Button 2874" hidden="1">
              <a:extLst>
                <a:ext uri="{63B3BB69-23CF-44E3-9099-C40C66FF867C}">
                  <a14:compatExt spid="_x0000_s18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8235" name="Button 2875" hidden="1">
              <a:extLst>
                <a:ext uri="{63B3BB69-23CF-44E3-9099-C40C66FF867C}">
                  <a14:compatExt spid="_x0000_s182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8236" name="Button 2876" hidden="1">
              <a:extLst>
                <a:ext uri="{63B3BB69-23CF-44E3-9099-C40C66FF867C}">
                  <a14:compatExt spid="_x0000_s18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237" name="Button 2877" hidden="1">
              <a:extLst>
                <a:ext uri="{63B3BB69-23CF-44E3-9099-C40C66FF867C}">
                  <a14:compatExt spid="_x0000_s18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238" name="Button 2878" hidden="1">
              <a:extLst>
                <a:ext uri="{63B3BB69-23CF-44E3-9099-C40C66FF867C}">
                  <a14:compatExt spid="_x0000_s18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239" name="Button 2879" hidden="1">
              <a:extLst>
                <a:ext uri="{63B3BB69-23CF-44E3-9099-C40C66FF867C}">
                  <a14:compatExt spid="_x0000_s18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8240" name="Button 2880" hidden="1">
              <a:extLst>
                <a:ext uri="{63B3BB69-23CF-44E3-9099-C40C66FF867C}">
                  <a14:compatExt spid="_x0000_s18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241" name="Button 2881" hidden="1">
              <a:extLst>
                <a:ext uri="{63B3BB69-23CF-44E3-9099-C40C66FF867C}">
                  <a14:compatExt spid="_x0000_s182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242" name="Button 2882" hidden="1">
              <a:extLst>
                <a:ext uri="{63B3BB69-23CF-44E3-9099-C40C66FF867C}">
                  <a14:compatExt spid="_x0000_s18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243" name="Button 2883" hidden="1">
              <a:extLst>
                <a:ext uri="{63B3BB69-23CF-44E3-9099-C40C66FF867C}">
                  <a14:compatExt spid="_x0000_s182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244" name="Button 2884" hidden="1">
              <a:extLst>
                <a:ext uri="{63B3BB69-23CF-44E3-9099-C40C66FF867C}">
                  <a14:compatExt spid="_x0000_s182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245" name="Button 2885" hidden="1">
              <a:extLst>
                <a:ext uri="{63B3BB69-23CF-44E3-9099-C40C66FF867C}">
                  <a14:compatExt spid="_x0000_s18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246" name="Button 2886" hidden="1">
              <a:extLst>
                <a:ext uri="{63B3BB69-23CF-44E3-9099-C40C66FF867C}">
                  <a14:compatExt spid="_x0000_s18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247" name="Button 2887" hidden="1">
              <a:extLst>
                <a:ext uri="{63B3BB69-23CF-44E3-9099-C40C66FF867C}">
                  <a14:compatExt spid="_x0000_s182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248" name="Button 2888" hidden="1">
              <a:extLst>
                <a:ext uri="{63B3BB69-23CF-44E3-9099-C40C66FF867C}">
                  <a14:compatExt spid="_x0000_s182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260" name="Button 2900" hidden="1">
              <a:extLst>
                <a:ext uri="{63B3BB69-23CF-44E3-9099-C40C66FF867C}">
                  <a14:compatExt spid="_x0000_s18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261" name="Button 2901" hidden="1">
              <a:extLst>
                <a:ext uri="{63B3BB69-23CF-44E3-9099-C40C66FF867C}">
                  <a14:compatExt spid="_x0000_s18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262" name="Button 2902" hidden="1">
              <a:extLst>
                <a:ext uri="{63B3BB69-23CF-44E3-9099-C40C66FF867C}">
                  <a14:compatExt spid="_x0000_s18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263" name="Button 2903" hidden="1">
              <a:extLst>
                <a:ext uri="{63B3BB69-23CF-44E3-9099-C40C66FF867C}">
                  <a14:compatExt spid="_x0000_s18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268" name="Button 2908" hidden="1">
              <a:extLst>
                <a:ext uri="{63B3BB69-23CF-44E3-9099-C40C66FF867C}">
                  <a14:compatExt spid="_x0000_s18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8269" name="Button 2909" hidden="1">
              <a:extLst>
                <a:ext uri="{63B3BB69-23CF-44E3-9099-C40C66FF867C}">
                  <a14:compatExt spid="_x0000_s18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270" name="Button 2910" hidden="1">
              <a:extLst>
                <a:ext uri="{63B3BB69-23CF-44E3-9099-C40C66FF867C}">
                  <a14:compatExt spid="_x0000_s18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271" name="Button 2911" hidden="1">
              <a:extLst>
                <a:ext uri="{63B3BB69-23CF-44E3-9099-C40C66FF867C}">
                  <a14:compatExt spid="_x0000_s18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272" name="Button 2912" hidden="1">
              <a:extLst>
                <a:ext uri="{63B3BB69-23CF-44E3-9099-C40C66FF867C}">
                  <a14:compatExt spid="_x0000_s18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273" name="Button 2913" hidden="1">
              <a:extLst>
                <a:ext uri="{63B3BB69-23CF-44E3-9099-C40C66FF867C}">
                  <a14:compatExt spid="_x0000_s18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278" name="Button 2918" hidden="1">
              <a:extLst>
                <a:ext uri="{63B3BB69-23CF-44E3-9099-C40C66FF867C}">
                  <a14:compatExt spid="_x0000_s18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279" name="Button 2919" hidden="1">
              <a:extLst>
                <a:ext uri="{63B3BB69-23CF-44E3-9099-C40C66FF867C}">
                  <a14:compatExt spid="_x0000_s18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280" name="Button 2920" hidden="1">
              <a:extLst>
                <a:ext uri="{63B3BB69-23CF-44E3-9099-C40C66FF867C}">
                  <a14:compatExt spid="_x0000_s18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289" name="Button 2929" hidden="1">
              <a:extLst>
                <a:ext uri="{63B3BB69-23CF-44E3-9099-C40C66FF867C}">
                  <a14:compatExt spid="_x0000_s182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314" name="Button 2954" hidden="1">
              <a:extLst>
                <a:ext uri="{63B3BB69-23CF-44E3-9099-C40C66FF867C}">
                  <a14:compatExt spid="_x0000_s183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315" name="Button 2955" hidden="1">
              <a:extLst>
                <a:ext uri="{63B3BB69-23CF-44E3-9099-C40C66FF867C}">
                  <a14:compatExt spid="_x0000_s18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8316" name="Button 2956" hidden="1">
              <a:extLst>
                <a:ext uri="{63B3BB69-23CF-44E3-9099-C40C66FF867C}">
                  <a14:compatExt spid="_x0000_s183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8321" name="Button 2961" hidden="1">
              <a:extLst>
                <a:ext uri="{63B3BB69-23CF-44E3-9099-C40C66FF867C}">
                  <a14:compatExt spid="_x0000_s18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8322" name="Button 2962" hidden="1">
              <a:extLst>
                <a:ext uri="{63B3BB69-23CF-44E3-9099-C40C66FF867C}">
                  <a14:compatExt spid="_x0000_s18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323" name="Button 2963" hidden="1">
              <a:extLst>
                <a:ext uri="{63B3BB69-23CF-44E3-9099-C40C66FF867C}">
                  <a14:compatExt spid="_x0000_s18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8324" name="Button 2964" hidden="1">
              <a:extLst>
                <a:ext uri="{63B3BB69-23CF-44E3-9099-C40C66FF867C}">
                  <a14:compatExt spid="_x0000_s18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325" name="Button 2965" hidden="1">
              <a:extLst>
                <a:ext uri="{63B3BB69-23CF-44E3-9099-C40C66FF867C}">
                  <a14:compatExt spid="_x0000_s18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8326" name="Button 2966" hidden="1">
              <a:extLst>
                <a:ext uri="{63B3BB69-23CF-44E3-9099-C40C66FF867C}">
                  <a14:compatExt spid="_x0000_s18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8327" name="Button 2967" hidden="1">
              <a:extLst>
                <a:ext uri="{63B3BB69-23CF-44E3-9099-C40C66FF867C}">
                  <a14:compatExt spid="_x0000_s18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8328" name="Button 2968" hidden="1">
              <a:extLst>
                <a:ext uri="{63B3BB69-23CF-44E3-9099-C40C66FF867C}">
                  <a14:compatExt spid="_x0000_s18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329" name="Button 2969" hidden="1">
              <a:extLst>
                <a:ext uri="{63B3BB69-23CF-44E3-9099-C40C66FF867C}">
                  <a14:compatExt spid="_x0000_s18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330" name="Button 2970" hidden="1">
              <a:extLst>
                <a:ext uri="{63B3BB69-23CF-44E3-9099-C40C66FF867C}">
                  <a14:compatExt spid="_x0000_s18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331" name="Button 2971" hidden="1">
              <a:extLst>
                <a:ext uri="{63B3BB69-23CF-44E3-9099-C40C66FF867C}">
                  <a14:compatExt spid="_x0000_s18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332" name="Button 2972" hidden="1">
              <a:extLst>
                <a:ext uri="{63B3BB69-23CF-44E3-9099-C40C66FF867C}">
                  <a14:compatExt spid="_x0000_s18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333" name="Button 2973" hidden="1">
              <a:extLst>
                <a:ext uri="{63B3BB69-23CF-44E3-9099-C40C66FF867C}">
                  <a14:compatExt spid="_x0000_s18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334" name="Button 2974" hidden="1">
              <a:extLst>
                <a:ext uri="{63B3BB69-23CF-44E3-9099-C40C66FF867C}">
                  <a14:compatExt spid="_x0000_s18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335" name="Button 2975" hidden="1">
              <a:extLst>
                <a:ext uri="{63B3BB69-23CF-44E3-9099-C40C66FF867C}">
                  <a14:compatExt spid="_x0000_s18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336" name="Button 2976" hidden="1">
              <a:extLst>
                <a:ext uri="{63B3BB69-23CF-44E3-9099-C40C66FF867C}">
                  <a14:compatExt spid="_x0000_s18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347" name="Button 2987" hidden="1">
              <a:extLst>
                <a:ext uri="{63B3BB69-23CF-44E3-9099-C40C66FF867C}">
                  <a14:compatExt spid="_x0000_s18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348" name="Button 2988" hidden="1">
              <a:extLst>
                <a:ext uri="{63B3BB69-23CF-44E3-9099-C40C66FF867C}">
                  <a14:compatExt spid="_x0000_s18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349" name="Button 2989" hidden="1">
              <a:extLst>
                <a:ext uri="{63B3BB69-23CF-44E3-9099-C40C66FF867C}">
                  <a14:compatExt spid="_x0000_s183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350" name="Button 2990" hidden="1">
              <a:extLst>
                <a:ext uri="{63B3BB69-23CF-44E3-9099-C40C66FF867C}">
                  <a14:compatExt spid="_x0000_s183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351" name="Button 2991" hidden="1">
              <a:extLst>
                <a:ext uri="{63B3BB69-23CF-44E3-9099-C40C66FF867C}">
                  <a14:compatExt spid="_x0000_s183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352" name="Button 2992" hidden="1">
              <a:extLst>
                <a:ext uri="{63B3BB69-23CF-44E3-9099-C40C66FF867C}">
                  <a14:compatExt spid="_x0000_s183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379" name="Button 3019" hidden="1">
              <a:extLst>
                <a:ext uri="{63B3BB69-23CF-44E3-9099-C40C66FF867C}">
                  <a14:compatExt spid="_x0000_s183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380" name="Button 3020" hidden="1">
              <a:extLst>
                <a:ext uri="{63B3BB69-23CF-44E3-9099-C40C66FF867C}">
                  <a14:compatExt spid="_x0000_s183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381" name="Button 3021" hidden="1">
              <a:extLst>
                <a:ext uri="{63B3BB69-23CF-44E3-9099-C40C66FF867C}">
                  <a14:compatExt spid="_x0000_s183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386" name="Button 3026" hidden="1">
              <a:extLst>
                <a:ext uri="{63B3BB69-23CF-44E3-9099-C40C66FF867C}">
                  <a14:compatExt spid="_x0000_s18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387" name="Button 3027" hidden="1">
              <a:extLst>
                <a:ext uri="{63B3BB69-23CF-44E3-9099-C40C66FF867C}">
                  <a14:compatExt spid="_x0000_s18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388" name="Button 3028" hidden="1">
              <a:extLst>
                <a:ext uri="{63B3BB69-23CF-44E3-9099-C40C66FF867C}">
                  <a14:compatExt spid="_x0000_s18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389" name="Button 3029" hidden="1">
              <a:extLst>
                <a:ext uri="{63B3BB69-23CF-44E3-9099-C40C66FF867C}">
                  <a14:compatExt spid="_x0000_s183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390" name="Button 3030" hidden="1">
              <a:extLst>
                <a:ext uri="{63B3BB69-23CF-44E3-9099-C40C66FF867C}">
                  <a14:compatExt spid="_x0000_s183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391" name="Button 3031" hidden="1">
              <a:extLst>
                <a:ext uri="{63B3BB69-23CF-44E3-9099-C40C66FF867C}">
                  <a14:compatExt spid="_x0000_s183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392" name="Button 3032" hidden="1">
              <a:extLst>
                <a:ext uri="{63B3BB69-23CF-44E3-9099-C40C66FF867C}">
                  <a14:compatExt spid="_x0000_s183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393" name="Button 3033" hidden="1">
              <a:extLst>
                <a:ext uri="{63B3BB69-23CF-44E3-9099-C40C66FF867C}">
                  <a14:compatExt spid="_x0000_s18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394" name="Button 3034" hidden="1">
              <a:extLst>
                <a:ext uri="{63B3BB69-23CF-44E3-9099-C40C66FF867C}">
                  <a14:compatExt spid="_x0000_s183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8395" name="Button 3035" hidden="1">
              <a:extLst>
                <a:ext uri="{63B3BB69-23CF-44E3-9099-C40C66FF867C}">
                  <a14:compatExt spid="_x0000_s183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396" name="Button 3036" hidden="1">
              <a:extLst>
                <a:ext uri="{63B3BB69-23CF-44E3-9099-C40C66FF867C}">
                  <a14:compatExt spid="_x0000_s183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397" name="Button 3037" hidden="1">
              <a:extLst>
                <a:ext uri="{63B3BB69-23CF-44E3-9099-C40C66FF867C}">
                  <a14:compatExt spid="_x0000_s183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398" name="Button 3038" hidden="1">
              <a:extLst>
                <a:ext uri="{63B3BB69-23CF-44E3-9099-C40C66FF867C}">
                  <a14:compatExt spid="_x0000_s18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399" name="Button 3039" hidden="1">
              <a:extLst>
                <a:ext uri="{63B3BB69-23CF-44E3-9099-C40C66FF867C}">
                  <a14:compatExt spid="_x0000_s183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400" name="Button 3040" hidden="1">
              <a:extLst>
                <a:ext uri="{63B3BB69-23CF-44E3-9099-C40C66FF867C}">
                  <a14:compatExt spid="_x0000_s184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401" name="Button 3041" hidden="1">
              <a:extLst>
                <a:ext uri="{63B3BB69-23CF-44E3-9099-C40C66FF867C}">
                  <a14:compatExt spid="_x0000_s184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402" name="Button 3042" hidden="1">
              <a:extLst>
                <a:ext uri="{63B3BB69-23CF-44E3-9099-C40C66FF867C}">
                  <a14:compatExt spid="_x0000_s184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403" name="Button 3043" hidden="1">
              <a:extLst>
                <a:ext uri="{63B3BB69-23CF-44E3-9099-C40C66FF867C}">
                  <a14:compatExt spid="_x0000_s184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404" name="Button 3044" hidden="1">
              <a:extLst>
                <a:ext uri="{63B3BB69-23CF-44E3-9099-C40C66FF867C}">
                  <a14:compatExt spid="_x0000_s184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406" name="Button 3046" hidden="1">
              <a:extLst>
                <a:ext uri="{63B3BB69-23CF-44E3-9099-C40C66FF867C}">
                  <a14:compatExt spid="_x0000_s184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407" name="Button 3047" hidden="1">
              <a:extLst>
                <a:ext uri="{63B3BB69-23CF-44E3-9099-C40C66FF867C}">
                  <a14:compatExt spid="_x0000_s184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2545" name="Button 3089" hidden="1">
              <a:extLst>
                <a:ext uri="{63B3BB69-23CF-44E3-9099-C40C66FF867C}">
                  <a14:compatExt spid="_x0000_s225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2546" name="Button 3090" hidden="1">
              <a:extLst>
                <a:ext uri="{63B3BB69-23CF-44E3-9099-C40C66FF867C}">
                  <a14:compatExt spid="_x0000_s22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2547" name="Button 3091" hidden="1">
              <a:extLst>
                <a:ext uri="{63B3BB69-23CF-44E3-9099-C40C66FF867C}">
                  <a14:compatExt spid="_x0000_s225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22552" name="Button 3096" hidden="1">
              <a:extLst>
                <a:ext uri="{63B3BB69-23CF-44E3-9099-C40C66FF867C}">
                  <a14:compatExt spid="_x0000_s22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2553" name="Button 3097" hidden="1">
              <a:extLst>
                <a:ext uri="{63B3BB69-23CF-44E3-9099-C40C66FF867C}">
                  <a14:compatExt spid="_x0000_s22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2554" name="Button 3098" hidden="1">
              <a:extLst>
                <a:ext uri="{63B3BB69-23CF-44E3-9099-C40C66FF867C}">
                  <a14:compatExt spid="_x0000_s22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2555" name="Button 3099" hidden="1">
              <a:extLst>
                <a:ext uri="{63B3BB69-23CF-44E3-9099-C40C66FF867C}">
                  <a14:compatExt spid="_x0000_s22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2563" name="Button 3107" hidden="1">
              <a:extLst>
                <a:ext uri="{63B3BB69-23CF-44E3-9099-C40C66FF867C}">
                  <a14:compatExt spid="_x0000_s22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22585" name="Button 3129" hidden="1">
              <a:extLst>
                <a:ext uri="{63B3BB69-23CF-44E3-9099-C40C66FF867C}">
                  <a14:compatExt spid="_x0000_s2258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2586" name="Button 3130" hidden="1">
              <a:extLst>
                <a:ext uri="{63B3BB69-23CF-44E3-9099-C40C66FF867C}">
                  <a14:compatExt spid="_x0000_s22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2587" name="Button 3131" hidden="1">
              <a:extLst>
                <a:ext uri="{63B3BB69-23CF-44E3-9099-C40C66FF867C}">
                  <a14:compatExt spid="_x0000_s2258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2592" name="Button 3136" hidden="1">
              <a:extLst>
                <a:ext uri="{63B3BB69-23CF-44E3-9099-C40C66FF867C}">
                  <a14:compatExt spid="_x0000_s22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2593" name="Button 3137" hidden="1">
              <a:extLst>
                <a:ext uri="{63B3BB69-23CF-44E3-9099-C40C66FF867C}">
                  <a14:compatExt spid="_x0000_s22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2594" name="Button 3138" hidden="1">
              <a:extLst>
                <a:ext uri="{63B3BB69-23CF-44E3-9099-C40C66FF867C}">
                  <a14:compatExt spid="_x0000_s22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2595" name="Button 3139" hidden="1">
              <a:extLst>
                <a:ext uri="{63B3BB69-23CF-44E3-9099-C40C66FF867C}">
                  <a14:compatExt spid="_x0000_s22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2601" name="Button 3145" hidden="1">
              <a:extLst>
                <a:ext uri="{63B3BB69-23CF-44E3-9099-C40C66FF867C}">
                  <a14:compatExt spid="_x0000_s22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2622" name="Button 3166" hidden="1">
              <a:extLst>
                <a:ext uri="{63B3BB69-23CF-44E3-9099-C40C66FF867C}">
                  <a14:compatExt spid="_x0000_s2262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2623" name="Button 3167" hidden="1">
              <a:extLst>
                <a:ext uri="{63B3BB69-23CF-44E3-9099-C40C66FF867C}">
                  <a14:compatExt spid="_x0000_s22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2624" name="Button 3168" hidden="1">
              <a:extLst>
                <a:ext uri="{63B3BB69-23CF-44E3-9099-C40C66FF867C}">
                  <a14:compatExt spid="_x0000_s2262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2630" name="Button 3174" hidden="1">
              <a:extLst>
                <a:ext uri="{63B3BB69-23CF-44E3-9099-C40C66FF867C}">
                  <a14:compatExt spid="_x0000_s22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2631" name="Button 3175" hidden="1">
              <a:extLst>
                <a:ext uri="{63B3BB69-23CF-44E3-9099-C40C66FF867C}">
                  <a14:compatExt spid="_x0000_s22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2632" name="Button 3176" hidden="1">
              <a:extLst>
                <a:ext uri="{63B3BB69-23CF-44E3-9099-C40C66FF867C}">
                  <a14:compatExt spid="_x0000_s22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2633" name="Button 3177" hidden="1">
              <a:extLst>
                <a:ext uri="{63B3BB69-23CF-44E3-9099-C40C66FF867C}">
                  <a14:compatExt spid="_x0000_s2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2634" name="Button 3178" hidden="1">
              <a:extLst>
                <a:ext uri="{63B3BB69-23CF-44E3-9099-C40C66FF867C}">
                  <a14:compatExt spid="_x0000_s2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2635" name="Button 3179" hidden="1">
              <a:extLst>
                <a:ext uri="{63B3BB69-23CF-44E3-9099-C40C66FF867C}">
                  <a14:compatExt spid="_x0000_s22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2636" name="Button 3180" hidden="1">
              <a:extLst>
                <a:ext uri="{63B3BB69-23CF-44E3-9099-C40C66FF867C}">
                  <a14:compatExt spid="_x0000_s22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2637" name="Button 3181" hidden="1">
              <a:extLst>
                <a:ext uri="{63B3BB69-23CF-44E3-9099-C40C66FF867C}">
                  <a14:compatExt spid="_x0000_s22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2638" name="Button 3182" hidden="1">
              <a:extLst>
                <a:ext uri="{63B3BB69-23CF-44E3-9099-C40C66FF867C}">
                  <a14:compatExt spid="_x0000_s22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2639" name="Button 3183" hidden="1">
              <a:extLst>
                <a:ext uri="{63B3BB69-23CF-44E3-9099-C40C66FF867C}">
                  <a14:compatExt spid="_x0000_s22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2640" name="Button 3184" hidden="1">
              <a:extLst>
                <a:ext uri="{63B3BB69-23CF-44E3-9099-C40C66FF867C}">
                  <a14:compatExt spid="_x0000_s22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2641" name="Button 3185" hidden="1">
              <a:extLst>
                <a:ext uri="{63B3BB69-23CF-44E3-9099-C40C66FF867C}">
                  <a14:compatExt spid="_x0000_s22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2642" name="Button 3186" hidden="1">
              <a:extLst>
                <a:ext uri="{63B3BB69-23CF-44E3-9099-C40C66FF867C}">
                  <a14:compatExt spid="_x0000_s22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2643" name="Button 3187" hidden="1">
              <a:extLst>
                <a:ext uri="{63B3BB69-23CF-44E3-9099-C40C66FF867C}">
                  <a14:compatExt spid="_x0000_s22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2644" name="Button 3188" hidden="1">
              <a:extLst>
                <a:ext uri="{63B3BB69-23CF-44E3-9099-C40C66FF867C}">
                  <a14:compatExt spid="_x0000_s22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2645" name="Button 3189" hidden="1">
              <a:extLst>
                <a:ext uri="{63B3BB69-23CF-44E3-9099-C40C66FF867C}">
                  <a14:compatExt spid="_x0000_s22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2646" name="Button 3190" hidden="1">
              <a:extLst>
                <a:ext uri="{63B3BB69-23CF-44E3-9099-C40C66FF867C}">
                  <a14:compatExt spid="_x0000_s22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2647" name="Button 3191" hidden="1">
              <a:extLst>
                <a:ext uri="{63B3BB69-23CF-44E3-9099-C40C66FF867C}">
                  <a14:compatExt spid="_x0000_s22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2648" name="Button 3192" hidden="1">
              <a:extLst>
                <a:ext uri="{63B3BB69-23CF-44E3-9099-C40C66FF867C}">
                  <a14:compatExt spid="_x0000_s22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2660" name="Button 3204" hidden="1">
              <a:extLst>
                <a:ext uri="{63B3BB69-23CF-44E3-9099-C40C66FF867C}">
                  <a14:compatExt spid="_x0000_s22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2661" name="Button 3205" hidden="1">
              <a:extLst>
                <a:ext uri="{63B3BB69-23CF-44E3-9099-C40C66FF867C}">
                  <a14:compatExt spid="_x0000_s22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2662" name="Button 3206" hidden="1">
              <a:extLst>
                <a:ext uri="{63B3BB69-23CF-44E3-9099-C40C66FF867C}">
                  <a14:compatExt spid="_x0000_s22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2663" name="Button 3207" hidden="1">
              <a:extLst>
                <a:ext uri="{63B3BB69-23CF-44E3-9099-C40C66FF867C}">
                  <a14:compatExt spid="_x0000_s22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2667" name="Button 3211" hidden="1">
              <a:extLst>
                <a:ext uri="{63B3BB69-23CF-44E3-9099-C40C66FF867C}">
                  <a14:compatExt spid="_x0000_s22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2668" name="Button 3212" hidden="1">
              <a:extLst>
                <a:ext uri="{63B3BB69-23CF-44E3-9099-C40C66FF867C}">
                  <a14:compatExt spid="_x0000_s22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2669" name="Button 3213" hidden="1">
              <a:extLst>
                <a:ext uri="{63B3BB69-23CF-44E3-9099-C40C66FF867C}">
                  <a14:compatExt spid="_x0000_s226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2679" name="Button 3223" hidden="1">
              <a:extLst>
                <a:ext uri="{63B3BB69-23CF-44E3-9099-C40C66FF867C}">
                  <a14:compatExt spid="_x0000_s226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680" name="Button 3224" hidden="1">
              <a:extLst>
                <a:ext uri="{63B3BB69-23CF-44E3-9099-C40C66FF867C}">
                  <a14:compatExt spid="_x0000_s22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2681" name="Button 3225" hidden="1">
              <a:extLst>
                <a:ext uri="{63B3BB69-23CF-44E3-9099-C40C66FF867C}">
                  <a14:compatExt spid="_x0000_s226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2682" name="Button 3226" hidden="1">
              <a:extLst>
                <a:ext uri="{63B3BB69-23CF-44E3-9099-C40C66FF867C}">
                  <a14:compatExt spid="_x0000_s226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2683" name="Button 3227" hidden="1">
              <a:extLst>
                <a:ext uri="{63B3BB69-23CF-44E3-9099-C40C66FF867C}">
                  <a14:compatExt spid="_x0000_s22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2684" name="Button 3228" hidden="1">
              <a:extLst>
                <a:ext uri="{63B3BB69-23CF-44E3-9099-C40C66FF867C}">
                  <a14:compatExt spid="_x0000_s226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2685" name="Button 3229" hidden="1">
              <a:extLst>
                <a:ext uri="{63B3BB69-23CF-44E3-9099-C40C66FF867C}">
                  <a14:compatExt spid="_x0000_s22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2686" name="Button 3230" hidden="1">
              <a:extLst>
                <a:ext uri="{63B3BB69-23CF-44E3-9099-C40C66FF867C}">
                  <a14:compatExt spid="_x0000_s22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2687" name="Button 3231" hidden="1">
              <a:extLst>
                <a:ext uri="{63B3BB69-23CF-44E3-9099-C40C66FF867C}">
                  <a14:compatExt spid="_x0000_s22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2688" name="Button 3232" hidden="1">
              <a:extLst>
                <a:ext uri="{63B3BB69-23CF-44E3-9099-C40C66FF867C}">
                  <a14:compatExt spid="_x0000_s226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2689" name="Button 3233" hidden="1">
              <a:extLst>
                <a:ext uri="{63B3BB69-23CF-44E3-9099-C40C66FF867C}">
                  <a14:compatExt spid="_x0000_s22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2690" name="Button 3234" hidden="1">
              <a:extLst>
                <a:ext uri="{63B3BB69-23CF-44E3-9099-C40C66FF867C}">
                  <a14:compatExt spid="_x0000_s22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2691" name="Button 3235" hidden="1">
              <a:extLst>
                <a:ext uri="{63B3BB69-23CF-44E3-9099-C40C66FF867C}">
                  <a14:compatExt spid="_x0000_s22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2692" name="Button 3236" hidden="1">
              <a:extLst>
                <a:ext uri="{63B3BB69-23CF-44E3-9099-C40C66FF867C}">
                  <a14:compatExt spid="_x0000_s22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2702" name="Button 3246" hidden="1">
              <a:extLst>
                <a:ext uri="{63B3BB69-23CF-44E3-9099-C40C66FF867C}">
                  <a14:compatExt spid="_x0000_s227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2703" name="Button 3247" hidden="1">
              <a:extLst>
                <a:ext uri="{63B3BB69-23CF-44E3-9099-C40C66FF867C}">
                  <a14:compatExt spid="_x0000_s22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2704" name="Button 3248" hidden="1">
              <a:extLst>
                <a:ext uri="{63B3BB69-23CF-44E3-9099-C40C66FF867C}">
                  <a14:compatExt spid="_x0000_s22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2705" name="Button 3249" hidden="1">
              <a:extLst>
                <a:ext uri="{63B3BB69-23CF-44E3-9099-C40C66FF867C}">
                  <a14:compatExt spid="_x0000_s22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2706" name="Button 3250" hidden="1">
              <a:extLst>
                <a:ext uri="{63B3BB69-23CF-44E3-9099-C40C66FF867C}">
                  <a14:compatExt spid="_x0000_s22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2707" name="Button 3251" hidden="1">
              <a:extLst>
                <a:ext uri="{63B3BB69-23CF-44E3-9099-C40C66FF867C}">
                  <a14:compatExt spid="_x0000_s22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2737" name="Button 3281" hidden="1">
              <a:extLst>
                <a:ext uri="{63B3BB69-23CF-44E3-9099-C40C66FF867C}">
                  <a14:compatExt spid="_x0000_s227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2738" name="Button 3282" hidden="1">
              <a:extLst>
                <a:ext uri="{63B3BB69-23CF-44E3-9099-C40C66FF867C}">
                  <a14:compatExt spid="_x0000_s2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2739" name="Button 3283" hidden="1">
              <a:extLst>
                <a:ext uri="{63B3BB69-23CF-44E3-9099-C40C66FF867C}">
                  <a14:compatExt spid="_x0000_s227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2743" name="Button 3287" hidden="1">
              <a:extLst>
                <a:ext uri="{63B3BB69-23CF-44E3-9099-C40C66FF867C}">
                  <a14:compatExt spid="_x0000_s22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2744" name="Button 3288" hidden="1">
              <a:extLst>
                <a:ext uri="{63B3BB69-23CF-44E3-9099-C40C66FF867C}">
                  <a14:compatExt spid="_x0000_s22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2745" name="Button 3289" hidden="1">
              <a:extLst>
                <a:ext uri="{63B3BB69-23CF-44E3-9099-C40C66FF867C}">
                  <a14:compatExt spid="_x0000_s227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2746" name="Button 3290" hidden="1">
              <a:extLst>
                <a:ext uri="{63B3BB69-23CF-44E3-9099-C40C66FF867C}">
                  <a14:compatExt spid="_x0000_s227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747" name="Button 3291" hidden="1">
              <a:extLst>
                <a:ext uri="{63B3BB69-23CF-44E3-9099-C40C66FF867C}">
                  <a14:compatExt spid="_x0000_s227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2748" name="Button 3292" hidden="1">
              <a:extLst>
                <a:ext uri="{63B3BB69-23CF-44E3-9099-C40C66FF867C}">
                  <a14:compatExt spid="_x0000_s22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2749" name="Button 3293" hidden="1">
              <a:extLst>
                <a:ext uri="{63B3BB69-23CF-44E3-9099-C40C66FF867C}">
                  <a14:compatExt spid="_x0000_s22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2750" name="Button 3294" hidden="1">
              <a:extLst>
                <a:ext uri="{63B3BB69-23CF-44E3-9099-C40C66FF867C}">
                  <a14:compatExt spid="_x0000_s22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22755" name="Button 3299" hidden="1">
              <a:extLst>
                <a:ext uri="{63B3BB69-23CF-44E3-9099-C40C66FF867C}">
                  <a14:compatExt spid="_x0000_s22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2756" name="Button 3300" hidden="1">
              <a:extLst>
                <a:ext uri="{63B3BB69-23CF-44E3-9099-C40C66FF867C}">
                  <a14:compatExt spid="_x0000_s227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2757" name="Button 3301" hidden="1">
              <a:extLst>
                <a:ext uri="{63B3BB69-23CF-44E3-9099-C40C66FF867C}">
                  <a14:compatExt spid="_x0000_s227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2758" name="Button 3302" hidden="1">
              <a:extLst>
                <a:ext uri="{63B3BB69-23CF-44E3-9099-C40C66FF867C}">
                  <a14:compatExt spid="_x0000_s22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2759" name="Button 3303" hidden="1">
              <a:extLst>
                <a:ext uri="{63B3BB69-23CF-44E3-9099-C40C66FF867C}">
                  <a14:compatExt spid="_x0000_s22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22761" name="Button 3305" hidden="1">
              <a:extLst>
                <a:ext uri="{63B3BB69-23CF-44E3-9099-C40C66FF867C}">
                  <a14:compatExt spid="_x0000_s22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2767" name="Button 3311" hidden="1">
              <a:extLst>
                <a:ext uri="{63B3BB69-23CF-44E3-9099-C40C66FF867C}">
                  <a14:compatExt spid="_x0000_s22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2769" name="Button 3313" hidden="1">
              <a:extLst>
                <a:ext uri="{63B3BB69-23CF-44E3-9099-C40C66FF867C}">
                  <a14:compatExt spid="_x0000_s22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770" name="Button 3314" hidden="1">
              <a:extLst>
                <a:ext uri="{63B3BB69-23CF-44E3-9099-C40C66FF867C}">
                  <a14:compatExt spid="_x0000_s22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771" name="Button 3315" hidden="1">
              <a:extLst>
                <a:ext uri="{63B3BB69-23CF-44E3-9099-C40C66FF867C}">
                  <a14:compatExt spid="_x0000_s22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772" name="Button 3316" hidden="1">
              <a:extLst>
                <a:ext uri="{63B3BB69-23CF-44E3-9099-C40C66FF867C}">
                  <a14:compatExt spid="_x0000_s22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779" name="Button 3323" hidden="1">
              <a:extLst>
                <a:ext uri="{63B3BB69-23CF-44E3-9099-C40C66FF867C}">
                  <a14:compatExt spid="_x0000_s22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780" name="Button 3324" hidden="1">
              <a:extLst>
                <a:ext uri="{63B3BB69-23CF-44E3-9099-C40C66FF867C}">
                  <a14:compatExt spid="_x0000_s22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781" name="Button 3325" hidden="1">
              <a:extLst>
                <a:ext uri="{63B3BB69-23CF-44E3-9099-C40C66FF867C}">
                  <a14:compatExt spid="_x0000_s22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2782" name="Button 3326" hidden="1">
              <a:extLst>
                <a:ext uri="{63B3BB69-23CF-44E3-9099-C40C66FF867C}">
                  <a14:compatExt spid="_x0000_s22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783" name="Button 3327" hidden="1">
              <a:extLst>
                <a:ext uri="{63B3BB69-23CF-44E3-9099-C40C66FF867C}">
                  <a14:compatExt spid="_x0000_s22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2784" name="Button 3328" hidden="1">
              <a:extLst>
                <a:ext uri="{63B3BB69-23CF-44E3-9099-C40C66FF867C}">
                  <a14:compatExt spid="_x0000_s2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2785" name="Button 3329" hidden="1">
              <a:extLst>
                <a:ext uri="{63B3BB69-23CF-44E3-9099-C40C66FF867C}">
                  <a14:compatExt spid="_x0000_s22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2786" name="Button 3330" hidden="1">
              <a:extLst>
                <a:ext uri="{63B3BB69-23CF-44E3-9099-C40C66FF867C}">
                  <a14:compatExt spid="_x0000_s22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2787" name="Button 3331" hidden="1">
              <a:extLst>
                <a:ext uri="{63B3BB69-23CF-44E3-9099-C40C66FF867C}">
                  <a14:compatExt spid="_x0000_s22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2788" name="Button 3332" hidden="1">
              <a:extLst>
                <a:ext uri="{63B3BB69-23CF-44E3-9099-C40C66FF867C}">
                  <a14:compatExt spid="_x0000_s22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2789" name="Button 3333" hidden="1">
              <a:extLst>
                <a:ext uri="{63B3BB69-23CF-44E3-9099-C40C66FF867C}">
                  <a14:compatExt spid="_x0000_s22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2792" name="Button 3336" hidden="1">
              <a:extLst>
                <a:ext uri="{63B3BB69-23CF-44E3-9099-C40C66FF867C}">
                  <a14:compatExt spid="_x0000_s22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793" name="Button 3337" hidden="1">
              <a:extLst>
                <a:ext uri="{63B3BB69-23CF-44E3-9099-C40C66FF867C}">
                  <a14:compatExt spid="_x0000_s22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794" name="Button 3338" hidden="1">
              <a:extLst>
                <a:ext uri="{63B3BB69-23CF-44E3-9099-C40C66FF867C}">
                  <a14:compatExt spid="_x0000_s22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2795" name="Button 3339" hidden="1">
              <a:extLst>
                <a:ext uri="{63B3BB69-23CF-44E3-9099-C40C66FF867C}">
                  <a14:compatExt spid="_x0000_s22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796" name="Button 3340" hidden="1">
              <a:extLst>
                <a:ext uri="{63B3BB69-23CF-44E3-9099-C40C66FF867C}">
                  <a14:compatExt spid="_x0000_s22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797" name="Button 3341" hidden="1">
              <a:extLst>
                <a:ext uri="{63B3BB69-23CF-44E3-9099-C40C66FF867C}">
                  <a14:compatExt spid="_x0000_s227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2798" name="Button 3342" hidden="1">
              <a:extLst>
                <a:ext uri="{63B3BB69-23CF-44E3-9099-C40C66FF867C}">
                  <a14:compatExt spid="_x0000_s22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2799" name="Button 3343" hidden="1">
              <a:extLst>
                <a:ext uri="{63B3BB69-23CF-44E3-9099-C40C66FF867C}">
                  <a14:compatExt spid="_x0000_s227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800" name="Button 3344" hidden="1">
              <a:extLst>
                <a:ext uri="{63B3BB69-23CF-44E3-9099-C40C66FF867C}">
                  <a14:compatExt spid="_x0000_s228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2801" name="Button 3345" hidden="1">
              <a:extLst>
                <a:ext uri="{63B3BB69-23CF-44E3-9099-C40C66FF867C}">
                  <a14:compatExt spid="_x0000_s228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2802" name="Button 3346" hidden="1">
              <a:extLst>
                <a:ext uri="{63B3BB69-23CF-44E3-9099-C40C66FF867C}">
                  <a14:compatExt spid="_x0000_s228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847" name="Button 3391" hidden="1">
              <a:extLst>
                <a:ext uri="{63B3BB69-23CF-44E3-9099-C40C66FF867C}">
                  <a14:compatExt spid="_x0000_s228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848" name="Button 3392" hidden="1">
              <a:extLst>
                <a:ext uri="{63B3BB69-23CF-44E3-9099-C40C66FF867C}">
                  <a14:compatExt spid="_x0000_s22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849" name="Button 3393" hidden="1">
              <a:extLst>
                <a:ext uri="{63B3BB69-23CF-44E3-9099-C40C66FF867C}">
                  <a14:compatExt spid="_x0000_s228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854" name="Button 3398" hidden="1">
              <a:extLst>
                <a:ext uri="{63B3BB69-23CF-44E3-9099-C40C66FF867C}">
                  <a14:compatExt spid="_x0000_s22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2855" name="Button 3399" hidden="1">
              <a:extLst>
                <a:ext uri="{63B3BB69-23CF-44E3-9099-C40C66FF867C}">
                  <a14:compatExt spid="_x0000_s22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2856" name="Button 3400" hidden="1">
              <a:extLst>
                <a:ext uri="{63B3BB69-23CF-44E3-9099-C40C66FF867C}">
                  <a14:compatExt spid="_x0000_s22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857" name="Button 3401" hidden="1">
              <a:extLst>
                <a:ext uri="{63B3BB69-23CF-44E3-9099-C40C66FF867C}">
                  <a14:compatExt spid="_x0000_s22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2858" name="Button 3402" hidden="1">
              <a:extLst>
                <a:ext uri="{63B3BB69-23CF-44E3-9099-C40C66FF867C}">
                  <a14:compatExt spid="_x0000_s22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859" name="Button 3403" hidden="1">
              <a:extLst>
                <a:ext uri="{63B3BB69-23CF-44E3-9099-C40C66FF867C}">
                  <a14:compatExt spid="_x0000_s22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860" name="Button 3404" hidden="1">
              <a:extLst>
                <a:ext uri="{63B3BB69-23CF-44E3-9099-C40C66FF867C}">
                  <a14:compatExt spid="_x0000_s22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861" name="Button 3405" hidden="1">
              <a:extLst>
                <a:ext uri="{63B3BB69-23CF-44E3-9099-C40C66FF867C}">
                  <a14:compatExt spid="_x0000_s22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866" name="Button 3410" hidden="1">
              <a:extLst>
                <a:ext uri="{63B3BB69-23CF-44E3-9099-C40C66FF867C}">
                  <a14:compatExt spid="_x0000_s22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867" name="Button 3411" hidden="1">
              <a:extLst>
                <a:ext uri="{63B3BB69-23CF-44E3-9099-C40C66FF867C}">
                  <a14:compatExt spid="_x0000_s22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868" name="Button 3412" hidden="1">
              <a:extLst>
                <a:ext uri="{63B3BB69-23CF-44E3-9099-C40C66FF867C}">
                  <a14:compatExt spid="_x0000_s228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2869" name="Button 3413" hidden="1">
              <a:extLst>
                <a:ext uri="{63B3BB69-23CF-44E3-9099-C40C66FF867C}">
                  <a14:compatExt spid="_x0000_s228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2870" name="Button 3414" hidden="1">
              <a:extLst>
                <a:ext uri="{63B3BB69-23CF-44E3-9099-C40C66FF867C}">
                  <a14:compatExt spid="_x0000_s22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2871" name="Button 3415" hidden="1">
              <a:extLst>
                <a:ext uri="{63B3BB69-23CF-44E3-9099-C40C66FF867C}">
                  <a14:compatExt spid="_x0000_s228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2872" name="Button 3416" hidden="1">
              <a:extLst>
                <a:ext uri="{63B3BB69-23CF-44E3-9099-C40C66FF867C}">
                  <a14:compatExt spid="_x0000_s228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2875" name="Button 3419" hidden="1">
              <a:extLst>
                <a:ext uri="{63B3BB69-23CF-44E3-9099-C40C66FF867C}">
                  <a14:compatExt spid="_x0000_s22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2876" name="Button 3420" hidden="1">
              <a:extLst>
                <a:ext uri="{63B3BB69-23CF-44E3-9099-C40C66FF867C}">
                  <a14:compatExt spid="_x0000_s228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2877" name="Button 3421" hidden="1">
              <a:extLst>
                <a:ext uri="{63B3BB69-23CF-44E3-9099-C40C66FF867C}">
                  <a14:compatExt spid="_x0000_s228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2888" name="Button 3432" hidden="1">
              <a:extLst>
                <a:ext uri="{63B3BB69-23CF-44E3-9099-C40C66FF867C}">
                  <a14:compatExt spid="_x0000_s22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2889" name="Button 3433" hidden="1">
              <a:extLst>
                <a:ext uri="{63B3BB69-23CF-44E3-9099-C40C66FF867C}">
                  <a14:compatExt spid="_x0000_s22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2890" name="Button 3434" hidden="1">
              <a:extLst>
                <a:ext uri="{63B3BB69-23CF-44E3-9099-C40C66FF867C}">
                  <a14:compatExt spid="_x0000_s22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891" name="Button 3435" hidden="1">
              <a:extLst>
                <a:ext uri="{63B3BB69-23CF-44E3-9099-C40C66FF867C}">
                  <a14:compatExt spid="_x0000_s228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892" name="Button 3436" hidden="1">
              <a:extLst>
                <a:ext uri="{63B3BB69-23CF-44E3-9099-C40C66FF867C}">
                  <a14:compatExt spid="_x0000_s22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2893" name="Button 3437" hidden="1">
              <a:extLst>
                <a:ext uri="{63B3BB69-23CF-44E3-9099-C40C66FF867C}">
                  <a14:compatExt spid="_x0000_s228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894" name="Button 3438" hidden="1">
              <a:extLst>
                <a:ext uri="{63B3BB69-23CF-44E3-9099-C40C66FF867C}">
                  <a14:compatExt spid="_x0000_s22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896" name="Button 3440" hidden="1">
              <a:extLst>
                <a:ext uri="{63B3BB69-23CF-44E3-9099-C40C66FF867C}">
                  <a14:compatExt spid="_x0000_s22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905" name="Button 3449" hidden="1">
              <a:extLst>
                <a:ext uri="{63B3BB69-23CF-44E3-9099-C40C66FF867C}">
                  <a14:compatExt spid="_x0000_s22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906" name="Button 3450" hidden="1">
              <a:extLst>
                <a:ext uri="{63B3BB69-23CF-44E3-9099-C40C66FF867C}">
                  <a14:compatExt spid="_x0000_s22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907" name="Button 3451" hidden="1">
              <a:extLst>
                <a:ext uri="{63B3BB69-23CF-44E3-9099-C40C66FF867C}">
                  <a14:compatExt spid="_x0000_s229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908" name="Button 3452" hidden="1">
              <a:extLst>
                <a:ext uri="{63B3BB69-23CF-44E3-9099-C40C66FF867C}">
                  <a14:compatExt spid="_x0000_s229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2909" name="Button 3453" hidden="1">
              <a:extLst>
                <a:ext uri="{63B3BB69-23CF-44E3-9099-C40C66FF867C}">
                  <a14:compatExt spid="_x0000_s229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910" name="Button 3454" hidden="1">
              <a:extLst>
                <a:ext uri="{63B3BB69-23CF-44E3-9099-C40C66FF867C}">
                  <a14:compatExt spid="_x0000_s229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911" name="Button 3455" hidden="1">
              <a:extLst>
                <a:ext uri="{63B3BB69-23CF-44E3-9099-C40C66FF867C}">
                  <a14:compatExt spid="_x0000_s229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2912" name="Button 3456" hidden="1">
              <a:extLst>
                <a:ext uri="{63B3BB69-23CF-44E3-9099-C40C66FF867C}">
                  <a14:compatExt spid="_x0000_s22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913" name="Button 3457" hidden="1">
              <a:extLst>
                <a:ext uri="{63B3BB69-23CF-44E3-9099-C40C66FF867C}">
                  <a14:compatExt spid="_x0000_s229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920" name="Button 3464" hidden="1">
              <a:extLst>
                <a:ext uri="{63B3BB69-23CF-44E3-9099-C40C66FF867C}">
                  <a14:compatExt spid="_x0000_s229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2921" name="Button 3465" hidden="1">
              <a:extLst>
                <a:ext uri="{63B3BB69-23CF-44E3-9099-C40C66FF867C}">
                  <a14:compatExt spid="_x0000_s229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2922" name="Button 3466" hidden="1">
              <a:extLst>
                <a:ext uri="{63B3BB69-23CF-44E3-9099-C40C66FF867C}">
                  <a14:compatExt spid="_x0000_s22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923" name="Button 3467" hidden="1">
              <a:extLst>
                <a:ext uri="{63B3BB69-23CF-44E3-9099-C40C66FF867C}">
                  <a14:compatExt spid="_x0000_s229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2924" name="Button 3468" hidden="1">
              <a:extLst>
                <a:ext uri="{63B3BB69-23CF-44E3-9099-C40C66FF867C}">
                  <a14:compatExt spid="_x0000_s22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950" name="Button 3494" hidden="1">
              <a:extLst>
                <a:ext uri="{63B3BB69-23CF-44E3-9099-C40C66FF867C}">
                  <a14:compatExt spid="_x0000_s229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951" name="Button 3495" hidden="1">
              <a:extLst>
                <a:ext uri="{63B3BB69-23CF-44E3-9099-C40C66FF867C}">
                  <a14:compatExt spid="_x0000_s22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2952" name="Button 3496" hidden="1">
              <a:extLst>
                <a:ext uri="{63B3BB69-23CF-44E3-9099-C40C66FF867C}">
                  <a14:compatExt spid="_x0000_s229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957" name="Button 3501" hidden="1">
              <a:extLst>
                <a:ext uri="{63B3BB69-23CF-44E3-9099-C40C66FF867C}">
                  <a14:compatExt spid="_x0000_s229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958" name="Button 3502" hidden="1">
              <a:extLst>
                <a:ext uri="{63B3BB69-23CF-44E3-9099-C40C66FF867C}">
                  <a14:compatExt spid="_x0000_s229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959" name="Button 3503" hidden="1">
              <a:extLst>
                <a:ext uri="{63B3BB69-23CF-44E3-9099-C40C66FF867C}">
                  <a14:compatExt spid="_x0000_s229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960" name="Button 3504" hidden="1">
              <a:extLst>
                <a:ext uri="{63B3BB69-23CF-44E3-9099-C40C66FF867C}">
                  <a14:compatExt spid="_x0000_s229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961" name="Button 3505" hidden="1">
              <a:extLst>
                <a:ext uri="{63B3BB69-23CF-44E3-9099-C40C66FF867C}">
                  <a14:compatExt spid="_x0000_s229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2962" name="Button 3506" hidden="1">
              <a:extLst>
                <a:ext uri="{63B3BB69-23CF-44E3-9099-C40C66FF867C}">
                  <a14:compatExt spid="_x0000_s229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2963" name="Button 3507" hidden="1">
              <a:extLst>
                <a:ext uri="{63B3BB69-23CF-44E3-9099-C40C66FF867C}">
                  <a14:compatExt spid="_x0000_s229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2964" name="Button 3508" hidden="1">
              <a:extLst>
                <a:ext uri="{63B3BB69-23CF-44E3-9099-C40C66FF867C}">
                  <a14:compatExt spid="_x0000_s229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965" name="Button 3509" hidden="1">
              <a:extLst>
                <a:ext uri="{63B3BB69-23CF-44E3-9099-C40C66FF867C}">
                  <a14:compatExt spid="_x0000_s229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966" name="Button 3510" hidden="1">
              <a:extLst>
                <a:ext uri="{63B3BB69-23CF-44E3-9099-C40C66FF867C}">
                  <a14:compatExt spid="_x0000_s22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967" name="Button 3511" hidden="1">
              <a:extLst>
                <a:ext uri="{63B3BB69-23CF-44E3-9099-C40C66FF867C}">
                  <a14:compatExt spid="_x0000_s22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968" name="Button 3512" hidden="1">
              <a:extLst>
                <a:ext uri="{63B3BB69-23CF-44E3-9099-C40C66FF867C}">
                  <a14:compatExt spid="_x0000_s22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969" name="Button 3513" hidden="1">
              <a:extLst>
                <a:ext uri="{63B3BB69-23CF-44E3-9099-C40C66FF867C}">
                  <a14:compatExt spid="_x0000_s2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970" name="Button 3514" hidden="1">
              <a:extLst>
                <a:ext uri="{63B3BB69-23CF-44E3-9099-C40C66FF867C}">
                  <a14:compatExt spid="_x0000_s22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971" name="Button 3515" hidden="1">
              <a:extLst>
                <a:ext uri="{63B3BB69-23CF-44E3-9099-C40C66FF867C}">
                  <a14:compatExt spid="_x0000_s22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973" name="Button 3517" hidden="1">
              <a:extLst>
                <a:ext uri="{63B3BB69-23CF-44E3-9099-C40C66FF867C}">
                  <a14:compatExt spid="_x0000_s22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974" name="Button 3518" hidden="1">
              <a:extLst>
                <a:ext uri="{63B3BB69-23CF-44E3-9099-C40C66FF867C}">
                  <a14:compatExt spid="_x0000_s22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975" name="Button 3519" hidden="1">
              <a:extLst>
                <a:ext uri="{63B3BB69-23CF-44E3-9099-C40C66FF867C}">
                  <a14:compatExt spid="_x0000_s22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981" name="Button 3525" hidden="1">
              <a:extLst>
                <a:ext uri="{63B3BB69-23CF-44E3-9099-C40C66FF867C}">
                  <a14:compatExt spid="_x0000_s22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982" name="Button 3526" hidden="1">
              <a:extLst>
                <a:ext uri="{63B3BB69-23CF-44E3-9099-C40C66FF867C}">
                  <a14:compatExt spid="_x0000_s22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983" name="Button 3527" hidden="1">
              <a:extLst>
                <a:ext uri="{63B3BB69-23CF-44E3-9099-C40C66FF867C}">
                  <a14:compatExt spid="_x0000_s22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984" name="Button 3528" hidden="1">
              <a:extLst>
                <a:ext uri="{63B3BB69-23CF-44E3-9099-C40C66FF867C}">
                  <a14:compatExt spid="_x0000_s22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985" name="Button 3529" hidden="1">
              <a:extLst>
                <a:ext uri="{63B3BB69-23CF-44E3-9099-C40C66FF867C}">
                  <a14:compatExt spid="_x0000_s22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990" name="Button 3534" hidden="1">
              <a:extLst>
                <a:ext uri="{63B3BB69-23CF-44E3-9099-C40C66FF867C}">
                  <a14:compatExt spid="_x0000_s229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991" name="Button 3535" hidden="1">
              <a:extLst>
                <a:ext uri="{63B3BB69-23CF-44E3-9099-C40C66FF867C}">
                  <a14:compatExt spid="_x0000_s229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2993" name="Button 3537" hidden="1">
              <a:extLst>
                <a:ext uri="{63B3BB69-23CF-44E3-9099-C40C66FF867C}">
                  <a14:compatExt spid="_x0000_s229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2994" name="Button 3538" hidden="1">
              <a:extLst>
                <a:ext uri="{63B3BB69-23CF-44E3-9099-C40C66FF867C}">
                  <a14:compatExt spid="_x0000_s229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2995" name="Button 3539" hidden="1">
              <a:extLst>
                <a:ext uri="{63B3BB69-23CF-44E3-9099-C40C66FF867C}">
                  <a14:compatExt spid="_x0000_s229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2996" name="Button 3540" hidden="1">
              <a:extLst>
                <a:ext uri="{63B3BB69-23CF-44E3-9099-C40C66FF867C}">
                  <a14:compatExt spid="_x0000_s229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2997" name="Button 3541" hidden="1">
              <a:extLst>
                <a:ext uri="{63B3BB69-23CF-44E3-9099-C40C66FF867C}">
                  <a14:compatExt spid="_x0000_s229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2998" name="Button 3542" hidden="1">
              <a:extLst>
                <a:ext uri="{63B3BB69-23CF-44E3-9099-C40C66FF867C}">
                  <a14:compatExt spid="_x0000_s229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2999" name="Button 3543" hidden="1">
              <a:extLst>
                <a:ext uri="{63B3BB69-23CF-44E3-9099-C40C66FF867C}">
                  <a14:compatExt spid="_x0000_s229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3000" name="Button 3544" hidden="1">
              <a:extLst>
                <a:ext uri="{63B3BB69-23CF-44E3-9099-C40C66FF867C}">
                  <a14:compatExt spid="_x0000_s230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3001" name="Button 3545" hidden="1">
              <a:extLst>
                <a:ext uri="{63B3BB69-23CF-44E3-9099-C40C66FF867C}">
                  <a14:compatExt spid="_x0000_s23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3002" name="Button 3546" hidden="1">
              <a:extLst>
                <a:ext uri="{63B3BB69-23CF-44E3-9099-C40C66FF867C}">
                  <a14:compatExt spid="_x0000_s230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3003" name="Button 3547" hidden="1">
              <a:extLst>
                <a:ext uri="{63B3BB69-23CF-44E3-9099-C40C66FF867C}">
                  <a14:compatExt spid="_x0000_s230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3004" name="Button 3548" hidden="1">
              <a:extLst>
                <a:ext uri="{63B3BB69-23CF-44E3-9099-C40C66FF867C}">
                  <a14:compatExt spid="_x0000_s23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3005" name="Button 3549" hidden="1">
              <a:extLst>
                <a:ext uri="{63B3BB69-23CF-44E3-9099-C40C66FF867C}">
                  <a14:compatExt spid="_x0000_s230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3006" name="Button 3550" hidden="1">
              <a:extLst>
                <a:ext uri="{63B3BB69-23CF-44E3-9099-C40C66FF867C}">
                  <a14:compatExt spid="_x0000_s23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3007" name="Button 3551" hidden="1">
              <a:extLst>
                <a:ext uri="{63B3BB69-23CF-44E3-9099-C40C66FF867C}">
                  <a14:compatExt spid="_x0000_s23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3050" name="Button 3594" hidden="1">
              <a:extLst>
                <a:ext uri="{63B3BB69-23CF-44E3-9099-C40C66FF867C}">
                  <a14:compatExt spid="_x0000_s230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3051" name="Button 3595" hidden="1">
              <a:extLst>
                <a:ext uri="{63B3BB69-23CF-44E3-9099-C40C66FF867C}">
                  <a14:compatExt spid="_x0000_s230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3052" name="Button 3596" hidden="1">
              <a:extLst>
                <a:ext uri="{63B3BB69-23CF-44E3-9099-C40C66FF867C}">
                  <a14:compatExt spid="_x0000_s230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3057" name="Button 3601" hidden="1">
              <a:extLst>
                <a:ext uri="{63B3BB69-23CF-44E3-9099-C40C66FF867C}">
                  <a14:compatExt spid="_x0000_s23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3058" name="Button 3602" hidden="1">
              <a:extLst>
                <a:ext uri="{63B3BB69-23CF-44E3-9099-C40C66FF867C}">
                  <a14:compatExt spid="_x0000_s23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3060" name="Button 3604" hidden="1">
              <a:extLst>
                <a:ext uri="{63B3BB69-23CF-44E3-9099-C40C66FF867C}">
                  <a14:compatExt spid="_x0000_s23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3061" name="Button 3605" hidden="1">
              <a:extLst>
                <a:ext uri="{63B3BB69-23CF-44E3-9099-C40C66FF867C}">
                  <a14:compatExt spid="_x0000_s23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3094" name="Button 3638" hidden="1">
              <a:extLst>
                <a:ext uri="{63B3BB69-23CF-44E3-9099-C40C66FF867C}">
                  <a14:compatExt spid="_x0000_s230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3095" name="Button 3639" hidden="1">
              <a:extLst>
                <a:ext uri="{63B3BB69-23CF-44E3-9099-C40C66FF867C}">
                  <a14:compatExt spid="_x0000_s230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3096" name="Button 3640" hidden="1">
              <a:extLst>
                <a:ext uri="{63B3BB69-23CF-44E3-9099-C40C66FF867C}">
                  <a14:compatExt spid="_x0000_s2309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3102" name="Button 3646" hidden="1">
              <a:extLst>
                <a:ext uri="{63B3BB69-23CF-44E3-9099-C40C66FF867C}">
                  <a14:compatExt spid="_x0000_s231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3103" name="Button 3647" hidden="1">
              <a:extLst>
                <a:ext uri="{63B3BB69-23CF-44E3-9099-C40C66FF867C}">
                  <a14:compatExt spid="_x0000_s231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3104" name="Button 3648" hidden="1">
              <a:extLst>
                <a:ext uri="{63B3BB69-23CF-44E3-9099-C40C66FF867C}">
                  <a14:compatExt spid="_x0000_s231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3105" name="Button 3649" hidden="1">
              <a:extLst>
                <a:ext uri="{63B3BB69-23CF-44E3-9099-C40C66FF867C}">
                  <a14:compatExt spid="_x0000_s231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3106" name="Button 3650" hidden="1">
              <a:extLst>
                <a:ext uri="{63B3BB69-23CF-44E3-9099-C40C66FF867C}">
                  <a14:compatExt spid="_x0000_s231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3107" name="Button 3651" hidden="1">
              <a:extLst>
                <a:ext uri="{63B3BB69-23CF-44E3-9099-C40C66FF867C}">
                  <a14:compatExt spid="_x0000_s231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3108" name="Button 3652" hidden="1">
              <a:extLst>
                <a:ext uri="{63B3BB69-23CF-44E3-9099-C40C66FF867C}">
                  <a14:compatExt spid="_x0000_s231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3109" name="Button 3653" hidden="1">
              <a:extLst>
                <a:ext uri="{63B3BB69-23CF-44E3-9099-C40C66FF867C}">
                  <a14:compatExt spid="_x0000_s231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3110" name="Button 3654" hidden="1">
              <a:extLst>
                <a:ext uri="{63B3BB69-23CF-44E3-9099-C40C66FF867C}">
                  <a14:compatExt spid="_x0000_s23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3111" name="Button 3655" hidden="1">
              <a:extLst>
                <a:ext uri="{63B3BB69-23CF-44E3-9099-C40C66FF867C}">
                  <a14:compatExt spid="_x0000_s23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3112" name="Button 3656" hidden="1">
              <a:extLst>
                <a:ext uri="{63B3BB69-23CF-44E3-9099-C40C66FF867C}">
                  <a14:compatExt spid="_x0000_s23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113" name="Button 3657" hidden="1">
              <a:extLst>
                <a:ext uri="{63B3BB69-23CF-44E3-9099-C40C66FF867C}">
                  <a14:compatExt spid="_x0000_s23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3114" name="Button 3658" hidden="1">
              <a:extLst>
                <a:ext uri="{63B3BB69-23CF-44E3-9099-C40C66FF867C}">
                  <a14:compatExt spid="_x0000_s23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3115" name="Button 3659" hidden="1">
              <a:extLst>
                <a:ext uri="{63B3BB69-23CF-44E3-9099-C40C66FF867C}">
                  <a14:compatExt spid="_x0000_s23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3125" name="Button 3669" hidden="1">
              <a:extLst>
                <a:ext uri="{63B3BB69-23CF-44E3-9099-C40C66FF867C}">
                  <a14:compatExt spid="_x0000_s23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3126" name="Button 3670" hidden="1">
              <a:extLst>
                <a:ext uri="{63B3BB69-23CF-44E3-9099-C40C66FF867C}">
                  <a14:compatExt spid="_x0000_s231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3127" name="Button 3671" hidden="1">
              <a:extLst>
                <a:ext uri="{63B3BB69-23CF-44E3-9099-C40C66FF867C}">
                  <a14:compatExt spid="_x0000_s231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3128" name="Button 3672" hidden="1">
              <a:extLst>
                <a:ext uri="{63B3BB69-23CF-44E3-9099-C40C66FF867C}">
                  <a14:compatExt spid="_x0000_s23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3129" name="Button 3673" hidden="1">
              <a:extLst>
                <a:ext uri="{63B3BB69-23CF-44E3-9099-C40C66FF867C}">
                  <a14:compatExt spid="_x0000_s231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3130" name="Button 3674" hidden="1">
              <a:extLst>
                <a:ext uri="{63B3BB69-23CF-44E3-9099-C40C66FF867C}">
                  <a14:compatExt spid="_x0000_s231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3134" name="Button 3678" hidden="1">
              <a:extLst>
                <a:ext uri="{63B3BB69-23CF-44E3-9099-C40C66FF867C}">
                  <a14:compatExt spid="_x0000_s231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3136" name="Button 3680" hidden="1">
              <a:extLst>
                <a:ext uri="{63B3BB69-23CF-44E3-9099-C40C66FF867C}">
                  <a14:compatExt spid="_x0000_s23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3157" name="Button 3701" hidden="1">
              <a:extLst>
                <a:ext uri="{63B3BB69-23CF-44E3-9099-C40C66FF867C}">
                  <a14:compatExt spid="_x0000_s231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3158" name="Button 3702" hidden="1">
              <a:extLst>
                <a:ext uri="{63B3BB69-23CF-44E3-9099-C40C66FF867C}">
                  <a14:compatExt spid="_x0000_s23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3159" name="Button 3703" hidden="1">
              <a:extLst>
                <a:ext uri="{63B3BB69-23CF-44E3-9099-C40C66FF867C}">
                  <a14:compatExt spid="_x0000_s2315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3165" name="Button 3709" hidden="1">
              <a:extLst>
                <a:ext uri="{63B3BB69-23CF-44E3-9099-C40C66FF867C}">
                  <a14:compatExt spid="_x0000_s231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3166" name="Button 3710" hidden="1">
              <a:extLst>
                <a:ext uri="{63B3BB69-23CF-44E3-9099-C40C66FF867C}">
                  <a14:compatExt spid="_x0000_s23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3167" name="Button 3711" hidden="1">
              <a:extLst>
                <a:ext uri="{63B3BB69-23CF-44E3-9099-C40C66FF867C}">
                  <a14:compatExt spid="_x0000_s23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3168" name="Button 3712" hidden="1">
              <a:extLst>
                <a:ext uri="{63B3BB69-23CF-44E3-9099-C40C66FF867C}">
                  <a14:compatExt spid="_x0000_s231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3169" name="Button 3713" hidden="1">
              <a:extLst>
                <a:ext uri="{63B3BB69-23CF-44E3-9099-C40C66FF867C}">
                  <a14:compatExt spid="_x0000_s23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3170" name="Button 3714" hidden="1">
              <a:extLst>
                <a:ext uri="{63B3BB69-23CF-44E3-9099-C40C66FF867C}">
                  <a14:compatExt spid="_x0000_s23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3171" name="Button 3715" hidden="1">
              <a:extLst>
                <a:ext uri="{63B3BB69-23CF-44E3-9099-C40C66FF867C}">
                  <a14:compatExt spid="_x0000_s23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3172" name="Button 3716" hidden="1">
              <a:extLst>
                <a:ext uri="{63B3BB69-23CF-44E3-9099-C40C66FF867C}">
                  <a14:compatExt spid="_x0000_s231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3173" name="Button 3717" hidden="1">
              <a:extLst>
                <a:ext uri="{63B3BB69-23CF-44E3-9099-C40C66FF867C}">
                  <a14:compatExt spid="_x0000_s231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174" name="Button 3718" hidden="1">
              <a:extLst>
                <a:ext uri="{63B3BB69-23CF-44E3-9099-C40C66FF867C}">
                  <a14:compatExt spid="_x0000_s23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175" name="Button 3719" hidden="1">
              <a:extLst>
                <a:ext uri="{63B3BB69-23CF-44E3-9099-C40C66FF867C}">
                  <a14:compatExt spid="_x0000_s23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3176" name="Button 3720" hidden="1">
              <a:extLst>
                <a:ext uri="{63B3BB69-23CF-44E3-9099-C40C66FF867C}">
                  <a14:compatExt spid="_x0000_s23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3177" name="Button 3721" hidden="1">
              <a:extLst>
                <a:ext uri="{63B3BB69-23CF-44E3-9099-C40C66FF867C}">
                  <a14:compatExt spid="_x0000_s23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3178" name="Button 3722" hidden="1">
              <a:extLst>
                <a:ext uri="{63B3BB69-23CF-44E3-9099-C40C66FF867C}">
                  <a14:compatExt spid="_x0000_s23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3179" name="Button 3723" hidden="1">
              <a:extLst>
                <a:ext uri="{63B3BB69-23CF-44E3-9099-C40C66FF867C}">
                  <a14:compatExt spid="_x0000_s23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3180" name="Button 3724" hidden="1">
              <a:extLst>
                <a:ext uri="{63B3BB69-23CF-44E3-9099-C40C66FF867C}">
                  <a14:compatExt spid="_x0000_s23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3181" name="Button 3725" hidden="1">
              <a:extLst>
                <a:ext uri="{63B3BB69-23CF-44E3-9099-C40C66FF867C}">
                  <a14:compatExt spid="_x0000_s23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3182" name="Button 3726" hidden="1">
              <a:extLst>
                <a:ext uri="{63B3BB69-23CF-44E3-9099-C40C66FF867C}">
                  <a14:compatExt spid="_x0000_s23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3183" name="Button 3727" hidden="1">
              <a:extLst>
                <a:ext uri="{63B3BB69-23CF-44E3-9099-C40C66FF867C}">
                  <a14:compatExt spid="_x0000_s23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3184" name="Button 3728" hidden="1">
              <a:extLst>
                <a:ext uri="{63B3BB69-23CF-44E3-9099-C40C66FF867C}">
                  <a14:compatExt spid="_x0000_s23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3185" name="Button 3729" hidden="1">
              <a:extLst>
                <a:ext uri="{63B3BB69-23CF-44E3-9099-C40C66FF867C}">
                  <a14:compatExt spid="_x0000_s23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187" name="Button 3731" hidden="1">
              <a:extLst>
                <a:ext uri="{63B3BB69-23CF-44E3-9099-C40C66FF867C}">
                  <a14:compatExt spid="_x0000_s23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237" name="Button 3781" hidden="1">
              <a:extLst>
                <a:ext uri="{63B3BB69-23CF-44E3-9099-C40C66FF867C}">
                  <a14:compatExt spid="_x0000_s232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3238" name="Button 3782" hidden="1">
              <a:extLst>
                <a:ext uri="{63B3BB69-23CF-44E3-9099-C40C66FF867C}">
                  <a14:compatExt spid="_x0000_s23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3239" name="Button 3783" hidden="1">
              <a:extLst>
                <a:ext uri="{63B3BB69-23CF-44E3-9099-C40C66FF867C}">
                  <a14:compatExt spid="_x0000_s232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3245" name="Button 3789" hidden="1">
              <a:extLst>
                <a:ext uri="{63B3BB69-23CF-44E3-9099-C40C66FF867C}">
                  <a14:compatExt spid="_x0000_s23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3246" name="Button 3790" hidden="1">
              <a:extLst>
                <a:ext uri="{63B3BB69-23CF-44E3-9099-C40C66FF867C}">
                  <a14:compatExt spid="_x0000_s23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3247" name="Button 3791" hidden="1">
              <a:extLst>
                <a:ext uri="{63B3BB69-23CF-44E3-9099-C40C66FF867C}">
                  <a14:compatExt spid="_x0000_s232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3248" name="Button 3792" hidden="1">
              <a:extLst>
                <a:ext uri="{63B3BB69-23CF-44E3-9099-C40C66FF867C}">
                  <a14:compatExt spid="_x0000_s232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3249" name="Button 3793" hidden="1">
              <a:extLst>
                <a:ext uri="{63B3BB69-23CF-44E3-9099-C40C66FF867C}">
                  <a14:compatExt spid="_x0000_s232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3250" name="Button 3794" hidden="1">
              <a:extLst>
                <a:ext uri="{63B3BB69-23CF-44E3-9099-C40C66FF867C}">
                  <a14:compatExt spid="_x0000_s23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251" name="Button 3795" hidden="1">
              <a:extLst>
                <a:ext uri="{63B3BB69-23CF-44E3-9099-C40C66FF867C}">
                  <a14:compatExt spid="_x0000_s232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3252" name="Button 3796" hidden="1">
              <a:extLst>
                <a:ext uri="{63B3BB69-23CF-44E3-9099-C40C66FF867C}">
                  <a14:compatExt spid="_x0000_s23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253" name="Button 3797" hidden="1">
              <a:extLst>
                <a:ext uri="{63B3BB69-23CF-44E3-9099-C40C66FF867C}">
                  <a14:compatExt spid="_x0000_s23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254" name="Button 3798" hidden="1">
              <a:extLst>
                <a:ext uri="{63B3BB69-23CF-44E3-9099-C40C66FF867C}">
                  <a14:compatExt spid="_x0000_s23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3255" name="Button 3799" hidden="1">
              <a:extLst>
                <a:ext uri="{63B3BB69-23CF-44E3-9099-C40C66FF867C}">
                  <a14:compatExt spid="_x0000_s232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3256" name="Button 3800" hidden="1">
              <a:extLst>
                <a:ext uri="{63B3BB69-23CF-44E3-9099-C40C66FF867C}">
                  <a14:compatExt spid="_x0000_s23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3259" name="Button 3803" hidden="1">
              <a:extLst>
                <a:ext uri="{63B3BB69-23CF-44E3-9099-C40C66FF867C}">
                  <a14:compatExt spid="_x0000_s232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260" name="Button 3804" hidden="1">
              <a:extLst>
                <a:ext uri="{63B3BB69-23CF-44E3-9099-C40C66FF867C}">
                  <a14:compatExt spid="_x0000_s23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3261" name="Button 3805" hidden="1">
              <a:extLst>
                <a:ext uri="{63B3BB69-23CF-44E3-9099-C40C66FF867C}">
                  <a14:compatExt spid="_x0000_s23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3262" name="Button 3806" hidden="1">
              <a:extLst>
                <a:ext uri="{63B3BB69-23CF-44E3-9099-C40C66FF867C}">
                  <a14:compatExt spid="_x0000_s23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3263" name="Button 3807" hidden="1">
              <a:extLst>
                <a:ext uri="{63B3BB69-23CF-44E3-9099-C40C66FF867C}">
                  <a14:compatExt spid="_x0000_s23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3264" name="Button 3808" hidden="1">
              <a:extLst>
                <a:ext uri="{63B3BB69-23CF-44E3-9099-C40C66FF867C}">
                  <a14:compatExt spid="_x0000_s23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3265" name="Button 3809" hidden="1">
              <a:extLst>
                <a:ext uri="{63B3BB69-23CF-44E3-9099-C40C66FF867C}">
                  <a14:compatExt spid="_x0000_s23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3306" name="Button 3850" hidden="1">
              <a:extLst>
                <a:ext uri="{63B3BB69-23CF-44E3-9099-C40C66FF867C}">
                  <a14:compatExt spid="_x0000_s233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3307" name="Button 3851" hidden="1">
              <a:extLst>
                <a:ext uri="{63B3BB69-23CF-44E3-9099-C40C66FF867C}">
                  <a14:compatExt spid="_x0000_s233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3308" name="Button 3852" hidden="1">
              <a:extLst>
                <a:ext uri="{63B3BB69-23CF-44E3-9099-C40C66FF867C}">
                  <a14:compatExt spid="_x0000_s233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3315" name="Button 3859" hidden="1">
              <a:extLst>
                <a:ext uri="{63B3BB69-23CF-44E3-9099-C40C66FF867C}">
                  <a14:compatExt spid="_x0000_s23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316" name="Button 3860" hidden="1">
              <a:extLst>
                <a:ext uri="{63B3BB69-23CF-44E3-9099-C40C66FF867C}">
                  <a14:compatExt spid="_x0000_s23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3317" name="Button 3861" hidden="1">
              <a:extLst>
                <a:ext uri="{63B3BB69-23CF-44E3-9099-C40C66FF867C}">
                  <a14:compatExt spid="_x0000_s23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3318" name="Button 3862" hidden="1">
              <a:extLst>
                <a:ext uri="{63B3BB69-23CF-44E3-9099-C40C66FF867C}">
                  <a14:compatExt spid="_x0000_s23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319" name="Button 3863" hidden="1">
              <a:extLst>
                <a:ext uri="{63B3BB69-23CF-44E3-9099-C40C66FF867C}">
                  <a14:compatExt spid="_x0000_s23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3320" name="Button 3864" hidden="1">
              <a:extLst>
                <a:ext uri="{63B3BB69-23CF-44E3-9099-C40C66FF867C}">
                  <a14:compatExt spid="_x0000_s23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3321" name="Button 3865" hidden="1">
              <a:extLst>
                <a:ext uri="{63B3BB69-23CF-44E3-9099-C40C66FF867C}">
                  <a14:compatExt spid="_x0000_s23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3322" name="Button 3866" hidden="1">
              <a:extLst>
                <a:ext uri="{63B3BB69-23CF-44E3-9099-C40C66FF867C}">
                  <a14:compatExt spid="_x0000_s23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3323" name="Button 3867" hidden="1">
              <a:extLst>
                <a:ext uri="{63B3BB69-23CF-44E3-9099-C40C66FF867C}">
                  <a14:compatExt spid="_x0000_s23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324" name="Button 3868" hidden="1">
              <a:extLst>
                <a:ext uri="{63B3BB69-23CF-44E3-9099-C40C66FF867C}">
                  <a14:compatExt spid="_x0000_s23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3325" name="Button 3869" hidden="1">
              <a:extLst>
                <a:ext uri="{63B3BB69-23CF-44E3-9099-C40C66FF867C}">
                  <a14:compatExt spid="_x0000_s23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3326" name="Button 3870" hidden="1">
              <a:extLst>
                <a:ext uri="{63B3BB69-23CF-44E3-9099-C40C66FF867C}">
                  <a14:compatExt spid="_x0000_s23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3327" name="Button 3871" hidden="1">
              <a:extLst>
                <a:ext uri="{63B3BB69-23CF-44E3-9099-C40C66FF867C}">
                  <a14:compatExt spid="_x0000_s23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3328" name="Button 3872" hidden="1">
              <a:extLst>
                <a:ext uri="{63B3BB69-23CF-44E3-9099-C40C66FF867C}">
                  <a14:compatExt spid="_x0000_s23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3340" name="Button 3884" hidden="1">
              <a:extLst>
                <a:ext uri="{63B3BB69-23CF-44E3-9099-C40C66FF867C}">
                  <a14:compatExt spid="_x0000_s23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341" name="Button 3885" hidden="1">
              <a:extLst>
                <a:ext uri="{63B3BB69-23CF-44E3-9099-C40C66FF867C}">
                  <a14:compatExt spid="_x0000_s23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3342" name="Button 3886" hidden="1">
              <a:extLst>
                <a:ext uri="{63B3BB69-23CF-44E3-9099-C40C66FF867C}">
                  <a14:compatExt spid="_x0000_s23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3347" name="Button 3891" hidden="1">
              <a:extLst>
                <a:ext uri="{63B3BB69-23CF-44E3-9099-C40C66FF867C}">
                  <a14:compatExt spid="_x0000_s23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3348" name="Button 3892" hidden="1">
              <a:extLst>
                <a:ext uri="{63B3BB69-23CF-44E3-9099-C40C66FF867C}">
                  <a14:compatExt spid="_x0000_s23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3371" name="Button 3915" hidden="1">
              <a:extLst>
                <a:ext uri="{63B3BB69-23CF-44E3-9099-C40C66FF867C}">
                  <a14:compatExt spid="_x0000_s2337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3372" name="Button 3916" hidden="1">
              <a:extLst>
                <a:ext uri="{63B3BB69-23CF-44E3-9099-C40C66FF867C}">
                  <a14:compatExt spid="_x0000_s233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373" name="Button 3917" hidden="1">
              <a:extLst>
                <a:ext uri="{63B3BB69-23CF-44E3-9099-C40C66FF867C}">
                  <a14:compatExt spid="_x0000_s2337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3378" name="Button 3922" hidden="1">
              <a:extLst>
                <a:ext uri="{63B3BB69-23CF-44E3-9099-C40C66FF867C}">
                  <a14:compatExt spid="_x0000_s233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3379" name="Button 3923" hidden="1">
              <a:extLst>
                <a:ext uri="{63B3BB69-23CF-44E3-9099-C40C66FF867C}">
                  <a14:compatExt spid="_x0000_s233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3380" name="Button 3924" hidden="1">
              <a:extLst>
                <a:ext uri="{63B3BB69-23CF-44E3-9099-C40C66FF867C}">
                  <a14:compatExt spid="_x0000_s233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3381" name="Button 3925" hidden="1">
              <a:extLst>
                <a:ext uri="{63B3BB69-23CF-44E3-9099-C40C66FF867C}">
                  <a14:compatExt spid="_x0000_s233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3383" name="Button 3927" hidden="1">
              <a:extLst>
                <a:ext uri="{63B3BB69-23CF-44E3-9099-C40C66FF867C}">
                  <a14:compatExt spid="_x0000_s23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404" name="Button 3948" hidden="1">
              <a:extLst>
                <a:ext uri="{63B3BB69-23CF-44E3-9099-C40C66FF867C}">
                  <a14:compatExt spid="_x0000_s234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405" name="Button 3949" hidden="1">
              <a:extLst>
                <a:ext uri="{63B3BB69-23CF-44E3-9099-C40C66FF867C}">
                  <a14:compatExt spid="_x0000_s234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406" name="Button 3950" hidden="1">
              <a:extLst>
                <a:ext uri="{63B3BB69-23CF-44E3-9099-C40C66FF867C}">
                  <a14:compatExt spid="_x0000_s234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3411" name="Button 3955" hidden="1">
              <a:extLst>
                <a:ext uri="{63B3BB69-23CF-44E3-9099-C40C66FF867C}">
                  <a14:compatExt spid="_x0000_s23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412" name="Button 3956" hidden="1">
              <a:extLst>
                <a:ext uri="{63B3BB69-23CF-44E3-9099-C40C66FF867C}">
                  <a14:compatExt spid="_x0000_s23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413" name="Button 3957" hidden="1">
              <a:extLst>
                <a:ext uri="{63B3BB69-23CF-44E3-9099-C40C66FF867C}">
                  <a14:compatExt spid="_x0000_s23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3414" name="Button 3958" hidden="1">
              <a:extLst>
                <a:ext uri="{63B3BB69-23CF-44E3-9099-C40C66FF867C}">
                  <a14:compatExt spid="_x0000_s23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416" name="Button 3960" hidden="1">
              <a:extLst>
                <a:ext uri="{63B3BB69-23CF-44E3-9099-C40C66FF867C}">
                  <a14:compatExt spid="_x0000_s23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3436" name="Button 3980" hidden="1">
              <a:extLst>
                <a:ext uri="{63B3BB69-23CF-44E3-9099-C40C66FF867C}">
                  <a14:compatExt spid="_x0000_s2343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3437" name="Button 3981" hidden="1">
              <a:extLst>
                <a:ext uri="{63B3BB69-23CF-44E3-9099-C40C66FF867C}">
                  <a14:compatExt spid="_x0000_s234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3438" name="Button 3982" hidden="1">
              <a:extLst>
                <a:ext uri="{63B3BB69-23CF-44E3-9099-C40C66FF867C}">
                  <a14:compatExt spid="_x0000_s2343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444" name="Button 3988" hidden="1">
              <a:extLst>
                <a:ext uri="{63B3BB69-23CF-44E3-9099-C40C66FF867C}">
                  <a14:compatExt spid="_x0000_s23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3445" name="Button 3989" hidden="1">
              <a:extLst>
                <a:ext uri="{63B3BB69-23CF-44E3-9099-C40C66FF867C}">
                  <a14:compatExt spid="_x0000_s23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3446" name="Button 3990" hidden="1">
              <a:extLst>
                <a:ext uri="{63B3BB69-23CF-44E3-9099-C40C66FF867C}">
                  <a14:compatExt spid="_x0000_s23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3495" name="Button 4039" hidden="1">
              <a:extLst>
                <a:ext uri="{63B3BB69-23CF-44E3-9099-C40C66FF867C}">
                  <a14:compatExt spid="_x0000_s2349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497" name="Button 4041" hidden="1">
              <a:extLst>
                <a:ext uri="{63B3BB69-23CF-44E3-9099-C40C66FF867C}">
                  <a14:compatExt spid="_x0000_s2349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3506" name="Button 4050" hidden="1">
              <a:extLst>
                <a:ext uri="{63B3BB69-23CF-44E3-9099-C40C66FF867C}">
                  <a14:compatExt spid="_x0000_s23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508" name="Button 4052" hidden="1">
              <a:extLst>
                <a:ext uri="{63B3BB69-23CF-44E3-9099-C40C66FF867C}">
                  <a14:compatExt spid="_x0000_s235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3533" name="Button 4077" hidden="1">
              <a:extLst>
                <a:ext uri="{63B3BB69-23CF-44E3-9099-C40C66FF867C}">
                  <a14:compatExt spid="_x0000_s235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3534" name="Button 4078" hidden="1">
              <a:extLst>
                <a:ext uri="{63B3BB69-23CF-44E3-9099-C40C66FF867C}">
                  <a14:compatExt spid="_x0000_s23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535" name="Button 4079" hidden="1">
              <a:extLst>
                <a:ext uri="{63B3BB69-23CF-44E3-9099-C40C66FF867C}">
                  <a14:compatExt spid="_x0000_s235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540" name="Button 4084" hidden="1">
              <a:extLst>
                <a:ext uri="{63B3BB69-23CF-44E3-9099-C40C66FF867C}">
                  <a14:compatExt spid="_x0000_s23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7742" name="Button 4190" hidden="1">
              <a:extLst>
                <a:ext uri="{63B3BB69-23CF-44E3-9099-C40C66FF867C}">
                  <a14:compatExt spid="_x0000_s277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7743" name="Button 4191" hidden="1">
              <a:extLst>
                <a:ext uri="{63B3BB69-23CF-44E3-9099-C40C66FF867C}">
                  <a14:compatExt spid="_x0000_s27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7744" name="Button 4192" hidden="1">
              <a:extLst>
                <a:ext uri="{63B3BB69-23CF-44E3-9099-C40C66FF867C}">
                  <a14:compatExt spid="_x0000_s277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7748" name="Button 4196" hidden="1">
              <a:extLst>
                <a:ext uri="{63B3BB69-23CF-44E3-9099-C40C66FF867C}">
                  <a14:compatExt spid="_x0000_s27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7749" name="Button 4197" hidden="1">
              <a:extLst>
                <a:ext uri="{63B3BB69-23CF-44E3-9099-C40C66FF867C}">
                  <a14:compatExt spid="_x0000_s277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7751" name="Button 4199" hidden="1">
              <a:extLst>
                <a:ext uri="{63B3BB69-23CF-44E3-9099-C40C66FF867C}">
                  <a14:compatExt spid="_x0000_s27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7753" name="Button 4201" hidden="1">
              <a:extLst>
                <a:ext uri="{63B3BB69-23CF-44E3-9099-C40C66FF867C}">
                  <a14:compatExt spid="_x0000_s277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7754" name="Button 4202" hidden="1">
              <a:extLst>
                <a:ext uri="{63B3BB69-23CF-44E3-9099-C40C66FF867C}">
                  <a14:compatExt spid="_x0000_s27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7758" name="Button 4206" hidden="1">
              <a:extLst>
                <a:ext uri="{63B3BB69-23CF-44E3-9099-C40C66FF867C}">
                  <a14:compatExt spid="_x0000_s27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7759" name="Button 4207" hidden="1">
              <a:extLst>
                <a:ext uri="{63B3BB69-23CF-44E3-9099-C40C66FF867C}">
                  <a14:compatExt spid="_x0000_s27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7762" name="Button 4210" hidden="1">
              <a:extLst>
                <a:ext uri="{63B3BB69-23CF-44E3-9099-C40C66FF867C}">
                  <a14:compatExt spid="_x0000_s27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7782" name="Button 4230" hidden="1">
              <a:extLst>
                <a:ext uri="{63B3BB69-23CF-44E3-9099-C40C66FF867C}">
                  <a14:compatExt spid="_x0000_s277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7783" name="Button 4231" hidden="1">
              <a:extLst>
                <a:ext uri="{63B3BB69-23CF-44E3-9099-C40C66FF867C}">
                  <a14:compatExt spid="_x0000_s27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7784" name="Button 4232" hidden="1">
              <a:extLst>
                <a:ext uri="{63B3BB69-23CF-44E3-9099-C40C66FF867C}">
                  <a14:compatExt spid="_x0000_s277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7786" name="Button 4234" hidden="1">
              <a:extLst>
                <a:ext uri="{63B3BB69-23CF-44E3-9099-C40C66FF867C}">
                  <a14:compatExt spid="_x0000_s27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7787" name="Button 4235" hidden="1">
              <a:extLst>
                <a:ext uri="{63B3BB69-23CF-44E3-9099-C40C66FF867C}">
                  <a14:compatExt spid="_x0000_s27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7790" name="Button 4238" hidden="1">
              <a:extLst>
                <a:ext uri="{63B3BB69-23CF-44E3-9099-C40C66FF867C}">
                  <a14:compatExt spid="_x0000_s27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7791" name="Button 4239" hidden="1">
              <a:extLst>
                <a:ext uri="{63B3BB69-23CF-44E3-9099-C40C66FF867C}">
                  <a14:compatExt spid="_x0000_s27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7793" name="Button 4241" hidden="1">
              <a:extLst>
                <a:ext uri="{63B3BB69-23CF-44E3-9099-C40C66FF867C}">
                  <a14:compatExt spid="_x0000_s27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7796" name="Button 4244" hidden="1">
              <a:extLst>
                <a:ext uri="{63B3BB69-23CF-44E3-9099-C40C66FF867C}">
                  <a14:compatExt spid="_x0000_s27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7798" name="Button 4246" hidden="1">
              <a:extLst>
                <a:ext uri="{63B3BB69-23CF-44E3-9099-C40C66FF867C}">
                  <a14:compatExt spid="_x0000_s27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7799" name="Button 4247" hidden="1">
              <a:extLst>
                <a:ext uri="{63B3BB69-23CF-44E3-9099-C40C66FF867C}">
                  <a14:compatExt spid="_x0000_s277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7820" name="Button 4268" hidden="1">
              <a:extLst>
                <a:ext uri="{63B3BB69-23CF-44E3-9099-C40C66FF867C}">
                  <a14:compatExt spid="_x0000_s278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7821" name="Button 4269" hidden="1">
              <a:extLst>
                <a:ext uri="{63B3BB69-23CF-44E3-9099-C40C66FF867C}">
                  <a14:compatExt spid="_x0000_s27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7822" name="Button 4270" hidden="1">
              <a:extLst>
                <a:ext uri="{63B3BB69-23CF-44E3-9099-C40C66FF867C}">
                  <a14:compatExt spid="_x0000_s278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7826" name="Button 4274" hidden="1">
              <a:extLst>
                <a:ext uri="{63B3BB69-23CF-44E3-9099-C40C66FF867C}">
                  <a14:compatExt spid="_x0000_s27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7827" name="Button 4275" hidden="1">
              <a:extLst>
                <a:ext uri="{63B3BB69-23CF-44E3-9099-C40C66FF867C}">
                  <a14:compatExt spid="_x0000_s27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7828" name="Button 4276" hidden="1">
              <a:extLst>
                <a:ext uri="{63B3BB69-23CF-44E3-9099-C40C66FF867C}">
                  <a14:compatExt spid="_x0000_s27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7829" name="Button 4277" hidden="1">
              <a:extLst>
                <a:ext uri="{63B3BB69-23CF-44E3-9099-C40C66FF867C}">
                  <a14:compatExt spid="_x0000_s27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7851" name="Button 4299" hidden="1">
              <a:extLst>
                <a:ext uri="{63B3BB69-23CF-44E3-9099-C40C66FF867C}">
                  <a14:compatExt spid="_x0000_s2785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7852" name="Button 4300" hidden="1">
              <a:extLst>
                <a:ext uri="{63B3BB69-23CF-44E3-9099-C40C66FF867C}">
                  <a14:compatExt spid="_x0000_s27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7853" name="Button 4301" hidden="1">
              <a:extLst>
                <a:ext uri="{63B3BB69-23CF-44E3-9099-C40C66FF867C}">
                  <a14:compatExt spid="_x0000_s2785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7857" name="Button 4305" hidden="1">
              <a:extLst>
                <a:ext uri="{63B3BB69-23CF-44E3-9099-C40C66FF867C}">
                  <a14:compatExt spid="_x0000_s27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7858" name="Button 4306" hidden="1">
              <a:extLst>
                <a:ext uri="{63B3BB69-23CF-44E3-9099-C40C66FF867C}">
                  <a14:compatExt spid="_x0000_s27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7860" name="Button 4308" hidden="1">
              <a:extLst>
                <a:ext uri="{63B3BB69-23CF-44E3-9099-C40C66FF867C}">
                  <a14:compatExt spid="_x0000_s278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7861" name="Button 4309" hidden="1">
              <a:extLst>
                <a:ext uri="{63B3BB69-23CF-44E3-9099-C40C66FF867C}">
                  <a14:compatExt spid="_x0000_s27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7881" name="Button 4329" hidden="1">
              <a:extLst>
                <a:ext uri="{63B3BB69-23CF-44E3-9099-C40C66FF867C}">
                  <a14:compatExt spid="_x0000_s278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7883" name="Button 4331" hidden="1">
              <a:extLst>
                <a:ext uri="{63B3BB69-23CF-44E3-9099-C40C66FF867C}">
                  <a14:compatExt spid="_x0000_s278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7887" name="Button 4335" hidden="1">
              <a:extLst>
                <a:ext uri="{63B3BB69-23CF-44E3-9099-C40C66FF867C}">
                  <a14:compatExt spid="_x0000_s27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7888" name="Button 4336" hidden="1">
              <a:extLst>
                <a:ext uri="{63B3BB69-23CF-44E3-9099-C40C66FF867C}">
                  <a14:compatExt spid="_x0000_s27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7889" name="Button 4337" hidden="1">
              <a:extLst>
                <a:ext uri="{63B3BB69-23CF-44E3-9099-C40C66FF867C}">
                  <a14:compatExt spid="_x0000_s27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7890" name="Button 4338" hidden="1">
              <a:extLst>
                <a:ext uri="{63B3BB69-23CF-44E3-9099-C40C66FF867C}">
                  <a14:compatExt spid="_x0000_s27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7892" name="Button 4340" hidden="1">
              <a:extLst>
                <a:ext uri="{63B3BB69-23CF-44E3-9099-C40C66FF867C}">
                  <a14:compatExt spid="_x0000_s27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7895" name="Button 4343" hidden="1">
              <a:extLst>
                <a:ext uri="{63B3BB69-23CF-44E3-9099-C40C66FF867C}">
                  <a14:compatExt spid="_x0000_s27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7918" name="Button 4366" hidden="1">
              <a:extLst>
                <a:ext uri="{63B3BB69-23CF-44E3-9099-C40C66FF867C}">
                  <a14:compatExt spid="_x0000_s279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7919" name="Button 4367" hidden="1">
              <a:extLst>
                <a:ext uri="{63B3BB69-23CF-44E3-9099-C40C66FF867C}">
                  <a14:compatExt spid="_x0000_s279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7920" name="Button 4368" hidden="1">
              <a:extLst>
                <a:ext uri="{63B3BB69-23CF-44E3-9099-C40C66FF867C}">
                  <a14:compatExt spid="_x0000_s279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7924" name="Button 4372" hidden="1">
              <a:extLst>
                <a:ext uri="{63B3BB69-23CF-44E3-9099-C40C66FF867C}">
                  <a14:compatExt spid="_x0000_s27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7925" name="Button 4373" hidden="1">
              <a:extLst>
                <a:ext uri="{63B3BB69-23CF-44E3-9099-C40C66FF867C}">
                  <a14:compatExt spid="_x0000_s279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7946" name="Button 4394" hidden="1">
              <a:extLst>
                <a:ext uri="{63B3BB69-23CF-44E3-9099-C40C66FF867C}">
                  <a14:compatExt spid="_x0000_s2794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7947" name="Button 4395" hidden="1">
              <a:extLst>
                <a:ext uri="{63B3BB69-23CF-44E3-9099-C40C66FF867C}">
                  <a14:compatExt spid="_x0000_s279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7948" name="Button 4396" hidden="1">
              <a:extLst>
                <a:ext uri="{63B3BB69-23CF-44E3-9099-C40C66FF867C}">
                  <a14:compatExt spid="_x0000_s2794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7952" name="Button 4400" hidden="1">
              <a:extLst>
                <a:ext uri="{63B3BB69-23CF-44E3-9099-C40C66FF867C}">
                  <a14:compatExt spid="_x0000_s27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7953" name="Button 4401" hidden="1">
              <a:extLst>
                <a:ext uri="{63B3BB69-23CF-44E3-9099-C40C66FF867C}">
                  <a14:compatExt spid="_x0000_s27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7973" name="Button 4421" hidden="1">
              <a:extLst>
                <a:ext uri="{63B3BB69-23CF-44E3-9099-C40C66FF867C}">
                  <a14:compatExt spid="_x0000_s279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7974" name="Button 4422" hidden="1">
              <a:extLst>
                <a:ext uri="{63B3BB69-23CF-44E3-9099-C40C66FF867C}">
                  <a14:compatExt spid="_x0000_s27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7975" name="Button 4423" hidden="1">
              <a:extLst>
                <a:ext uri="{63B3BB69-23CF-44E3-9099-C40C66FF867C}">
                  <a14:compatExt spid="_x0000_s279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7979" name="Button 4427" hidden="1">
              <a:extLst>
                <a:ext uri="{63B3BB69-23CF-44E3-9099-C40C66FF867C}">
                  <a14:compatExt spid="_x0000_s27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7980" name="Button 4428" hidden="1">
              <a:extLst>
                <a:ext uri="{63B3BB69-23CF-44E3-9099-C40C66FF867C}">
                  <a14:compatExt spid="_x0000_s27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8000" name="Button 4448" hidden="1">
              <a:extLst>
                <a:ext uri="{63B3BB69-23CF-44E3-9099-C40C66FF867C}">
                  <a14:compatExt spid="_x0000_s2800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8001" name="Button 4449" hidden="1">
              <a:extLst>
                <a:ext uri="{63B3BB69-23CF-44E3-9099-C40C66FF867C}">
                  <a14:compatExt spid="_x0000_s28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8002" name="Button 4450" hidden="1">
              <a:extLst>
                <a:ext uri="{63B3BB69-23CF-44E3-9099-C40C66FF867C}">
                  <a14:compatExt spid="_x0000_s2800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8006" name="Button 4454" hidden="1">
              <a:extLst>
                <a:ext uri="{63B3BB69-23CF-44E3-9099-C40C66FF867C}">
                  <a14:compatExt spid="_x0000_s28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8007" name="Button 4455" hidden="1">
              <a:extLst>
                <a:ext uri="{63B3BB69-23CF-44E3-9099-C40C66FF867C}">
                  <a14:compatExt spid="_x0000_s28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8027" name="Button 4475" hidden="1">
              <a:extLst>
                <a:ext uri="{63B3BB69-23CF-44E3-9099-C40C66FF867C}">
                  <a14:compatExt spid="_x0000_s2802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8028" name="Button 4476" hidden="1">
              <a:extLst>
                <a:ext uri="{63B3BB69-23CF-44E3-9099-C40C66FF867C}">
                  <a14:compatExt spid="_x0000_s28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8029" name="Button 4477" hidden="1">
              <a:extLst>
                <a:ext uri="{63B3BB69-23CF-44E3-9099-C40C66FF867C}">
                  <a14:compatExt spid="_x0000_s2802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8030" name="Button 4478" hidden="1">
              <a:extLst>
                <a:ext uri="{63B3BB69-23CF-44E3-9099-C40C66FF867C}">
                  <a14:compatExt spid="_x0000_s280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8056" name="Button 4504" hidden="1">
              <a:extLst>
                <a:ext uri="{63B3BB69-23CF-44E3-9099-C40C66FF867C}">
                  <a14:compatExt spid="_x0000_s280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8057" name="Button 4505" hidden="1">
              <a:extLst>
                <a:ext uri="{63B3BB69-23CF-44E3-9099-C40C66FF867C}">
                  <a14:compatExt spid="_x0000_s28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8058" name="Button 4506" hidden="1">
              <a:extLst>
                <a:ext uri="{63B3BB69-23CF-44E3-9099-C40C66FF867C}">
                  <a14:compatExt spid="_x0000_s2805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8062" name="Button 4510" hidden="1">
              <a:extLst>
                <a:ext uri="{63B3BB69-23CF-44E3-9099-C40C66FF867C}">
                  <a14:compatExt spid="_x0000_s280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8065" name="Button 4513" hidden="1">
              <a:extLst>
                <a:ext uri="{63B3BB69-23CF-44E3-9099-C40C66FF867C}">
                  <a14:compatExt spid="_x0000_s280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8067" name="Button 4515" hidden="1">
              <a:extLst>
                <a:ext uri="{63B3BB69-23CF-44E3-9099-C40C66FF867C}">
                  <a14:compatExt spid="_x0000_s280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8071" name="Button 4519" hidden="1">
              <a:extLst>
                <a:ext uri="{63B3BB69-23CF-44E3-9099-C40C66FF867C}">
                  <a14:compatExt spid="_x0000_s280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8072" name="Button 4520" hidden="1">
              <a:extLst>
                <a:ext uri="{63B3BB69-23CF-44E3-9099-C40C66FF867C}">
                  <a14:compatExt spid="_x0000_s280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8073" name="Button 4521" hidden="1">
              <a:extLst>
                <a:ext uri="{63B3BB69-23CF-44E3-9099-C40C66FF867C}">
                  <a14:compatExt spid="_x0000_s280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8074" name="Button 4522" hidden="1">
              <a:extLst>
                <a:ext uri="{63B3BB69-23CF-44E3-9099-C40C66FF867C}">
                  <a14:compatExt spid="_x0000_s280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8075" name="Button 4523" hidden="1">
              <a:extLst>
                <a:ext uri="{63B3BB69-23CF-44E3-9099-C40C66FF867C}">
                  <a14:compatExt spid="_x0000_s280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8076" name="Button 4524" hidden="1">
              <a:extLst>
                <a:ext uri="{63B3BB69-23CF-44E3-9099-C40C66FF867C}">
                  <a14:compatExt spid="_x0000_s280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8079" name="Button 4527" hidden="1">
              <a:extLst>
                <a:ext uri="{63B3BB69-23CF-44E3-9099-C40C66FF867C}">
                  <a14:compatExt spid="_x0000_s280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8080" name="Button 4528" hidden="1">
              <a:extLst>
                <a:ext uri="{63B3BB69-23CF-44E3-9099-C40C66FF867C}">
                  <a14:compatExt spid="_x0000_s280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8081" name="Button 4529" hidden="1">
              <a:extLst>
                <a:ext uri="{63B3BB69-23CF-44E3-9099-C40C66FF867C}">
                  <a14:compatExt spid="_x0000_s28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8082" name="Button 4530" hidden="1">
              <a:extLst>
                <a:ext uri="{63B3BB69-23CF-44E3-9099-C40C66FF867C}">
                  <a14:compatExt spid="_x0000_s28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8083" name="Button 4531" hidden="1">
              <a:extLst>
                <a:ext uri="{63B3BB69-23CF-44E3-9099-C40C66FF867C}">
                  <a14:compatExt spid="_x0000_s280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8084" name="Button 4532" hidden="1">
              <a:extLst>
                <a:ext uri="{63B3BB69-23CF-44E3-9099-C40C66FF867C}">
                  <a14:compatExt spid="_x0000_s28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8085" name="Button 4533" hidden="1">
              <a:extLst>
                <a:ext uri="{63B3BB69-23CF-44E3-9099-C40C66FF867C}">
                  <a14:compatExt spid="_x0000_s28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8086" name="Button 4534" hidden="1">
              <a:extLst>
                <a:ext uri="{63B3BB69-23CF-44E3-9099-C40C66FF867C}">
                  <a14:compatExt spid="_x0000_s28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8087" name="Button 4535" hidden="1">
              <a:extLst>
                <a:ext uri="{63B3BB69-23CF-44E3-9099-C40C66FF867C}">
                  <a14:compatExt spid="_x0000_s28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8092" name="Button 4540" hidden="1">
              <a:extLst>
                <a:ext uri="{63B3BB69-23CF-44E3-9099-C40C66FF867C}">
                  <a14:compatExt spid="_x0000_s280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8093" name="Button 4541" hidden="1">
              <a:extLst>
                <a:ext uri="{63B3BB69-23CF-44E3-9099-C40C66FF867C}">
                  <a14:compatExt spid="_x0000_s28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8094" name="Button 4542" hidden="1">
              <a:extLst>
                <a:ext uri="{63B3BB69-23CF-44E3-9099-C40C66FF867C}">
                  <a14:compatExt spid="_x0000_s280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8095" name="Button 4543" hidden="1">
              <a:extLst>
                <a:ext uri="{63B3BB69-23CF-44E3-9099-C40C66FF867C}">
                  <a14:compatExt spid="_x0000_s280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8101" name="Button 4549" hidden="1">
              <a:extLst>
                <a:ext uri="{63B3BB69-23CF-44E3-9099-C40C66FF867C}">
                  <a14:compatExt spid="_x0000_s281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8135" name="Button 4583" hidden="1">
              <a:extLst>
                <a:ext uri="{63B3BB69-23CF-44E3-9099-C40C66FF867C}">
                  <a14:compatExt spid="_x0000_s281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8136" name="Button 4584" hidden="1">
              <a:extLst>
                <a:ext uri="{63B3BB69-23CF-44E3-9099-C40C66FF867C}">
                  <a14:compatExt spid="_x0000_s281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8137" name="Button 4585" hidden="1">
              <a:extLst>
                <a:ext uri="{63B3BB69-23CF-44E3-9099-C40C66FF867C}">
                  <a14:compatExt spid="_x0000_s281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8161" name="Button 4609" hidden="1">
              <a:extLst>
                <a:ext uri="{63B3BB69-23CF-44E3-9099-C40C66FF867C}">
                  <a14:compatExt spid="_x0000_s281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8162" name="Button 4610" hidden="1">
              <a:extLst>
                <a:ext uri="{63B3BB69-23CF-44E3-9099-C40C66FF867C}">
                  <a14:compatExt spid="_x0000_s281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8163" name="Button 4611" hidden="1">
              <a:extLst>
                <a:ext uri="{63B3BB69-23CF-44E3-9099-C40C66FF867C}">
                  <a14:compatExt spid="_x0000_s281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8213" name="Button 4661" hidden="1">
              <a:extLst>
                <a:ext uri="{63B3BB69-23CF-44E3-9099-C40C66FF867C}">
                  <a14:compatExt spid="_x0000_s282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8214" name="Button 4662" hidden="1">
              <a:extLst>
                <a:ext uri="{63B3BB69-23CF-44E3-9099-C40C66FF867C}">
                  <a14:compatExt spid="_x0000_s282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8215" name="Button 4663" hidden="1">
              <a:extLst>
                <a:ext uri="{63B3BB69-23CF-44E3-9099-C40C66FF867C}">
                  <a14:compatExt spid="_x0000_s282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8238" name="Button 4686" hidden="1">
              <a:extLst>
                <a:ext uri="{63B3BB69-23CF-44E3-9099-C40C66FF867C}">
                  <a14:compatExt spid="_x0000_s282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8239" name="Button 4687" hidden="1">
              <a:extLst>
                <a:ext uri="{63B3BB69-23CF-44E3-9099-C40C66FF867C}">
                  <a14:compatExt spid="_x0000_s28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8240" name="Button 4688" hidden="1">
              <a:extLst>
                <a:ext uri="{63B3BB69-23CF-44E3-9099-C40C66FF867C}">
                  <a14:compatExt spid="_x0000_s282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8263" name="Button 4711" hidden="1">
              <a:extLst>
                <a:ext uri="{63B3BB69-23CF-44E3-9099-C40C66FF867C}">
                  <a14:compatExt spid="_x0000_s282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8264" name="Button 4712" hidden="1">
              <a:extLst>
                <a:ext uri="{63B3BB69-23CF-44E3-9099-C40C66FF867C}">
                  <a14:compatExt spid="_x0000_s28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8265" name="Button 4713" hidden="1">
              <a:extLst>
                <a:ext uri="{63B3BB69-23CF-44E3-9099-C40C66FF867C}">
                  <a14:compatExt spid="_x0000_s282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8287" name="Button 4735" hidden="1">
              <a:extLst>
                <a:ext uri="{63B3BB69-23CF-44E3-9099-C40C66FF867C}">
                  <a14:compatExt spid="_x0000_s282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8288" name="Button 4736" hidden="1">
              <a:extLst>
                <a:ext uri="{63B3BB69-23CF-44E3-9099-C40C66FF867C}">
                  <a14:compatExt spid="_x0000_s282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8289" name="Button 4737" hidden="1">
              <a:extLst>
                <a:ext uri="{63B3BB69-23CF-44E3-9099-C40C66FF867C}">
                  <a14:compatExt spid="_x0000_s282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8312" name="Button 4760" hidden="1">
              <a:extLst>
                <a:ext uri="{63B3BB69-23CF-44E3-9099-C40C66FF867C}">
                  <a14:compatExt spid="_x0000_s283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8313" name="Button 4761" hidden="1">
              <a:extLst>
                <a:ext uri="{63B3BB69-23CF-44E3-9099-C40C66FF867C}">
                  <a14:compatExt spid="_x0000_s283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8314" name="Button 4762" hidden="1">
              <a:extLst>
                <a:ext uri="{63B3BB69-23CF-44E3-9099-C40C66FF867C}">
                  <a14:compatExt spid="_x0000_s283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8336" name="Button 4784" hidden="1">
              <a:extLst>
                <a:ext uri="{63B3BB69-23CF-44E3-9099-C40C66FF867C}">
                  <a14:compatExt spid="_x0000_s2833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8337" name="Button 4785" hidden="1">
              <a:extLst>
                <a:ext uri="{63B3BB69-23CF-44E3-9099-C40C66FF867C}">
                  <a14:compatExt spid="_x0000_s28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8338" name="Button 4786" hidden="1">
              <a:extLst>
                <a:ext uri="{63B3BB69-23CF-44E3-9099-C40C66FF867C}">
                  <a14:compatExt spid="_x0000_s2833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8361" name="Button 4809" hidden="1">
              <a:extLst>
                <a:ext uri="{63B3BB69-23CF-44E3-9099-C40C66FF867C}">
                  <a14:compatExt spid="_x0000_s283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8362" name="Button 4810" hidden="1">
              <a:extLst>
                <a:ext uri="{63B3BB69-23CF-44E3-9099-C40C66FF867C}">
                  <a14:compatExt spid="_x0000_s283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8363" name="Button 4811" hidden="1">
              <a:extLst>
                <a:ext uri="{63B3BB69-23CF-44E3-9099-C40C66FF867C}">
                  <a14:compatExt spid="_x0000_s283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8426" name="Button 4874" hidden="1">
              <a:extLst>
                <a:ext uri="{63B3BB69-23CF-44E3-9099-C40C66FF867C}">
                  <a14:compatExt spid="_x0000_s284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8427" name="Button 4875" hidden="1">
              <a:extLst>
                <a:ext uri="{63B3BB69-23CF-44E3-9099-C40C66FF867C}">
                  <a14:compatExt spid="_x0000_s284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8428" name="Button 4876" hidden="1">
              <a:extLst>
                <a:ext uri="{63B3BB69-23CF-44E3-9099-C40C66FF867C}">
                  <a14:compatExt spid="_x0000_s284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28429" name="Button 4877" hidden="1">
              <a:extLst>
                <a:ext uri="{63B3BB69-23CF-44E3-9099-C40C66FF867C}">
                  <a14:compatExt spid="_x0000_s284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8432" name="Button 4880" hidden="1">
              <a:extLst>
                <a:ext uri="{63B3BB69-23CF-44E3-9099-C40C66FF867C}">
                  <a14:compatExt spid="_x0000_s284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8433" name="Button 4881" hidden="1">
              <a:extLst>
                <a:ext uri="{63B3BB69-23CF-44E3-9099-C40C66FF867C}">
                  <a14:compatExt spid="_x0000_s28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8434" name="Button 4882" hidden="1">
              <a:extLst>
                <a:ext uri="{63B3BB69-23CF-44E3-9099-C40C66FF867C}">
                  <a14:compatExt spid="_x0000_s284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8435" name="Button 4883" hidden="1">
              <a:extLst>
                <a:ext uri="{63B3BB69-23CF-44E3-9099-C40C66FF867C}">
                  <a14:compatExt spid="_x0000_s28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8436" name="Button 4884" hidden="1">
              <a:extLst>
                <a:ext uri="{63B3BB69-23CF-44E3-9099-C40C66FF867C}">
                  <a14:compatExt spid="_x0000_s284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8439" name="Button 4887" hidden="1">
              <a:extLst>
                <a:ext uri="{63B3BB69-23CF-44E3-9099-C40C66FF867C}">
                  <a14:compatExt spid="_x0000_s28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8440" name="Button 4888" hidden="1">
              <a:extLst>
                <a:ext uri="{63B3BB69-23CF-44E3-9099-C40C66FF867C}">
                  <a14:compatExt spid="_x0000_s28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8441" name="Button 4889" hidden="1">
              <a:extLst>
                <a:ext uri="{63B3BB69-23CF-44E3-9099-C40C66FF867C}">
                  <a14:compatExt spid="_x0000_s284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8442" name="Button 4890" hidden="1">
              <a:extLst>
                <a:ext uri="{63B3BB69-23CF-44E3-9099-C40C66FF867C}">
                  <a14:compatExt spid="_x0000_s28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8443" name="Button 4891" hidden="1">
              <a:extLst>
                <a:ext uri="{63B3BB69-23CF-44E3-9099-C40C66FF867C}">
                  <a14:compatExt spid="_x0000_s28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8444" name="Button 4892" hidden="1">
              <a:extLst>
                <a:ext uri="{63B3BB69-23CF-44E3-9099-C40C66FF867C}">
                  <a14:compatExt spid="_x0000_s28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8445" name="Button 4893" hidden="1">
              <a:extLst>
                <a:ext uri="{63B3BB69-23CF-44E3-9099-C40C66FF867C}">
                  <a14:compatExt spid="_x0000_s28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8447" name="Button 4895" hidden="1">
              <a:extLst>
                <a:ext uri="{63B3BB69-23CF-44E3-9099-C40C66FF867C}">
                  <a14:compatExt spid="_x0000_s28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8448" name="Button 4896" hidden="1">
              <a:extLst>
                <a:ext uri="{63B3BB69-23CF-44E3-9099-C40C66FF867C}">
                  <a14:compatExt spid="_x0000_s28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8449" name="Button 4897" hidden="1">
              <a:extLst>
                <a:ext uri="{63B3BB69-23CF-44E3-9099-C40C66FF867C}">
                  <a14:compatExt spid="_x0000_s28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8450" name="Button 4898" hidden="1">
              <a:extLst>
                <a:ext uri="{63B3BB69-23CF-44E3-9099-C40C66FF867C}">
                  <a14:compatExt spid="_x0000_s28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8456" name="Button 4904" hidden="1">
              <a:extLst>
                <a:ext uri="{63B3BB69-23CF-44E3-9099-C40C66FF867C}">
                  <a14:compatExt spid="_x0000_s28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8462" name="Button 4910" hidden="1">
              <a:extLst>
                <a:ext uri="{63B3BB69-23CF-44E3-9099-C40C66FF867C}">
                  <a14:compatExt spid="_x0000_s28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8463" name="Button 4911" hidden="1">
              <a:extLst>
                <a:ext uri="{63B3BB69-23CF-44E3-9099-C40C66FF867C}">
                  <a14:compatExt spid="_x0000_s28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8464" name="Button 4912" hidden="1">
              <a:extLst>
                <a:ext uri="{63B3BB69-23CF-44E3-9099-C40C66FF867C}">
                  <a14:compatExt spid="_x0000_s28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8465" name="Button 4913" hidden="1">
              <a:extLst>
                <a:ext uri="{63B3BB69-23CF-44E3-9099-C40C66FF867C}">
                  <a14:compatExt spid="_x0000_s28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8466" name="Button 4914" hidden="1">
              <a:extLst>
                <a:ext uri="{63B3BB69-23CF-44E3-9099-C40C66FF867C}">
                  <a14:compatExt spid="_x0000_s28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8467" name="Button 4915" hidden="1">
              <a:extLst>
                <a:ext uri="{63B3BB69-23CF-44E3-9099-C40C66FF867C}">
                  <a14:compatExt spid="_x0000_s28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8468" name="Button 4916" hidden="1">
              <a:extLst>
                <a:ext uri="{63B3BB69-23CF-44E3-9099-C40C66FF867C}">
                  <a14:compatExt spid="_x0000_s28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8469" name="Button 4917" hidden="1">
              <a:extLst>
                <a:ext uri="{63B3BB69-23CF-44E3-9099-C40C66FF867C}">
                  <a14:compatExt spid="_x0000_s28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8470" name="Button 4918" hidden="1">
              <a:extLst>
                <a:ext uri="{63B3BB69-23CF-44E3-9099-C40C66FF867C}">
                  <a14:compatExt spid="_x0000_s28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8471" name="Button 4919" hidden="1">
              <a:extLst>
                <a:ext uri="{63B3BB69-23CF-44E3-9099-C40C66FF867C}">
                  <a14:compatExt spid="_x0000_s28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8476" name="Button 4924" hidden="1">
              <a:extLst>
                <a:ext uri="{63B3BB69-23CF-44E3-9099-C40C66FF867C}">
                  <a14:compatExt spid="_x0000_s284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8477" name="Button 4925" hidden="1">
              <a:extLst>
                <a:ext uri="{63B3BB69-23CF-44E3-9099-C40C66FF867C}">
                  <a14:compatExt spid="_x0000_s284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8478" name="Button 4926" hidden="1">
              <a:extLst>
                <a:ext uri="{63B3BB69-23CF-44E3-9099-C40C66FF867C}">
                  <a14:compatExt spid="_x0000_s284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8479" name="Button 4927" hidden="1">
              <a:extLst>
                <a:ext uri="{63B3BB69-23CF-44E3-9099-C40C66FF867C}">
                  <a14:compatExt spid="_x0000_s28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8480" name="Button 4928" hidden="1">
              <a:extLst>
                <a:ext uri="{63B3BB69-23CF-44E3-9099-C40C66FF867C}">
                  <a14:compatExt spid="_x0000_s28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8482" name="Button 4930" hidden="1">
              <a:extLst>
                <a:ext uri="{63B3BB69-23CF-44E3-9099-C40C66FF867C}">
                  <a14:compatExt spid="_x0000_s284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8483" name="Button 4931" hidden="1">
              <a:extLst>
                <a:ext uri="{63B3BB69-23CF-44E3-9099-C40C66FF867C}">
                  <a14:compatExt spid="_x0000_s28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8484" name="Button 4932" hidden="1">
              <a:extLst>
                <a:ext uri="{63B3BB69-23CF-44E3-9099-C40C66FF867C}">
                  <a14:compatExt spid="_x0000_s28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8552" name="Button 5000" hidden="1">
              <a:extLst>
                <a:ext uri="{63B3BB69-23CF-44E3-9099-C40C66FF867C}">
                  <a14:compatExt spid="_x0000_s28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8564" name="Button 5012" hidden="1">
              <a:extLst>
                <a:ext uri="{63B3BB69-23CF-44E3-9099-C40C66FF867C}">
                  <a14:compatExt spid="_x0000_s28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8565" name="Button 5013" hidden="1">
              <a:extLst>
                <a:ext uri="{63B3BB69-23CF-44E3-9099-C40C66FF867C}">
                  <a14:compatExt spid="_x0000_s28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8567" name="Button 5015" hidden="1">
              <a:extLst>
                <a:ext uri="{63B3BB69-23CF-44E3-9099-C40C66FF867C}">
                  <a14:compatExt spid="_x0000_s28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8569" name="Button 5017" hidden="1">
              <a:extLst>
                <a:ext uri="{63B3BB69-23CF-44E3-9099-C40C66FF867C}">
                  <a14:compatExt spid="_x0000_s28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8570" name="Button 5018" hidden="1">
              <a:extLst>
                <a:ext uri="{63B3BB69-23CF-44E3-9099-C40C66FF867C}">
                  <a14:compatExt spid="_x0000_s28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8571" name="Button 5019" hidden="1">
              <a:extLst>
                <a:ext uri="{63B3BB69-23CF-44E3-9099-C40C66FF867C}">
                  <a14:compatExt spid="_x0000_s28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8591" name="Button 5039" hidden="1">
              <a:extLst>
                <a:ext uri="{63B3BB69-23CF-44E3-9099-C40C66FF867C}">
                  <a14:compatExt spid="_x0000_s2859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8592" name="Button 5040" hidden="1">
              <a:extLst>
                <a:ext uri="{63B3BB69-23CF-44E3-9099-C40C66FF867C}">
                  <a14:compatExt spid="_x0000_s28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8593" name="Button 5041" hidden="1">
              <a:extLst>
                <a:ext uri="{63B3BB69-23CF-44E3-9099-C40C66FF867C}">
                  <a14:compatExt spid="_x0000_s285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8597" name="Button 5045" hidden="1">
              <a:extLst>
                <a:ext uri="{63B3BB69-23CF-44E3-9099-C40C66FF867C}">
                  <a14:compatExt spid="_x0000_s28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8599" name="Button 5047" hidden="1">
              <a:extLst>
                <a:ext uri="{63B3BB69-23CF-44E3-9099-C40C66FF867C}">
                  <a14:compatExt spid="_x0000_s28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8600" name="Button 5048" hidden="1">
              <a:extLst>
                <a:ext uri="{63B3BB69-23CF-44E3-9099-C40C66FF867C}">
                  <a14:compatExt spid="_x0000_s286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8601" name="Button 5049" hidden="1">
              <a:extLst>
                <a:ext uri="{63B3BB69-23CF-44E3-9099-C40C66FF867C}">
                  <a14:compatExt spid="_x0000_s28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8603" name="Button 5051" hidden="1">
              <a:extLst>
                <a:ext uri="{63B3BB69-23CF-44E3-9099-C40C66FF867C}">
                  <a14:compatExt spid="_x0000_s28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8604" name="Button 5052" hidden="1">
              <a:extLst>
                <a:ext uri="{63B3BB69-23CF-44E3-9099-C40C66FF867C}">
                  <a14:compatExt spid="_x0000_s28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8605" name="Button 5053" hidden="1">
              <a:extLst>
                <a:ext uri="{63B3BB69-23CF-44E3-9099-C40C66FF867C}">
                  <a14:compatExt spid="_x0000_s28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8608" name="Button 5056" hidden="1">
              <a:extLst>
                <a:ext uri="{63B3BB69-23CF-44E3-9099-C40C66FF867C}">
                  <a14:compatExt spid="_x0000_s28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8609" name="Button 5057" hidden="1">
              <a:extLst>
                <a:ext uri="{63B3BB69-23CF-44E3-9099-C40C66FF867C}">
                  <a14:compatExt spid="_x0000_s28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8614" name="Button 5062" hidden="1">
              <a:extLst>
                <a:ext uri="{63B3BB69-23CF-44E3-9099-C40C66FF867C}">
                  <a14:compatExt spid="_x0000_s286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8615" name="Button 5063" hidden="1">
              <a:extLst>
                <a:ext uri="{63B3BB69-23CF-44E3-9099-C40C66FF867C}">
                  <a14:compatExt spid="_x0000_s286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8623" name="Button 5071" hidden="1">
              <a:extLst>
                <a:ext uri="{63B3BB69-23CF-44E3-9099-C40C66FF867C}">
                  <a14:compatExt spid="_x0000_s28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8624" name="Button 5072" hidden="1">
              <a:extLst>
                <a:ext uri="{63B3BB69-23CF-44E3-9099-C40C66FF867C}">
                  <a14:compatExt spid="_x0000_s28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8629" name="Button 5077" hidden="1">
              <a:extLst>
                <a:ext uri="{63B3BB69-23CF-44E3-9099-C40C66FF867C}">
                  <a14:compatExt spid="_x0000_s28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8630" name="Button 5078" hidden="1">
              <a:extLst>
                <a:ext uri="{63B3BB69-23CF-44E3-9099-C40C66FF867C}">
                  <a14:compatExt spid="_x0000_s28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28633" name="Button 5081" hidden="1">
              <a:extLst>
                <a:ext uri="{63B3BB69-23CF-44E3-9099-C40C66FF867C}">
                  <a14:compatExt spid="_x0000_s28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8635" name="Button 5083" hidden="1">
              <a:extLst>
                <a:ext uri="{63B3BB69-23CF-44E3-9099-C40C66FF867C}">
                  <a14:compatExt spid="_x0000_s28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8636" name="Button 5084" hidden="1">
              <a:extLst>
                <a:ext uri="{63B3BB69-23CF-44E3-9099-C40C66FF867C}">
                  <a14:compatExt spid="_x0000_s28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8637" name="Button 5085" hidden="1">
              <a:extLst>
                <a:ext uri="{63B3BB69-23CF-44E3-9099-C40C66FF867C}">
                  <a14:compatExt spid="_x0000_s28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8638" name="Button 5086" hidden="1">
              <a:extLst>
                <a:ext uri="{63B3BB69-23CF-44E3-9099-C40C66FF867C}">
                  <a14:compatExt spid="_x0000_s28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8639" name="Button 5087" hidden="1">
              <a:extLst>
                <a:ext uri="{63B3BB69-23CF-44E3-9099-C40C66FF867C}">
                  <a14:compatExt spid="_x0000_s28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8660" name="Button 5108" hidden="1">
              <a:extLst>
                <a:ext uri="{63B3BB69-23CF-44E3-9099-C40C66FF867C}">
                  <a14:compatExt spid="_x0000_s286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8661" name="Button 5109" hidden="1">
              <a:extLst>
                <a:ext uri="{63B3BB69-23CF-44E3-9099-C40C66FF867C}">
                  <a14:compatExt spid="_x0000_s28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8662" name="Button 5110" hidden="1">
              <a:extLst>
                <a:ext uri="{63B3BB69-23CF-44E3-9099-C40C66FF867C}">
                  <a14:compatExt spid="_x0000_s286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8663" name="Button 5111" hidden="1">
              <a:extLst>
                <a:ext uri="{63B3BB69-23CF-44E3-9099-C40C66FF867C}">
                  <a14:compatExt spid="_x0000_s28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8664" name="Button 5112" hidden="1">
              <a:extLst>
                <a:ext uri="{63B3BB69-23CF-44E3-9099-C40C66FF867C}">
                  <a14:compatExt spid="_x0000_s28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8665" name="Button 5113" hidden="1">
              <a:extLst>
                <a:ext uri="{63B3BB69-23CF-44E3-9099-C40C66FF867C}">
                  <a14:compatExt spid="_x0000_s28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37900" name="Button 5132" hidden="1">
              <a:extLst>
                <a:ext uri="{63B3BB69-23CF-44E3-9099-C40C66FF867C}">
                  <a14:compatExt spid="_x0000_s3790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37901" name="Button 5133" hidden="1">
              <a:extLst>
                <a:ext uri="{63B3BB69-23CF-44E3-9099-C40C66FF867C}">
                  <a14:compatExt spid="_x0000_s37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37902" name="Button 5134" hidden="1">
              <a:extLst>
                <a:ext uri="{63B3BB69-23CF-44E3-9099-C40C66FF867C}">
                  <a14:compatExt spid="_x0000_s3790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37923" name="Button 5155" hidden="1">
              <a:extLst>
                <a:ext uri="{63B3BB69-23CF-44E3-9099-C40C66FF867C}">
                  <a14:compatExt spid="_x0000_s3792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37924" name="Button 5156" hidden="1">
              <a:extLst>
                <a:ext uri="{63B3BB69-23CF-44E3-9099-C40C66FF867C}">
                  <a14:compatExt spid="_x0000_s37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37925" name="Button 5157" hidden="1">
              <a:extLst>
                <a:ext uri="{63B3BB69-23CF-44E3-9099-C40C66FF867C}">
                  <a14:compatExt spid="_x0000_s3792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37946" name="Button 5178" hidden="1">
              <a:extLst>
                <a:ext uri="{63B3BB69-23CF-44E3-9099-C40C66FF867C}">
                  <a14:compatExt spid="_x0000_s3794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37947" name="Button 5179" hidden="1">
              <a:extLst>
                <a:ext uri="{63B3BB69-23CF-44E3-9099-C40C66FF867C}">
                  <a14:compatExt spid="_x0000_s379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37948" name="Button 5180" hidden="1">
              <a:extLst>
                <a:ext uri="{63B3BB69-23CF-44E3-9099-C40C66FF867C}">
                  <a14:compatExt spid="_x0000_s3794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37970" name="Button 5202" hidden="1">
              <a:extLst>
                <a:ext uri="{63B3BB69-23CF-44E3-9099-C40C66FF867C}">
                  <a14:compatExt spid="_x0000_s379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37971" name="Button 5203" hidden="1">
              <a:extLst>
                <a:ext uri="{63B3BB69-23CF-44E3-9099-C40C66FF867C}">
                  <a14:compatExt spid="_x0000_s37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37972" name="Button 5204" hidden="1">
              <a:extLst>
                <a:ext uri="{63B3BB69-23CF-44E3-9099-C40C66FF867C}">
                  <a14:compatExt spid="_x0000_s379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38021" name="Button 5253" hidden="1">
              <a:extLst>
                <a:ext uri="{63B3BB69-23CF-44E3-9099-C40C66FF867C}">
                  <a14:compatExt spid="_x0000_s380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38022" name="Button 5254" hidden="1">
              <a:extLst>
                <a:ext uri="{63B3BB69-23CF-44E3-9099-C40C66FF867C}">
                  <a14:compatExt spid="_x0000_s380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38023" name="Button 5255" hidden="1">
              <a:extLst>
                <a:ext uri="{63B3BB69-23CF-44E3-9099-C40C66FF867C}">
                  <a14:compatExt spid="_x0000_s380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38027" name="Button 5259" hidden="1">
              <a:extLst>
                <a:ext uri="{63B3BB69-23CF-44E3-9099-C40C66FF867C}">
                  <a14:compatExt spid="_x0000_s380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38028" name="Button 5260" hidden="1">
              <a:extLst>
                <a:ext uri="{63B3BB69-23CF-44E3-9099-C40C66FF867C}">
                  <a14:compatExt spid="_x0000_s38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38029" name="Button 5261" hidden="1">
              <a:extLst>
                <a:ext uri="{63B3BB69-23CF-44E3-9099-C40C66FF867C}">
                  <a14:compatExt spid="_x0000_s380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38046" name="Button 5278" hidden="1">
              <a:extLst>
                <a:ext uri="{63B3BB69-23CF-44E3-9099-C40C66FF867C}">
                  <a14:compatExt spid="_x0000_s380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38047" name="Button 5279" hidden="1">
              <a:extLst>
                <a:ext uri="{63B3BB69-23CF-44E3-9099-C40C66FF867C}">
                  <a14:compatExt spid="_x0000_s380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38048" name="Button 5280" hidden="1">
              <a:extLst>
                <a:ext uri="{63B3BB69-23CF-44E3-9099-C40C66FF867C}">
                  <a14:compatExt spid="_x0000_s38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38049" name="Button 5281" hidden="1">
              <a:extLst>
                <a:ext uri="{63B3BB69-23CF-44E3-9099-C40C66FF867C}">
                  <a14:compatExt spid="_x0000_s380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38051" name="Button 5283" hidden="1">
              <a:extLst>
                <a:ext uri="{63B3BB69-23CF-44E3-9099-C40C66FF867C}">
                  <a14:compatExt spid="_x0000_s380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38054" name="Button 5286" hidden="1">
              <a:extLst>
                <a:ext uri="{63B3BB69-23CF-44E3-9099-C40C66FF867C}">
                  <a14:compatExt spid="_x0000_s380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38055" name="Button 5287" hidden="1">
              <a:extLst>
                <a:ext uri="{63B3BB69-23CF-44E3-9099-C40C66FF867C}">
                  <a14:compatExt spid="_x0000_s380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38057" name="Button 5289" hidden="1">
              <a:extLst>
                <a:ext uri="{63B3BB69-23CF-44E3-9099-C40C66FF867C}">
                  <a14:compatExt spid="_x0000_s38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6" totalsRowShown="0">
  <tableColumns count="6">
    <tableColumn id="1" name="CÓDIGO CATÁLOGO" dataDxfId="123"/>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4" name="Table315" displayName="Table315" ref="A360:F394" totalsRowShown="0">
  <autoFilter ref="A360:F394"/>
  <tableColumns count="6">
    <tableColumn id="1" name="CÓDIGO CATÁLOGO" dataDxfId="102"/>
    <tableColumn id="2" name="ARTÍCULO">
      <calculatedColumnFormula>IFERROR(INDEX(UNSPSCDes,MATCH(INDIRECT(ADDRESS(ROW(),COLUMN()-1,4)),UNSPSCCode,0)),"")</calculatedColumnFormula>
    </tableColumn>
    <tableColumn id="3" name="UNIDAD DE MEDIDA" dataDxfId="101"/>
    <tableColumn id="4" name="CANTIDAD TOTAL ESTIMADA" dataDxfId="100"/>
    <tableColumn id="5" name="PRECIO UNITARIO ESTIMADO" dataDxfId="9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5" name="Table316" displayName="Table316" ref="A404:F438" totalsRowShown="0">
  <autoFilter ref="A404:F438"/>
  <tableColumns count="6">
    <tableColumn id="1" name="CÓDIGO CATÁLOGO" dataDxfId="98"/>
    <tableColumn id="2" name="ARTÍCULO">
      <calculatedColumnFormula>IFERROR(INDEX(UNSPSCDes,MATCH(INDIRECT(ADDRESS(ROW(),COLUMN()-1,4)),UNSPSCCode,0)),"")</calculatedColumnFormula>
    </tableColumn>
    <tableColumn id="3" name="UNIDAD DE MEDIDA"/>
    <tableColumn id="4" name="CANTIDAD TOTAL ESTIMADA" dataDxfId="97"/>
    <tableColumn id="5" name="PRECIO UNITARIO ESTIMADO" dataDxfId="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6" name="Table317" displayName="Table317" ref="A448:F482" totalsRowShown="0">
  <autoFilter ref="A448:F482"/>
  <tableColumns count="6">
    <tableColumn id="1" name="CÓDIGO CATÁLOGO" dataDxfId="95"/>
    <tableColumn id="2" name="ARTÍCULO">
      <calculatedColumnFormula>IFERROR(INDEX(UNSPSCDes,MATCH(INDIRECT(ADDRESS(ROW(),COLUMN()-1,4)),UNSPSCCode,0)),"")</calculatedColumnFormula>
    </tableColumn>
    <tableColumn id="3" name="UNIDAD DE MEDIDA"/>
    <tableColumn id="4" name="CANTIDAD TOTAL ESTIMADA" dataDxfId="94"/>
    <tableColumn id="5" name="PRECIO UNITARIO ESTIMADO" dataDxfId="9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7" name="Table318" displayName="Table318" ref="A492:F526" totalsRowShown="0">
  <autoFilter ref="A492:F526"/>
  <tableColumns count="6">
    <tableColumn id="1" name="CÓDIGO CATÁLOGO" dataDxfId="92"/>
    <tableColumn id="2" name="ARTÍCULO">
      <calculatedColumnFormula>IFERROR(INDEX(UNSPSCDes,MATCH(INDIRECT(ADDRESS(ROW(),COLUMN()-1,4)),UNSPSCCode,0)),"")</calculatedColumnFormula>
    </tableColumn>
    <tableColumn id="3" name="UNIDAD DE MEDIDA"/>
    <tableColumn id="4" name="CANTIDAD TOTAL ESTIMADA" dataDxfId="91"/>
    <tableColumn id="5" name="PRECIO UNITARIO ESTIMADO" dataDxfId="9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8" name="Table319" displayName="Table319" ref="A536:F595" totalsRowShown="0">
  <autoFilter ref="A536:F595"/>
  <tableColumns count="6">
    <tableColumn id="1" name="CÓDIGO CATÁLOGO" dataDxfId="89"/>
    <tableColumn id="2" name="ARTÍCULO" dataDxfId="88">
      <calculatedColumnFormula>IFERROR(INDEX(UNSPSCDes,MATCH(INDIRECT(ADDRESS(ROW(),COLUMN()-1,4)),UNSPSCCode,0)),"")</calculatedColumnFormula>
    </tableColumn>
    <tableColumn id="3" name="UNIDAD DE MEDIDA"/>
    <tableColumn id="4" name="CANTIDAD TOTAL ESTIMADA"/>
    <tableColumn id="5" name="PRECIO UNITARIO ESTIMADO" dataDxfId="8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9" name="Table320" displayName="Table320" ref="A605:F653" totalsRowShown="0">
  <autoFilter ref="A605:F653"/>
  <tableColumns count="6">
    <tableColumn id="1" name="CÓDIGO CATÁLOGO" dataDxfId="86"/>
    <tableColumn id="2" name="ARTÍCULO" dataDxfId="85">
      <calculatedColumnFormula>IFERROR(INDEX(UNSPSCDes,MATCH(INDIRECT(ADDRESS(ROW(),COLUMN()-1,4)),UNSPSCCode,0)),"")</calculatedColumnFormula>
    </tableColumn>
    <tableColumn id="3" name="UNIDAD DE MEDIDA"/>
    <tableColumn id="4" name="CANTIDAD TOTAL ESTIMADA"/>
    <tableColumn id="5" name="PRECIO UNITARIO ESTIMADO" dataDxfId="8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21" name="Table322" displayName="Table322" ref="A663:F665" totalsRowShown="0">
  <autoFilter ref="A663:F665"/>
  <tableColumns count="6">
    <tableColumn id="1" name="CÓDIGO CATÁLOGO" dataDxfId="8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23" name="Table324" displayName="Table324" ref="A675:F715" totalsRowShown="0">
  <autoFilter ref="A675:F715"/>
  <tableColumns count="6">
    <tableColumn id="1" name="CÓDIGO CATÁLOGO" dataDxfId="82"/>
    <tableColumn id="2" name="ARTÍCULO" dataDxfId="81">
      <calculatedColumnFormula>IFERROR(INDEX(UNSPSCDes,MATCH(INDIRECT(ADDRESS(ROW(),COLUMN()-1,4)),UNSPSCCode,0)),"")</calculatedColumnFormula>
    </tableColumn>
    <tableColumn id="3" name="UNIDAD DE MEDIDA"/>
    <tableColumn id="4" name="CANTIDAD TOTAL ESTIMADA"/>
    <tableColumn id="5" name="PRECIO UNITARIO ESTIMADO" dataDxfId="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4" name="Table325" displayName="Table325" ref="A725:F761" totalsRowShown="0">
  <autoFilter ref="A725:F761"/>
  <tableColumns count="6">
    <tableColumn id="1" name="CÓDIGO CATÁLOGO" dataDxfId="7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5" name="Table326" displayName="Table326" ref="A771:F807" totalsRowShown="0">
  <autoFilter ref="A771:F807"/>
  <tableColumns count="6">
    <tableColumn id="1" name="CÓDIGO CATÁLOGO" dataDxfId="7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6" name="Table37" displayName="Table37" ref="A36:F42" totalsRowShown="0">
  <autoFilter ref="A36:F42"/>
  <tableColumns count="6">
    <tableColumn id="1" name="CÓDIGO CATÁLOGO" dataDxfId="12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2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6" name="Table327" displayName="Table327" ref="A817:F840" totalsRowShown="0">
  <autoFilter ref="A817:F840"/>
  <tableColumns count="6">
    <tableColumn id="1" name="CÓDIGO CATÁLOGO" dataDxfId="7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7" name="Table328" displayName="Table328" ref="A850:F872" totalsRowShown="0">
  <autoFilter ref="A850:F872"/>
  <tableColumns count="6">
    <tableColumn id="1" name="CÓDIGO CATÁLOGO" dataDxfId="7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8" name="Table329" displayName="Table329" ref="A882:F889" totalsRowShown="0">
  <autoFilter ref="A882:F889"/>
  <tableColumns count="6">
    <tableColumn id="1" name="CÓDIGO CATÁLOGO" dataDxfId="7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9" name="Table330" displayName="Table330" ref="A899:F906" totalsRowShown="0">
  <autoFilter ref="A899:F906"/>
  <tableColumns count="6">
    <tableColumn id="1" name="CÓDIGO CATÁLOGO" dataDxfId="69"/>
    <tableColumn id="2" name="ARTÍCULO">
      <calculatedColumnFormula>IFERROR(INDEX(UNSPSCDes,MATCH(INDIRECT(ADDRESS(ROW(),COLUMN()-1,4)),UNSPSCCode,0)),"")</calculatedColumnFormula>
    </tableColumn>
    <tableColumn id="3" name="UNIDAD DE MEDIDA"/>
    <tableColumn id="4" name="CANTIDAD TOTAL ESTIMADA" dataDxfId="68" dataCellStyle="ArticleBody"/>
    <tableColumn id="5" name="PRECIO UNITARIO ESTIMADO" dataDxfId="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30" name="Table331" displayName="Table331" ref="A916:F965" totalsRowShown="0">
  <autoFilter ref="A916:F965"/>
  <tableColumns count="6">
    <tableColumn id="1" name="CÓDIGO CATÁLOGO" dataDxfId="6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31" name="Table332" displayName="Table332" ref="A975:F1019" totalsRowShown="0">
  <autoFilter ref="A975:F10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32" name="Table333" displayName="Table333" ref="A1029:F1072" totalsRowShown="0">
  <autoFilter ref="A1029:F1072"/>
  <tableColumns count="6">
    <tableColumn id="1" name="CÓDIGO CATÁLOGO" dataDxfId="6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33" name="Table334" displayName="Table334" ref="A1082:F1125" totalsRowShown="0">
  <autoFilter ref="A1082:F1125"/>
  <tableColumns count="6">
    <tableColumn id="1" name="CÓDIGO CATÁLOGO" dataDxfId="6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4" name="Table335" displayName="Table335" ref="A1135:F1141" totalsRowShown="0">
  <autoFilter ref="A1135:F1141"/>
  <tableColumns count="6">
    <tableColumn id="1" name="CÓDIGO CATÁLOGO" dataDxfId="6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5" name="Table336" displayName="Table336" ref="A1151:F1174" totalsRowShown="0">
  <autoFilter ref="A1151:F1174"/>
  <tableColumns count="6">
    <tableColumn id="1" name="CÓDIGO CATÁLOGO" dataDxfId="5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7" name="Table38" displayName="Table38" ref="A52:F58" totalsRowShown="0">
  <autoFilter ref="A52:F58"/>
  <tableColumns count="6">
    <tableColumn id="1" name="CÓDIGO CATÁLOGO" dataDxfId="120"/>
    <tableColumn id="2" name="ARTÍCULO">
      <calculatedColumnFormula>IFERROR(INDEX(UNSPSCDes,MATCH(INDIRECT(ADDRESS(ROW(),COLUMN()-1,4)),UNSPSCCode,0)),"")</calculatedColumnFormula>
    </tableColumn>
    <tableColumn id="3" name="UNIDAD DE MEDIDA"/>
    <tableColumn id="4" name="CANTIDAD TOTAL ESTIMADA" dataDxfId="119" dataCellStyle="ArticleBody"/>
    <tableColumn id="5" name="PRECIO UNITARIO ESTIMADO" dataDxfId="1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6" name="Table337" displayName="Table337" ref="A1184:F1207" totalsRowShown="0">
  <autoFilter ref="A1184:F1207"/>
  <tableColumns count="6">
    <tableColumn id="1" name="CÓDIGO CATÁLOGO" dataDxfId="5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7" name="Table338" displayName="Table338" ref="A1217:F1240" totalsRowShown="0">
  <autoFilter ref="A1217:F1240"/>
  <tableColumns count="6">
    <tableColumn id="1" name="CÓDIGO CATÁLOGO" dataDxfId="5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8" name="Table339" displayName="Table339" ref="A1250:F1273" totalsRowShown="0">
  <autoFilter ref="A1250:F12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9" name="Table340" displayName="Table340" ref="A1283:F1289" totalsRowShown="0">
  <autoFilter ref="A1283:F1289"/>
  <tableColumns count="6">
    <tableColumn id="1" name="CÓDIGO CATÁLOGO" dataDxfId="5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40" name="Table341" displayName="Table341" ref="A1299:F1305" totalsRowShown="0">
  <autoFilter ref="A1299:F1305"/>
  <tableColumns count="6">
    <tableColumn id="1" name="CÓDIGO CATÁLOGO" dataDxfId="5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41" name="Table342" displayName="Table342" ref="A1315:F1319" totalsRowShown="0">
  <autoFilter ref="A1315:F1319"/>
  <tableColumns count="6">
    <tableColumn id="1" name="CÓDIGO CATÁLOGO" dataDxfId="4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43" name="Table344" displayName="Table344" ref="A1329:F1331" totalsRowShown="0">
  <autoFilter ref="A1329:F1331"/>
  <tableColumns count="6">
    <tableColumn id="1" name="CÓDIGO CATÁLOGO" dataDxfId="4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44" name="Table345" displayName="Table345" ref="A1341:F1343" totalsRowShown="0">
  <autoFilter ref="A1341:F13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8" name="Table349" displayName="Table349" ref="A1353:F1363" totalsRowShown="0">
  <autoFilter ref="A1353:F1363"/>
  <tableColumns count="6">
    <tableColumn id="1" name="CÓDIGO CATÁLOGO"/>
    <tableColumn id="2" name="ARTÍCULO">
      <calculatedColumnFormula>IFERROR(INDEX(UNSPSCDes,MATCH(INDIRECT(ADDRESS(ROW(),COLUMN()-1,4)),UNSPSCCode,0)),"")</calculatedColumnFormula>
    </tableColumn>
    <tableColumn id="3" name="UNIDAD DE MEDIDA" dataDxfId="44"/>
    <tableColumn id="4" name="CANTIDAD TOTAL ESTIMADA" dataDxfId="43"/>
    <tableColumn id="5" name="PRECIO UNITARIO ESTIMADO" dataDxfId="4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9" name="Table350" displayName="Table350" ref="A1373:F1382" totalsRowShown="0">
  <autoFilter ref="A1373:F1382"/>
  <tableColumns count="6">
    <tableColumn id="1" name="CÓDIGO CATÁLOGO"/>
    <tableColumn id="2" name="ARTÍCULO">
      <calculatedColumnFormula>IFERROR(INDEX(UNSPSCDes,MATCH(INDIRECT(ADDRESS(ROW(),COLUMN()-1,4)),UNSPSCCode,0)),"")</calculatedColumnFormula>
    </tableColumn>
    <tableColumn id="3" name="UNIDAD DE MEDIDA" dataDxfId="41"/>
    <tableColumn id="4" name="CANTIDAD TOTAL ESTIMADA" dataDxfId="40"/>
    <tableColumn id="5" name="PRECIO UNITARIO ESTIMADO" dataDxfId="3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8" name="Table39" displayName="Table39" ref="A68:F74" totalsRowShown="0">
  <autoFilter ref="A68:F74"/>
  <tableColumns count="6">
    <tableColumn id="1" name="CÓDIGO CATÁLOGO" dataDxfId="117"/>
    <tableColumn id="2" name="ARTÍCULO">
      <calculatedColumnFormula>IFERROR(INDEX(UNSPSCDes,MATCH(INDIRECT(ADDRESS(ROW(),COLUMN()-1,4)),UNSPSCCode,0)),"")</calculatedColumnFormula>
    </tableColumn>
    <tableColumn id="3" name="UNIDAD DE MEDIDA"/>
    <tableColumn id="4" name="CANTIDAD TOTAL ESTIMADA" dataDxfId="116" dataCellStyle="ArticleBody"/>
    <tableColumn id="5" name="PRECIO UNITARIO ESTIMADO" dataDxfId="1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50" name="Table351" displayName="Table351" ref="A1392:F1397" totalsRowShown="0">
  <autoFilter ref="A1392:F13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51" name="Table352" displayName="Table352" ref="A1407:F1412" totalsRowShown="0">
  <autoFilter ref="A1407:F14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37" dataCellStyle="ArticleBody"/>
    <tableColumn id="5" name="PRECIO UNITARIO ESTIMADO" dataDxfId="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52" name="Table353" displayName="Table353" ref="A1422:F1426" totalsRowShown="0">
  <autoFilter ref="A1422:F14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53" name="Table354" displayName="Table354" ref="A1436:F1440" totalsRowShown="0">
  <autoFilter ref="A1436:F14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54" name="Table355" displayName="Table355" ref="A1450:F1454" totalsRowShown="0">
  <autoFilter ref="A1450:F14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55" name="Table356" displayName="Table356" ref="A1464:F1468" totalsRowShown="0">
  <autoFilter ref="A1464:F14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35" dataCellStyle="ArticleBody"/>
    <tableColumn id="5" name="PRECIO UNITARIO ESTIMADO" dataDxfId="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56" name="Table357" displayName="Table357" ref="A1478:F1482" totalsRowShown="0">
  <autoFilter ref="A1478:F1482"/>
  <tableColumns count="6">
    <tableColumn id="1" name="CÓDIGO CATÁLOGO" dataDxfId="33"/>
    <tableColumn id="2" name="ARTÍCULO">
      <calculatedColumnFormula>IFERROR(INDEX(UNSPSCDes,MATCH(INDIRECT(ADDRESS(ROW(),COLUMN()-1,4)),UNSPSCCode,0)),"")</calculatedColumnFormula>
    </tableColumn>
    <tableColumn id="3" name="UNIDAD DE MEDIDA"/>
    <tableColumn id="4" name="CANTIDAD TOTAL ESTIMADA" dataDxfId="32" dataCellStyle="ArticleBody"/>
    <tableColumn id="5" name="PRECIO UNITARIO ESTIMADO" dataDxfId="3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57" name="Table358" displayName="Table358" ref="A1492:F1494" totalsRowShown="0">
  <autoFilter ref="A1492:F14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8" name="Table359" displayName="Table359" ref="A1504:F1528" totalsRowShown="0">
  <autoFilter ref="A1504:F1528"/>
  <tableColumns count="6">
    <tableColumn id="1" name="CÓDIGO CATÁLOGO" dataDxfId="3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9" name="Table360" displayName="Table360" ref="A1538:F1539" totalsRowShown="0">
  <autoFilter ref="A1538:F1539"/>
  <tableColumns count="6">
    <tableColumn id="1" name="CÓDIGO CATÁLOGO" dataDxfId="2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9" name="Table310" displayName="Table310" ref="A84:F90" totalsRowShown="0">
  <autoFilter ref="A84:F90"/>
  <tableColumns count="6">
    <tableColumn id="1" name="CÓDIGO CATÁLOGO" dataDxfId="114"/>
    <tableColumn id="2" name="ARTÍCULO">
      <calculatedColumnFormula>IFERROR(INDEX(UNSPSCDes,MATCH(INDIRECT(ADDRESS(ROW(),COLUMN()-1,4)),UNSPSCCode,0)),"")</calculatedColumnFormula>
    </tableColumn>
    <tableColumn id="3" name="UNIDAD DE MEDIDA"/>
    <tableColumn id="4" name="CANTIDAD TOTAL ESTIMADA" dataDxfId="113" dataCellStyle="ArticleBody"/>
    <tableColumn id="5" name="PRECIO UNITARIO ESTIMADO" dataDxfId="1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60" name="Table361" displayName="Table361" ref="A1549:F1550" totalsRowShown="0">
  <autoFilter ref="A1549:F1550"/>
  <tableColumns count="6">
    <tableColumn id="1" name="CÓDIGO CATÁLOGO" dataDxfId="28" dataCellStyle="Process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62" name="Table363" displayName="Table363" ref="A1560:F1561" totalsRowShown="0">
  <autoFilter ref="A1560:F1561"/>
  <tableColumns count="6">
    <tableColumn id="1" name="CÓDIGO CATÁLOGO" dataDxfId="26" dataCellStyle="Process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63" name="Table364" displayName="Table364" ref="A1571:F1572" totalsRowShown="0">
  <autoFilter ref="A1571:F1572"/>
  <tableColumns count="6">
    <tableColumn id="1" name="CÓDIGO CATÁLOGO" dataDxfId="2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64" name="Table365" displayName="Table365" ref="A1582:F1583" totalsRowShown="0">
  <autoFilter ref="A1582:F1583"/>
  <tableColumns count="6">
    <tableColumn id="1" name="CÓDIGO CATÁLOGO" dataDxfId="2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65" name="Table366" displayName="Table366" ref="A1593:F1594" totalsRowShown="0">
  <autoFilter ref="A1593:F1594"/>
  <tableColumns count="6">
    <tableColumn id="1" name="CÓDIGO CATÁLOGO" dataDxfId="2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66" name="Table367" displayName="Table367" ref="A1604:F1605" totalsRowShown="0">
  <autoFilter ref="A1604:F1605"/>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67" name="Table368" displayName="Table368" ref="A1615:F1616" totalsRowShown="0">
  <autoFilter ref="A1615:F1616"/>
  <tableColumns count="6">
    <tableColumn id="1" name="CÓDIGO CATÁLOGO" dataDxfId="1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68" name="Table369" displayName="Table369" ref="A1626:F1632" totalsRowShown="0">
  <autoFilter ref="A1626:F16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70" name="Table371" displayName="Table371" ref="A1642:F1679" totalsRowShown="0">
  <autoFilter ref="A1642:F1679"/>
  <tableColumns count="6">
    <tableColumn id="1" name="CÓDIGO CATÁLOGO" dataDxfId="1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22" name="Table323" displayName="Table323" ref="A1689:F1691" totalsRowShown="0">
  <autoFilter ref="A1689:F16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10" name="Table311" displayName="Table311" ref="A100:F155" totalsRowShown="0">
  <autoFilter ref="A100:F155"/>
  <tableColumns count="6">
    <tableColumn id="1" name="CÓDIGO CATÁLOGO" dataDxfId="11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20" name="Table321" displayName="Table321" ref="A1701:F1705" totalsRowShown="0">
  <autoFilter ref="A1701:F17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42" name="Table343" displayName="Table343" ref="A1715:F1716" totalsRowShown="0">
  <autoFilter ref="A1715:F1716"/>
  <tableColumns count="6">
    <tableColumn id="1" name="CÓDIGO CATÁLOGO" dataDxfId="13"/>
    <tableColumn id="2" name="ARTÍCULO">
      <calculatedColumnFormula>IFERROR(INDEX(UNSPSCDes,MATCH(INDIRECT(ADDRESS(ROW(),COLUMN()-1,4)),UNSPSCCode,0)),"")</calculatedColumnFormula>
    </tableColumn>
    <tableColumn id="3" name="UNIDAD DE MEDIDA"/>
    <tableColumn id="4" name="CANTIDAD TOTAL ESTIMADA" dataDxfId="12" dataCellStyle="ArticleBody"/>
    <tableColumn id="5" name="PRECIO UNITARIO ESTIMADO" dataDxfId="1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45" name="Table346" displayName="Table346" ref="A1726:F1727" totalsRowShown="0">
  <autoFilter ref="A1726:F1727"/>
  <tableColumns count="6">
    <tableColumn id="1" name="CÓDIGO CATÁLOGO" dataDxfId="1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46" name="Table347" displayName="Table347" ref="A1737:F1738" totalsRowShown="0">
  <autoFilter ref="A1737:F1738"/>
  <tableColumns count="6">
    <tableColumn id="1" name="CÓDIGO CATÁLOGO" dataDxfId="8"/>
    <tableColumn id="2" name="ARTÍCULO">
      <calculatedColumnFormula>IFERROR(INDEX(UNSPSCDes,MATCH(INDIRECT(ADDRESS(ROW(),COLUMN()-1,4)),UNSPSCCode,0)),"")</calculatedColumnFormula>
    </tableColumn>
    <tableColumn id="3" name="UNIDAD DE MEDIDA"/>
    <tableColumn id="4" name="CANTIDAD TOTAL ESTIMADA" dataDxfId="7" dataCellStyle="ArticleBody"/>
    <tableColumn id="5" name="PRECIO UNITARIO ESTIMADO" dataDxfId="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47" name="Table348" displayName="Table348" ref="A1748:F1749" totalsRowShown="0">
  <autoFilter ref="A1748:F1749"/>
  <tableColumns count="6">
    <tableColumn id="1" name="CÓDIGO CATÁLOGO" dataDxfId="5"/>
    <tableColumn id="2" name="ARTÍCULO">
      <calculatedColumnFormula>IFERROR(INDEX(UNSPSCDes,MATCH(INDIRECT(ADDRESS(ROW(),COLUMN()-1,4)),UNSPSCCode,0)),"")</calculatedColumnFormula>
    </tableColumn>
    <tableColumn id="3" name="UNIDAD DE MEDIDA"/>
    <tableColumn id="4" name="CANTIDAD TOTAL ESTIMADA" dataDxfId="4" dataCellStyle="ArticleBody"/>
    <tableColumn id="5" name="PRECIO UNITARIO ESTIMADO" dataDxfId="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1" name="Table362" displayName="Table362" ref="A1759:F1763" totalsRowShown="0">
  <autoFilter ref="A1759:F1763"/>
  <tableColumns count="6">
    <tableColumn id="1" name="CÓDIGO CATÁLOGO" dataDxfId="2"/>
    <tableColumn id="2" name="ARTÍCULO">
      <calculatedColumnFormula>IFERROR(INDEX(UNSPSCDes,MATCH(INDIRECT(ADDRESS(ROW(),COLUMN()-1,4)),UNSPSCCode,0)),"")</calculatedColumnFormula>
    </tableColumn>
    <tableColumn id="3" name="UNIDAD DE MEDIDA"/>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7.xml><?xml version="1.0" encoding="utf-8"?>
<table xmlns="http://schemas.openxmlformats.org/spreadsheetml/2006/main" id="11" name="Table312" displayName="Table312" ref="A165:F220" totalsRowShown="0">
  <autoFilter ref="A165:F220"/>
  <tableColumns count="6">
    <tableColumn id="1" name="CÓDIGO CATÁLOGO" dataDxfId="109" dataCellStyle="ArticleBody"/>
    <tableColumn id="2" name="ARTÍCULO">
      <calculatedColumnFormula>IFERROR(INDEX(UNSPSCDes,MATCH(INDIRECT(ADDRESS(ROW(),COLUMN()-1,4)),UNSPSCCode,0)),"")</calculatedColumnFormula>
    </tableColumn>
    <tableColumn id="3" name="UNIDAD DE MEDIDA"/>
    <tableColumn id="4" name="CANTIDAD TOTAL ESTIMADA" dataDxfId="108" dataCellStyle="ArticleBody"/>
    <tableColumn id="5" name="PRECIO UNITARIO ESTIMADO" dataDxfId="10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2" name="Table313" displayName="Table313" ref="A230:F285" totalsRowShown="0">
  <autoFilter ref="A230:F2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06" dataCellStyle="ArticleBody"/>
    <tableColumn id="5" name="PRECIO UNITARIO ESTIMADO" dataDxfId="10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3" name="Table314" displayName="Table314" ref="A295:F350" totalsRowShown="0">
  <autoFilter ref="A295:F350"/>
  <tableColumns count="6">
    <tableColumn id="1" name="CÓDIGO CATÁLOGO" dataDxfId="10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0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24.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15.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26.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37.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48.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table" Target="../tables/table59.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8.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19.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30.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41.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table" Target="../tables/table52.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63.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1.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12.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23.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34.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2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47.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58.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7.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ctrlProp" Target="../ctrlProps/ctrlProp956.xml"/><Relationship Id="rId1102" Type="http://schemas.openxmlformats.org/officeDocument/2006/relationships/ctrlProp" Target="../ctrlProps/ctrlProp1099.xml"/><Relationship Id="rId1284" Type="http://schemas.openxmlformats.org/officeDocument/2006/relationships/table" Target="../tables/table4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1144" Type="http://schemas.openxmlformats.org/officeDocument/2006/relationships/ctrlProp" Target="../ctrlProps/ctrlProp1141.xml"/><Relationship Id="rId1186" Type="http://schemas.openxmlformats.org/officeDocument/2006/relationships/ctrlProp" Target="../ctrlProps/ctrlProp118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trlProp" Target="../ctrlProps/ctrlProp967.xml"/><Relationship Id="rId1004" Type="http://schemas.openxmlformats.org/officeDocument/2006/relationships/ctrlProp" Target="../ctrlProps/ctrlProp1001.xml"/><Relationship Id="rId1046" Type="http://schemas.openxmlformats.org/officeDocument/2006/relationships/ctrlProp" Target="../ctrlProps/ctrlProp1043.xml"/><Relationship Id="rId1211" Type="http://schemas.openxmlformats.org/officeDocument/2006/relationships/ctrlProp" Target="../ctrlProps/ctrlProp1208.xml"/><Relationship Id="rId1253" Type="http://schemas.openxmlformats.org/officeDocument/2006/relationships/table" Target="../tables/table18.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ctrlProp" Target="../ctrlProps/ctrlProp1085.xml"/><Relationship Id="rId1295" Type="http://schemas.openxmlformats.org/officeDocument/2006/relationships/table" Target="../tables/table60.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1113" Type="http://schemas.openxmlformats.org/officeDocument/2006/relationships/ctrlProp" Target="../ctrlProps/ctrlProp1110.xml"/><Relationship Id="rId1155" Type="http://schemas.openxmlformats.org/officeDocument/2006/relationships/ctrlProp" Target="../ctrlProps/ctrlProp1152.xml"/><Relationship Id="rId1197" Type="http://schemas.openxmlformats.org/officeDocument/2006/relationships/ctrlProp" Target="../ctrlProps/ctrlProp119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ctrlProp" Target="../ctrlProps/ctrlProp1054.xml"/><Relationship Id="rId1222" Type="http://schemas.openxmlformats.org/officeDocument/2006/relationships/ctrlProp" Target="../ctrlProps/ctrlProp1219.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ctrlProp" Target="../ctrlProps/ctrlProp1096.xml"/><Relationship Id="rId1264" Type="http://schemas.openxmlformats.org/officeDocument/2006/relationships/table" Target="../tables/table29.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166" Type="http://schemas.openxmlformats.org/officeDocument/2006/relationships/ctrlProp" Target="../ctrlProps/ctrlProp116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1233" Type="http://schemas.openxmlformats.org/officeDocument/2006/relationships/ctrlProp" Target="../ctrlProps/ctrlProp1230.xml"/><Relationship Id="rId1275" Type="http://schemas.openxmlformats.org/officeDocument/2006/relationships/table" Target="../tables/table4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ctrlProp" Target="../ctrlProps/ctrlProp1132.xml"/><Relationship Id="rId1177" Type="http://schemas.openxmlformats.org/officeDocument/2006/relationships/ctrlProp" Target="../ctrlProps/ctrlProp1174.xml"/><Relationship Id="rId1300" Type="http://schemas.openxmlformats.org/officeDocument/2006/relationships/table" Target="../tables/table65.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1202" Type="http://schemas.openxmlformats.org/officeDocument/2006/relationships/ctrlProp" Target="../ctrlProps/ctrlProp119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1244" Type="http://schemas.openxmlformats.org/officeDocument/2006/relationships/table" Target="../tables/table9.xml"/><Relationship Id="rId1286" Type="http://schemas.openxmlformats.org/officeDocument/2006/relationships/table" Target="../tables/table51.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146" Type="http://schemas.openxmlformats.org/officeDocument/2006/relationships/ctrlProp" Target="../ctrlProps/ctrlProp114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188" Type="http://schemas.openxmlformats.org/officeDocument/2006/relationships/ctrlProp" Target="../ctrlProps/ctrlProp118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13" Type="http://schemas.openxmlformats.org/officeDocument/2006/relationships/ctrlProp" Target="../ctrlProps/ctrlProp1210.xml"/><Relationship Id="rId1255" Type="http://schemas.openxmlformats.org/officeDocument/2006/relationships/table" Target="../tables/table20.xml"/><Relationship Id="rId1297" Type="http://schemas.openxmlformats.org/officeDocument/2006/relationships/table" Target="../tables/table6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ctrlProp" Target="../ctrlProps/ctrlProp1112.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ctrlProp" Target="../ctrlProps/ctrlProp1154.xml"/><Relationship Id="rId1199" Type="http://schemas.openxmlformats.org/officeDocument/2006/relationships/ctrlProp" Target="../ctrlProps/ctrlProp119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224" Type="http://schemas.openxmlformats.org/officeDocument/2006/relationships/ctrlProp" Target="../ctrlProps/ctrlProp1221.xml"/><Relationship Id="rId1266" Type="http://schemas.openxmlformats.org/officeDocument/2006/relationships/table" Target="../tables/table31.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ctrlProp" Target="../ctrlProps/ctrlProp1123.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1235" Type="http://schemas.openxmlformats.org/officeDocument/2006/relationships/ctrlProp" Target="../ctrlProps/ctrlProp123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1277" Type="http://schemas.openxmlformats.org/officeDocument/2006/relationships/table" Target="../tables/table4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ctrlProp" Target="../ctrlProps/ctrlProp1134.xml"/><Relationship Id="rId1179" Type="http://schemas.openxmlformats.org/officeDocument/2006/relationships/ctrlProp" Target="../ctrlProps/ctrlProp117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1190" Type="http://schemas.openxmlformats.org/officeDocument/2006/relationships/ctrlProp" Target="../ctrlProps/ctrlProp1187.xml"/><Relationship Id="rId1204" Type="http://schemas.openxmlformats.org/officeDocument/2006/relationships/ctrlProp" Target="../ctrlProps/ctrlProp1201.xml"/><Relationship Id="rId1246" Type="http://schemas.openxmlformats.org/officeDocument/2006/relationships/table" Target="../tables/table11.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53.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ctrlProp" Target="../ctrlProps/ctrlProp1089.xml"/><Relationship Id="rId1106" Type="http://schemas.openxmlformats.org/officeDocument/2006/relationships/ctrlProp" Target="../ctrlProps/ctrlProp1103.xml"/><Relationship Id="rId1148" Type="http://schemas.openxmlformats.org/officeDocument/2006/relationships/ctrlProp" Target="../ctrlProps/ctrlProp114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257" Type="http://schemas.openxmlformats.org/officeDocument/2006/relationships/table" Target="../tables/table22.xml"/><Relationship Id="rId1299" Type="http://schemas.openxmlformats.org/officeDocument/2006/relationships/table" Target="../tables/table64.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ctrlProp" Target="../ctrlProps/ctrlProp1114.xml"/><Relationship Id="rId1159" Type="http://schemas.openxmlformats.org/officeDocument/2006/relationships/ctrlProp" Target="../ctrlProps/ctrlProp115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ctrlProp" Target="../ctrlProps/ctrlProp116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1226" Type="http://schemas.openxmlformats.org/officeDocument/2006/relationships/ctrlProp" Target="../ctrlProps/ctrlProp1223.xml"/><Relationship Id="rId1268" Type="http://schemas.openxmlformats.org/officeDocument/2006/relationships/table" Target="../tables/table33.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ctrlProp" Target="../ctrlProps/ctrlProp1125.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ctrlProp" Target="../ctrlProps/ctrlProp1178.xml"/><Relationship Id="rId1237" Type="http://schemas.openxmlformats.org/officeDocument/2006/relationships/table" Target="../tables/table2.xml"/><Relationship Id="rId1279" Type="http://schemas.openxmlformats.org/officeDocument/2006/relationships/table" Target="../tables/table44.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ctrlProp" Target="../ctrlProps/ctrlProp1136.xml"/><Relationship Id="rId1290" Type="http://schemas.openxmlformats.org/officeDocument/2006/relationships/table" Target="../tables/table55.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ctrlProp" Target="../ctrlProps/ctrlProp1189.xml"/><Relationship Id="rId1206" Type="http://schemas.openxmlformats.org/officeDocument/2006/relationships/ctrlProp" Target="../ctrlProps/ctrlProp1203.xml"/><Relationship Id="rId1248" Type="http://schemas.openxmlformats.org/officeDocument/2006/relationships/table" Target="../tables/table13.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3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4.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57.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17.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28.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3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50.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61.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omments" Target="../comments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10.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21.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3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4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54.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4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3.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14.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1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27.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38.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33.xml"/><Relationship Id="rId7" Type="http://schemas.openxmlformats.org/officeDocument/2006/relationships/table" Target="../tables/table6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36.xml"/><Relationship Id="rId5" Type="http://schemas.openxmlformats.org/officeDocument/2006/relationships/ctrlProp" Target="../ctrlProps/ctrlProp1235.xml"/><Relationship Id="rId4" Type="http://schemas.openxmlformats.org/officeDocument/2006/relationships/ctrlProp" Target="../ctrlProps/ctrlProp12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23" sqref="B23"/>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16" t="s">
        <v>15168</v>
      </c>
      <c r="C6" s="116"/>
    </row>
    <row r="7" spans="2:7" ht="18" x14ac:dyDescent="0.25">
      <c r="B7" s="52" t="s">
        <v>5215</v>
      </c>
      <c r="C7" s="53">
        <f ca="1">PACC!B10</f>
        <v>53477099.600000009</v>
      </c>
      <c r="G7" s="28"/>
    </row>
    <row r="8" spans="2:7" ht="18" x14ac:dyDescent="0.25">
      <c r="B8" s="54" t="s">
        <v>3642</v>
      </c>
      <c r="C8" s="55">
        <f ca="1">PACC!B9</f>
        <v>65</v>
      </c>
      <c r="G8" s="28"/>
    </row>
    <row r="9" spans="2:7" ht="18" x14ac:dyDescent="0.25">
      <c r="B9" s="54" t="s">
        <v>5771</v>
      </c>
      <c r="C9" s="56" t="str">
        <f>IF(PACC!E6="","",PACC!E6)</f>
        <v>0203</v>
      </c>
      <c r="G9" s="28"/>
    </row>
    <row r="10" spans="2:7" ht="18" x14ac:dyDescent="0.25">
      <c r="B10" s="54" t="s">
        <v>873</v>
      </c>
      <c r="C10" s="56" t="str">
        <f>IF(PACC!E7="","",PACC!E7)</f>
        <v>03</v>
      </c>
      <c r="G10" s="28"/>
    </row>
    <row r="11" spans="2:7" ht="18" x14ac:dyDescent="0.25">
      <c r="B11" s="54" t="s">
        <v>3363</v>
      </c>
      <c r="C11" s="56" t="str">
        <f>IF(PACC!E8="","",PACC!E8)</f>
        <v>0002</v>
      </c>
      <c r="G11" s="28"/>
    </row>
    <row r="12" spans="2:7" ht="16.5" customHeight="1" x14ac:dyDescent="0.25">
      <c r="B12" s="54" t="s">
        <v>17724</v>
      </c>
      <c r="C12" s="56" t="str">
        <f>IF(PACC!E9="","",PACC!E9)</f>
        <v>DIRECCION GENERAL DE DRAGAS, PRESAS Y BALIZAMIENTO MG</v>
      </c>
      <c r="G12" s="28"/>
    </row>
    <row r="13" spans="2:7" ht="16.5" customHeight="1" x14ac:dyDescent="0.25">
      <c r="B13" s="54" t="s">
        <v>18227</v>
      </c>
      <c r="C13" s="57">
        <f>IF(PACC!E11="","",PACC!E11)</f>
        <v>2020</v>
      </c>
      <c r="G13" s="29"/>
    </row>
    <row r="14" spans="2:7" ht="16.5" customHeight="1" x14ac:dyDescent="0.25">
      <c r="B14" s="54" t="s">
        <v>4036</v>
      </c>
      <c r="C14" s="75">
        <f>IF(PACC!E12="","",PACC!E12)</f>
        <v>43669</v>
      </c>
      <c r="G14" s="29"/>
    </row>
    <row r="15" spans="2:7" x14ac:dyDescent="0.25">
      <c r="B15" s="117" t="s">
        <v>3407</v>
      </c>
      <c r="C15" s="117"/>
    </row>
    <row r="16" spans="2:7" x14ac:dyDescent="0.25">
      <c r="B16" s="58" t="s">
        <v>10694</v>
      </c>
      <c r="C16" s="53">
        <f ca="1">SUMIF(ObjetoContratacionOculto,"="&amp;Bienes,TotalEstColumnValue)</f>
        <v>52271681.360000007</v>
      </c>
    </row>
    <row r="17" spans="2:3" x14ac:dyDescent="0.25">
      <c r="B17" s="58" t="s">
        <v>528</v>
      </c>
      <c r="C17" s="53">
        <f>SUMIF(ObjetoContratacionOculto,"="&amp;Obras,TotalEstColumnValue)</f>
        <v>0</v>
      </c>
    </row>
    <row r="18" spans="2:3" x14ac:dyDescent="0.25">
      <c r="B18" s="58" t="s">
        <v>91</v>
      </c>
      <c r="C18" s="53">
        <f ca="1">SUMIF(ObjetoContratacionOculto,"="&amp;Servicios,TotalEstColumnValue)</f>
        <v>1205418.24</v>
      </c>
    </row>
    <row r="19" spans="2:3" x14ac:dyDescent="0.25">
      <c r="B19" s="58" t="s">
        <v>6785</v>
      </c>
      <c r="C19" s="53">
        <f>SUMIF(ObjetoContratacionOculto,"="&amp;ServiciosConsultoria,TotalEstColumnValue)</f>
        <v>0</v>
      </c>
    </row>
    <row r="20" spans="2:3" x14ac:dyDescent="0.25">
      <c r="B20" s="58" t="s">
        <v>5128</v>
      </c>
      <c r="C20" s="53">
        <f>SUMIF(ObjetoContratacionOculto,"="&amp;ConsultoriaServicios,TotalEstColumnValue)</f>
        <v>0</v>
      </c>
    </row>
    <row r="21" spans="2:3" x14ac:dyDescent="0.25">
      <c r="B21" s="117" t="s">
        <v>16803</v>
      </c>
      <c r="C21" s="117"/>
    </row>
    <row r="22" spans="2:3" x14ac:dyDescent="0.25">
      <c r="B22" s="58" t="s">
        <v>11798</v>
      </c>
      <c r="C22" s="53">
        <f ca="1">SUMIF(MIPYMEOculto,"="&amp;MIPYMESí,TotalEstColumnValue)</f>
        <v>6688288.089999998</v>
      </c>
    </row>
    <row r="23" spans="2:3" x14ac:dyDescent="0.25">
      <c r="B23" s="58" t="s">
        <v>17857</v>
      </c>
      <c r="C23" s="53">
        <f>SUMIF(MIPYMEOculto,"="&amp;MIPYMEMujer,TotalEstColumnValue)</f>
        <v>0</v>
      </c>
    </row>
    <row r="24" spans="2:3" x14ac:dyDescent="0.25">
      <c r="B24" s="58" t="s">
        <v>3563</v>
      </c>
      <c r="C24" s="53">
        <f ca="1">SUMIF(MIPYMEOculto,"="&amp;MIPYMENo,TotalEstColumnValue)</f>
        <v>46788811.509999998</v>
      </c>
    </row>
    <row r="25" spans="2:3" x14ac:dyDescent="0.25">
      <c r="B25" s="116" t="s">
        <v>14394</v>
      </c>
      <c r="C25" s="116"/>
    </row>
    <row r="26" spans="2:3" x14ac:dyDescent="0.25">
      <c r="B26" s="58" t="s">
        <v>10105</v>
      </c>
      <c r="C26" s="53">
        <f ca="1">SUMIF(ProcedimientoOculto,"="&amp;ModCU,TotalEstColumnValue)</f>
        <v>2638500.84</v>
      </c>
    </row>
    <row r="27" spans="2:3" x14ac:dyDescent="0.25">
      <c r="B27" s="58" t="s">
        <v>9176</v>
      </c>
      <c r="C27" s="53">
        <f ca="1">SUMIF(ProcedimientoOculto,"="&amp;ModCM,TotalEstColumnValue)</f>
        <v>6318613.1599999983</v>
      </c>
    </row>
    <row r="28" spans="2:3" x14ac:dyDescent="0.25">
      <c r="B28" s="58" t="s">
        <v>11066</v>
      </c>
      <c r="C28" s="53">
        <f>SUMIF(ProcedimientoOculto,"="&amp;ModCP,TotalEstColumnValue)</f>
        <v>0</v>
      </c>
    </row>
    <row r="29" spans="2:3" x14ac:dyDescent="0.25">
      <c r="B29" s="58" t="s">
        <v>7892</v>
      </c>
      <c r="C29" s="53">
        <f ca="1">SUMIF(ProcedimientoOculto,"="&amp;ModLP,TotalEstColumnValue)</f>
        <v>44519985.600000001</v>
      </c>
    </row>
    <row r="30" spans="2:3" x14ac:dyDescent="0.25">
      <c r="B30" s="58" t="s">
        <v>13161</v>
      </c>
      <c r="C30" s="53">
        <f>SUMIF(ProcedimientoOculto,"="&amp;ModLI,TotalEstColumnValue)</f>
        <v>0</v>
      </c>
    </row>
    <row r="31" spans="2:3" x14ac:dyDescent="0.25">
      <c r="B31" s="58" t="s">
        <v>10593</v>
      </c>
      <c r="C31" s="53">
        <f>SUMIF(ProcedimientoOculto,"="&amp;ModLR,TotalEstColumnValue)</f>
        <v>0</v>
      </c>
    </row>
    <row r="32" spans="2:3" x14ac:dyDescent="0.25">
      <c r="B32" s="58" t="s">
        <v>5123</v>
      </c>
      <c r="C32" s="53">
        <f>SUMIF(ProcedimientoOculto,"="&amp;ModSO,TotalEstColumnValue)</f>
        <v>0</v>
      </c>
    </row>
    <row r="33" spans="2:3" x14ac:dyDescent="0.25">
      <c r="B33" s="52" t="s">
        <v>15997</v>
      </c>
      <c r="C33" s="53">
        <f>SUMIF(ProcedimientoOculto,"="&amp;ModEBienes,TotalEstColumnValue)</f>
        <v>0</v>
      </c>
    </row>
    <row r="34" spans="2:3" ht="30" x14ac:dyDescent="0.25">
      <c r="B34" s="54" t="s">
        <v>12213</v>
      </c>
      <c r="C34" s="53">
        <f>SUMIF(ProcedimientoOculto,"="&amp;ModEConstruccion,TotalEstColumnValue)</f>
        <v>0</v>
      </c>
    </row>
    <row r="35" spans="2:3" ht="30" x14ac:dyDescent="0.25">
      <c r="B35" s="54" t="s">
        <v>13953</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12189</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7835</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764"/>
  <sheetViews>
    <sheetView tabSelected="1" zoomScaleSheetLayoutView="100" workbookViewId="0">
      <selection activeCell="E15" sqref="E1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20"/>
      <c r="B1" s="42"/>
      <c r="C1" s="30"/>
      <c r="D1" s="30"/>
      <c r="E1" s="1"/>
      <c r="F1" s="42"/>
      <c r="G1" s="42"/>
      <c r="H1" s="2"/>
      <c r="I1" s="31"/>
      <c r="J1" s="31"/>
      <c r="K1" s="10"/>
      <c r="L1" s="10"/>
      <c r="M1" s="10"/>
    </row>
    <row r="2" spans="1:13" s="3" customFormat="1" ht="18" x14ac:dyDescent="0.25">
      <c r="A2" s="120"/>
      <c r="B2" s="123" t="s">
        <v>1390</v>
      </c>
      <c r="C2" s="123"/>
      <c r="D2" s="123"/>
      <c r="E2" s="123"/>
      <c r="F2" s="60"/>
      <c r="G2" s="42"/>
      <c r="H2" s="10"/>
    </row>
    <row r="3" spans="1:13" s="3" customFormat="1" ht="18" x14ac:dyDescent="0.25">
      <c r="A3" s="120"/>
      <c r="B3" s="124" t="str">
        <f>"AÑO "&amp;E11</f>
        <v>AÑO 2020</v>
      </c>
      <c r="C3" s="124"/>
      <c r="D3" s="124"/>
      <c r="E3" s="124"/>
      <c r="F3" s="61"/>
      <c r="G3" s="42"/>
      <c r="H3" s="10"/>
    </row>
    <row r="4" spans="1:13" s="3" customFormat="1" ht="18" x14ac:dyDescent="0.25">
      <c r="A4" s="120"/>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9819</v>
      </c>
      <c r="B6" s="44"/>
      <c r="C6" s="35"/>
      <c r="D6" s="46" t="s">
        <v>5261</v>
      </c>
      <c r="E6" s="121" t="s">
        <v>5315</v>
      </c>
      <c r="F6" s="122"/>
    </row>
    <row r="7" spans="1:13" s="43" customFormat="1" ht="13.5" x14ac:dyDescent="0.25">
      <c r="A7" s="36" t="s">
        <v>16010</v>
      </c>
      <c r="B7" s="44"/>
      <c r="C7" s="44"/>
      <c r="D7" s="46" t="s">
        <v>10083</v>
      </c>
      <c r="E7" s="121" t="s">
        <v>1218</v>
      </c>
      <c r="F7" s="122"/>
    </row>
    <row r="8" spans="1:13" s="43" customFormat="1" ht="13.5" x14ac:dyDescent="0.25">
      <c r="A8" s="44"/>
      <c r="B8" s="44"/>
      <c r="C8" s="44"/>
      <c r="D8" s="46" t="s">
        <v>11676</v>
      </c>
      <c r="E8" s="121" t="s">
        <v>6528</v>
      </c>
      <c r="F8" s="122"/>
    </row>
    <row r="9" spans="1:13" s="43" customFormat="1" ht="13.5" x14ac:dyDescent="0.25">
      <c r="A9" s="38" t="s">
        <v>3828</v>
      </c>
      <c r="B9" s="48">
        <f ca="1">COUNTIFS(TotalEstColumnName,"="&amp;TotalEstLabel,TotalEstColumnValue,"&gt;0")</f>
        <v>65</v>
      </c>
      <c r="C9" s="44"/>
      <c r="D9" s="46" t="s">
        <v>6841</v>
      </c>
      <c r="E9" s="121" t="s">
        <v>2208</v>
      </c>
      <c r="F9" s="122"/>
    </row>
    <row r="10" spans="1:13" s="43" customFormat="1" ht="13.5" x14ac:dyDescent="0.25">
      <c r="A10" s="40" t="s">
        <v>17061</v>
      </c>
      <c r="B10" s="47">
        <f ca="1">SUMIF(TotalEstColumnName,"="&amp;TotalEstLabel,TotalEstColumnValue)</f>
        <v>53477099.600000009</v>
      </c>
      <c r="C10" s="44"/>
      <c r="D10" s="46" t="s">
        <v>14708</v>
      </c>
      <c r="E10" s="121" t="s">
        <v>13618</v>
      </c>
      <c r="F10" s="122"/>
    </row>
    <row r="11" spans="1:13" s="43" customFormat="1" ht="13.5" x14ac:dyDescent="0.25">
      <c r="A11" s="39"/>
      <c r="B11" s="39"/>
      <c r="C11" s="44"/>
      <c r="D11" s="46" t="s">
        <v>3424</v>
      </c>
      <c r="E11" s="125">
        <v>2020</v>
      </c>
      <c r="F11" s="126"/>
    </row>
    <row r="12" spans="1:13" s="43" customFormat="1" ht="13.5" x14ac:dyDescent="0.25">
      <c r="A12" s="37"/>
      <c r="B12" s="37"/>
      <c r="C12" s="37"/>
      <c r="D12" s="46" t="s">
        <v>3495</v>
      </c>
      <c r="E12" s="127">
        <v>43669</v>
      </c>
      <c r="F12" s="128"/>
    </row>
    <row r="15" spans="1:13" ht="33.950000000000003" customHeight="1" x14ac:dyDescent="0.25">
      <c r="A15" s="64" t="s">
        <v>16383</v>
      </c>
      <c r="B15" s="64" t="s">
        <v>161</v>
      </c>
      <c r="C15" s="64" t="s">
        <v>11726</v>
      </c>
      <c r="D15" s="64" t="s">
        <v>14380</v>
      </c>
      <c r="E15" s="64" t="s">
        <v>10964</v>
      </c>
      <c r="F15" s="64" t="s">
        <v>11097</v>
      </c>
    </row>
    <row r="16" spans="1:13" ht="13.5" customHeight="1" x14ac:dyDescent="0.25">
      <c r="A16" s="66" t="s">
        <v>18832</v>
      </c>
      <c r="B16" s="66" t="s">
        <v>18833</v>
      </c>
      <c r="C16" s="66" t="s">
        <v>17798</v>
      </c>
      <c r="D16" s="66" t="s">
        <v>2520</v>
      </c>
      <c r="E16" s="66" t="s">
        <v>17854</v>
      </c>
      <c r="F16" s="66" t="s">
        <v>6783</v>
      </c>
    </row>
    <row r="17" spans="1:10" ht="14.1" customHeight="1" x14ac:dyDescent="0.25">
      <c r="A17" s="118" t="s">
        <v>14830</v>
      </c>
      <c r="B17" s="67" t="s">
        <v>8531</v>
      </c>
      <c r="C17" s="77">
        <v>43832</v>
      </c>
      <c r="D17" s="118" t="s">
        <v>9388</v>
      </c>
      <c r="E17" s="79" t="s">
        <v>13095</v>
      </c>
      <c r="F17" s="80" t="s">
        <v>3082</v>
      </c>
    </row>
    <row r="18" spans="1:10" ht="14.1" customHeight="1" x14ac:dyDescent="0.25">
      <c r="A18" s="119"/>
      <c r="B18" s="67" t="s">
        <v>1787</v>
      </c>
      <c r="C18" s="78">
        <f>IF(C17="","",IF(AND(MONTH(C17)&gt;=1,MONTH(C17)&lt;=3),1,IF(AND(MONTH(C17)&gt;=4,MONTH(C17)&lt;=6),2,IF(AND(MONTH(C17)&gt;=7,MONTH(C17)&lt;=9),3,4))))</f>
        <v>1</v>
      </c>
      <c r="D18" s="119"/>
      <c r="E18" s="79" t="s">
        <v>2419</v>
      </c>
      <c r="F18" s="80" t="s">
        <v>14451</v>
      </c>
    </row>
    <row r="19" spans="1:10" ht="14.1" customHeight="1" x14ac:dyDescent="0.25">
      <c r="A19" s="119"/>
      <c r="B19" s="67" t="s">
        <v>12944</v>
      </c>
      <c r="C19" s="77">
        <v>44012</v>
      </c>
      <c r="D19" s="119"/>
      <c r="E19" s="79" t="s">
        <v>3075</v>
      </c>
      <c r="F19" s="80" t="s">
        <v>4623</v>
      </c>
    </row>
    <row r="20" spans="1:10" ht="14.1" customHeight="1" x14ac:dyDescent="0.25">
      <c r="A20" s="119"/>
      <c r="B20" s="67" t="s">
        <v>1787</v>
      </c>
      <c r="C20" s="78">
        <f>IF(C19="","",IF(AND(MONTH(C19)&gt;=1,MONTH(C19)&lt;=3),1,IF(AND(MONTH(C19)&gt;=4,MONTH(C19)&lt;=6),2,IF(AND(MONTH(C19)&gt;=7,MONTH(C19)&lt;=9),3,4))))</f>
        <v>2</v>
      </c>
      <c r="D20" s="119"/>
      <c r="E20" s="79" t="s">
        <v>13194</v>
      </c>
      <c r="F20" s="80" t="s">
        <v>4623</v>
      </c>
    </row>
    <row r="22" spans="1:10" ht="14.1" customHeight="1" thickBot="1" x14ac:dyDescent="0.3">
      <c r="A22" s="72" t="s">
        <v>15736</v>
      </c>
      <c r="B22" s="72" t="s">
        <v>16147</v>
      </c>
      <c r="C22" s="72" t="s">
        <v>15642</v>
      </c>
      <c r="D22" s="72" t="s">
        <v>15252</v>
      </c>
      <c r="E22" s="72" t="s">
        <v>6935</v>
      </c>
      <c r="F22" s="72" t="s">
        <v>15281</v>
      </c>
    </row>
    <row r="23" spans="1:10" ht="13.5" customHeight="1" x14ac:dyDescent="0.25">
      <c r="A23" s="85">
        <v>15101505</v>
      </c>
      <c r="B23" s="69" t="str">
        <f t="shared" ref="B23:B26" ca="1" si="0">IFERROR(INDEX(UNSPSCDes,MATCH(INDIRECT(ADDRESS(ROW(),COLUMN()-1,4)),UNSPSCCode,0)),"")</f>
        <v>Combustible diesel</v>
      </c>
      <c r="C23" s="82" t="s">
        <v>1450</v>
      </c>
      <c r="D23" s="113">
        <v>8800</v>
      </c>
      <c r="E23" s="71">
        <v>500</v>
      </c>
      <c r="F23" s="70">
        <f ca="1">INDIRECT(ADDRESS(ROW(),COLUMN()-2,4))*INDIRECT(ADDRESS(ROW(),COLUMN()-1,4))</f>
        <v>4400000</v>
      </c>
    </row>
    <row r="24" spans="1:10" ht="13.5" customHeight="1" x14ac:dyDescent="0.25">
      <c r="A24" s="85">
        <v>15101505</v>
      </c>
      <c r="B24" s="69" t="str">
        <f t="shared" ca="1" si="0"/>
        <v>Combustible diesel</v>
      </c>
      <c r="C24" s="82" t="s">
        <v>1450</v>
      </c>
      <c r="D24" s="113">
        <v>10800</v>
      </c>
      <c r="E24" s="71">
        <v>1000</v>
      </c>
      <c r="F24" s="70">
        <f t="shared" ref="F24:F26" ca="1" si="1">INDIRECT(ADDRESS(ROW(),COLUMN()-2,4))*INDIRECT(ADDRESS(ROW(),COLUMN()-1,4))</f>
        <v>10800000</v>
      </c>
    </row>
    <row r="25" spans="1:10" ht="13.5" customHeight="1" x14ac:dyDescent="0.25">
      <c r="A25" s="85">
        <v>15101506</v>
      </c>
      <c r="B25" s="69" t="str">
        <f t="shared" ca="1" si="0"/>
        <v>Gasolina</v>
      </c>
      <c r="C25" s="82" t="s">
        <v>1450</v>
      </c>
      <c r="D25" s="113">
        <v>6400</v>
      </c>
      <c r="E25" s="71">
        <v>1000</v>
      </c>
      <c r="F25" s="70">
        <f t="shared" ca="1" si="1"/>
        <v>6400000</v>
      </c>
    </row>
    <row r="26" spans="1:10" ht="13.5" customHeight="1" x14ac:dyDescent="0.25">
      <c r="A26" s="85">
        <v>15111510</v>
      </c>
      <c r="B26" s="69" t="str">
        <f t="shared" ca="1" si="0"/>
        <v>Gas licuado de petróleo</v>
      </c>
      <c r="C26" s="82" t="s">
        <v>9562</v>
      </c>
      <c r="D26" s="113">
        <v>5640</v>
      </c>
      <c r="E26" s="71">
        <v>117.02</v>
      </c>
      <c r="F26" s="70">
        <f t="shared" ca="1" si="1"/>
        <v>659992.79999999993</v>
      </c>
    </row>
    <row r="27" spans="1:10" ht="14.1" customHeight="1" x14ac:dyDescent="0.25">
      <c r="E27" s="83" t="s">
        <v>12552</v>
      </c>
      <c r="F27" s="74">
        <f ca="1">SUM(Table4[MONTO TOTAL ESTIMADO])</f>
        <v>22259992.800000001</v>
      </c>
      <c r="H27" s="26" t="str">
        <f>C16</f>
        <v>Bienes</v>
      </c>
      <c r="I27" s="26" t="str">
        <f>E16</f>
        <v>No</v>
      </c>
      <c r="J27" s="26" t="str">
        <f>D16</f>
        <v>Licitacion Publica</v>
      </c>
    </row>
    <row r="28" spans="1:10" ht="14.1" customHeight="1" thickBot="1" x14ac:dyDescent="0.3"/>
    <row r="29" spans="1:10" ht="33.75" customHeight="1" thickBot="1" x14ac:dyDescent="0.25">
      <c r="A29" s="64" t="s">
        <v>16383</v>
      </c>
      <c r="B29" s="64" t="s">
        <v>161</v>
      </c>
      <c r="C29" s="64" t="s">
        <v>11726</v>
      </c>
      <c r="D29" s="64" t="s">
        <v>14380</v>
      </c>
      <c r="E29" s="64" t="s">
        <v>10964</v>
      </c>
      <c r="F29" s="64" t="s">
        <v>11097</v>
      </c>
      <c r="G29" s="45"/>
      <c r="H29" s="45"/>
      <c r="I29" s="45"/>
      <c r="J29" s="45"/>
    </row>
    <row r="30" spans="1:10" ht="13.5" customHeight="1" thickBot="1" x14ac:dyDescent="0.25">
      <c r="A30" s="86" t="s">
        <v>18834</v>
      </c>
      <c r="B30" s="86" t="s">
        <v>18835</v>
      </c>
      <c r="C30" s="66" t="s">
        <v>17798</v>
      </c>
      <c r="D30" s="66" t="s">
        <v>17483</v>
      </c>
      <c r="E30" s="66" t="s">
        <v>8857</v>
      </c>
      <c r="F30" s="66"/>
      <c r="G30" s="45"/>
      <c r="H30" s="45"/>
      <c r="I30" s="45"/>
      <c r="J30" s="45"/>
    </row>
    <row r="31" spans="1:10" ht="14.1" customHeight="1" thickBot="1" x14ac:dyDescent="0.25">
      <c r="A31" s="118" t="s">
        <v>14830</v>
      </c>
      <c r="B31" s="67" t="s">
        <v>8531</v>
      </c>
      <c r="C31" s="77">
        <v>43832</v>
      </c>
      <c r="D31" s="118" t="s">
        <v>9388</v>
      </c>
      <c r="E31" s="67" t="s">
        <v>13095</v>
      </c>
      <c r="F31" s="66" t="s">
        <v>3082</v>
      </c>
      <c r="G31" s="45"/>
      <c r="H31" s="45"/>
      <c r="I31" s="45"/>
      <c r="J31" s="45"/>
    </row>
    <row r="32" spans="1:10" ht="14.1" customHeight="1" thickBot="1" x14ac:dyDescent="0.25">
      <c r="A32" s="119"/>
      <c r="B32" s="67" t="s">
        <v>1787</v>
      </c>
      <c r="C32" s="65">
        <f>IF(C31="","",IF(AND(MONTH(C31)&gt;=1,MONTH(C31)&lt;=3),1,IF(AND(MONTH(C31)&gt;=4,MONTH(C31)&lt;=6),2,IF(AND(MONTH(C31)&gt;=7,MONTH(C31)&lt;=9),3,4))))</f>
        <v>1</v>
      </c>
      <c r="D32" s="119"/>
      <c r="E32" s="67" t="s">
        <v>2419</v>
      </c>
      <c r="F32" s="66" t="s">
        <v>14451</v>
      </c>
      <c r="G32" s="45"/>
      <c r="H32" s="45"/>
      <c r="I32" s="45"/>
      <c r="J32" s="45"/>
    </row>
    <row r="33" spans="1:10" ht="14.1" customHeight="1" thickBot="1" x14ac:dyDescent="0.25">
      <c r="A33" s="119"/>
      <c r="B33" s="67" t="s">
        <v>12944</v>
      </c>
      <c r="C33" s="77">
        <v>43921</v>
      </c>
      <c r="D33" s="119"/>
      <c r="E33" s="67" t="s">
        <v>3075</v>
      </c>
      <c r="F33" s="66" t="s">
        <v>4623</v>
      </c>
      <c r="G33" s="45"/>
      <c r="H33" s="45"/>
      <c r="I33" s="45"/>
      <c r="J33" s="45"/>
    </row>
    <row r="34" spans="1:10" ht="14.1" customHeight="1" thickBot="1" x14ac:dyDescent="0.25">
      <c r="A34" s="119"/>
      <c r="B34" s="67" t="s">
        <v>1787</v>
      </c>
      <c r="C34" s="65">
        <f>IF(C33="","",IF(AND(MONTH(C33)&gt;=1,MONTH(C33)&lt;=3),1,IF(AND(MONTH(C33)&gt;=4,MONTH(C33)&lt;=6),2,IF(AND(MONTH(C33)&gt;=7,MONTH(C33)&lt;=9),3,4))))</f>
        <v>1</v>
      </c>
      <c r="D34" s="119"/>
      <c r="E34" s="67" t="s">
        <v>13194</v>
      </c>
      <c r="F34" s="66" t="s">
        <v>4623</v>
      </c>
      <c r="G34" s="45"/>
      <c r="H34" s="45"/>
      <c r="I34" s="45"/>
      <c r="J34" s="45"/>
    </row>
    <row r="35" spans="1:10" ht="14.1" customHeight="1" thickBot="1" x14ac:dyDescent="0.25">
      <c r="A35" s="45"/>
      <c r="B35" s="45"/>
      <c r="C35" s="45"/>
      <c r="D35" s="45"/>
      <c r="E35" s="45"/>
      <c r="F35" s="45"/>
      <c r="G35" s="45"/>
      <c r="H35" s="45"/>
      <c r="I35" s="45"/>
      <c r="J35" s="45"/>
    </row>
    <row r="36" spans="1:10" ht="14.1" customHeight="1" thickBot="1" x14ac:dyDescent="0.25">
      <c r="A36" s="72" t="s">
        <v>15736</v>
      </c>
      <c r="B36" s="72" t="s">
        <v>16147</v>
      </c>
      <c r="C36" s="72" t="s">
        <v>15642</v>
      </c>
      <c r="D36" s="72" t="s">
        <v>15252</v>
      </c>
      <c r="E36" s="72" t="s">
        <v>6935</v>
      </c>
      <c r="F36" s="72" t="s">
        <v>15281</v>
      </c>
      <c r="G36" s="45"/>
      <c r="H36" s="45"/>
      <c r="I36" s="45"/>
      <c r="J36" s="45"/>
    </row>
    <row r="37" spans="1:10" ht="13.5" customHeight="1" x14ac:dyDescent="0.2">
      <c r="A37" s="85">
        <v>15121501</v>
      </c>
      <c r="B37" s="69" t="str">
        <f t="shared" ref="B37:B42" ca="1" si="2">IFERROR(INDEX(UNSPSCDes,MATCH(INDIRECT(ADDRESS(ROW(),COLUMN()-1,4)),UNSPSCCode,0)),"")</f>
        <v>Aceite motor</v>
      </c>
      <c r="C37" s="81" t="s">
        <v>1450</v>
      </c>
      <c r="D37" s="81">
        <v>8.75</v>
      </c>
      <c r="E37" s="71">
        <v>22656</v>
      </c>
      <c r="F37" s="70">
        <f t="shared" ref="F37:F42" ca="1" si="3">INDIRECT(ADDRESS(ROW(),COLUMN()-2,4))*INDIRECT(ADDRESS(ROW(),COLUMN()-1,4))</f>
        <v>198240</v>
      </c>
      <c r="G37" s="45"/>
      <c r="H37" s="45"/>
      <c r="I37" s="45"/>
      <c r="J37" s="45"/>
    </row>
    <row r="38" spans="1:10" ht="13.5" customHeight="1" x14ac:dyDescent="0.2">
      <c r="A38" s="85">
        <v>15121504</v>
      </c>
      <c r="B38" s="69" t="str">
        <f t="shared" ca="1" si="2"/>
        <v>Aceite hidráulico</v>
      </c>
      <c r="C38" s="81" t="s">
        <v>1450</v>
      </c>
      <c r="D38" s="81">
        <v>3</v>
      </c>
      <c r="E38" s="71">
        <v>21830</v>
      </c>
      <c r="F38" s="70">
        <f t="shared" ca="1" si="3"/>
        <v>65490</v>
      </c>
      <c r="G38" s="45"/>
      <c r="H38" s="45"/>
      <c r="I38" s="45"/>
      <c r="J38" s="45"/>
    </row>
    <row r="39" spans="1:10" ht="13.5" customHeight="1" x14ac:dyDescent="0.2">
      <c r="A39" s="85">
        <v>15121508</v>
      </c>
      <c r="B39" s="69" t="str">
        <f t="shared" ca="1" si="2"/>
        <v>Aceite de transmisión</v>
      </c>
      <c r="C39" s="81" t="s">
        <v>1450</v>
      </c>
      <c r="D39" s="81">
        <v>18</v>
      </c>
      <c r="E39" s="71">
        <v>4230.09</v>
      </c>
      <c r="F39" s="70">
        <f t="shared" ca="1" si="3"/>
        <v>76141.62</v>
      </c>
      <c r="G39" s="45"/>
      <c r="H39" s="45"/>
      <c r="I39" s="45"/>
      <c r="J39" s="45"/>
    </row>
    <row r="40" spans="1:10" ht="13.5" customHeight="1" x14ac:dyDescent="0.2">
      <c r="A40" s="85">
        <v>15121509</v>
      </c>
      <c r="B40" s="69" t="str">
        <f t="shared" ca="1" si="2"/>
        <v>Aceite de frenos</v>
      </c>
      <c r="C40" s="81" t="s">
        <v>1450</v>
      </c>
      <c r="D40" s="81">
        <v>9.25</v>
      </c>
      <c r="E40" s="71">
        <v>1770</v>
      </c>
      <c r="F40" s="70">
        <f t="shared" ca="1" si="3"/>
        <v>16372.5</v>
      </c>
      <c r="G40" s="45"/>
      <c r="H40" s="45"/>
      <c r="I40" s="45"/>
      <c r="J40" s="45"/>
    </row>
    <row r="41" spans="1:10" ht="13.5" customHeight="1" x14ac:dyDescent="0.2">
      <c r="A41" s="85">
        <v>15121902</v>
      </c>
      <c r="B41" s="69" t="str">
        <f t="shared" ca="1" si="2"/>
        <v>Grasa</v>
      </c>
      <c r="C41" s="81" t="s">
        <v>1450</v>
      </c>
      <c r="D41" s="81">
        <v>9</v>
      </c>
      <c r="E41" s="71">
        <v>1582</v>
      </c>
      <c r="F41" s="70">
        <f t="shared" ca="1" si="3"/>
        <v>14238</v>
      </c>
      <c r="G41" s="45"/>
      <c r="H41" s="45"/>
      <c r="I41" s="45"/>
      <c r="J41" s="45"/>
    </row>
    <row r="42" spans="1:10" ht="13.5" customHeight="1" x14ac:dyDescent="0.2">
      <c r="A42" s="85">
        <v>15121902</v>
      </c>
      <c r="B42" s="69" t="str">
        <f t="shared" ca="1" si="2"/>
        <v>Grasa</v>
      </c>
      <c r="C42" s="81" t="s">
        <v>1450</v>
      </c>
      <c r="D42" s="81">
        <v>3</v>
      </c>
      <c r="E42" s="71">
        <v>1507.16</v>
      </c>
      <c r="F42" s="70">
        <f t="shared" ca="1" si="3"/>
        <v>4521.4800000000005</v>
      </c>
      <c r="G42" s="45"/>
      <c r="H42" s="45"/>
      <c r="I42" s="45"/>
      <c r="J42" s="45"/>
    </row>
    <row r="43" spans="1:10" ht="14.1" customHeight="1" x14ac:dyDescent="0.2">
      <c r="A43" s="45"/>
      <c r="B43" s="45"/>
      <c r="C43" s="45"/>
      <c r="D43" s="45"/>
      <c r="E43" s="73" t="s">
        <v>12552</v>
      </c>
      <c r="F43" s="74">
        <f ca="1">SUM(Table37[MONTO TOTAL ESTIMADO])</f>
        <v>375003.6</v>
      </c>
      <c r="G43" s="45"/>
      <c r="H43" s="45" t="str">
        <f>C30</f>
        <v>Bienes</v>
      </c>
      <c r="I43" s="45" t="str">
        <f>E30</f>
        <v>Sí</v>
      </c>
      <c r="J43" s="45" t="str">
        <f>D30</f>
        <v>Compras Menores</v>
      </c>
    </row>
    <row r="44" spans="1:10" ht="14.1" customHeight="1" thickBot="1" x14ac:dyDescent="0.3"/>
    <row r="45" spans="1:10" ht="33.75" customHeight="1" thickBot="1" x14ac:dyDescent="0.25">
      <c r="A45" s="64" t="s">
        <v>16383</v>
      </c>
      <c r="B45" s="64" t="s">
        <v>161</v>
      </c>
      <c r="C45" s="64" t="s">
        <v>11726</v>
      </c>
      <c r="D45" s="64" t="s">
        <v>14380</v>
      </c>
      <c r="E45" s="64" t="s">
        <v>10964</v>
      </c>
      <c r="F45" s="64" t="s">
        <v>11097</v>
      </c>
      <c r="G45" s="45"/>
      <c r="H45" s="45"/>
      <c r="I45" s="45"/>
      <c r="J45" s="45"/>
    </row>
    <row r="46" spans="1:10" ht="13.5" customHeight="1" thickBot="1" x14ac:dyDescent="0.25">
      <c r="A46" s="86" t="s">
        <v>18834</v>
      </c>
      <c r="B46" s="86" t="s">
        <v>18835</v>
      </c>
      <c r="C46" s="66" t="s">
        <v>17798</v>
      </c>
      <c r="D46" s="66" t="s">
        <v>17483</v>
      </c>
      <c r="E46" s="66" t="s">
        <v>8857</v>
      </c>
      <c r="F46" s="66"/>
      <c r="G46" s="45"/>
      <c r="H46" s="45"/>
      <c r="I46" s="45"/>
      <c r="J46" s="45"/>
    </row>
    <row r="47" spans="1:10" ht="14.1" customHeight="1" thickBot="1" x14ac:dyDescent="0.25">
      <c r="A47" s="118" t="s">
        <v>14830</v>
      </c>
      <c r="B47" s="67" t="s">
        <v>8531</v>
      </c>
      <c r="C47" s="76">
        <v>43922</v>
      </c>
      <c r="D47" s="118" t="s">
        <v>9388</v>
      </c>
      <c r="E47" s="67" t="s">
        <v>13095</v>
      </c>
      <c r="F47" s="66" t="s">
        <v>3082</v>
      </c>
      <c r="G47" s="45"/>
      <c r="H47" s="45"/>
      <c r="I47" s="45"/>
      <c r="J47" s="45"/>
    </row>
    <row r="48" spans="1:10" ht="14.1" customHeight="1" thickBot="1" x14ac:dyDescent="0.25">
      <c r="A48" s="119"/>
      <c r="B48" s="67" t="s">
        <v>1787</v>
      </c>
      <c r="C48" s="65">
        <f>IF(C47="","",IF(AND(MONTH(C47)&gt;=1,MONTH(C47)&lt;=3),1,IF(AND(MONTH(C47)&gt;=4,MONTH(C47)&lt;=6),2,IF(AND(MONTH(C47)&gt;=7,MONTH(C47)&lt;=9),3,4))))</f>
        <v>2</v>
      </c>
      <c r="D48" s="119"/>
      <c r="E48" s="67" t="s">
        <v>2419</v>
      </c>
      <c r="F48" s="66" t="s">
        <v>14451</v>
      </c>
      <c r="G48" s="45"/>
      <c r="H48" s="45"/>
      <c r="I48" s="45"/>
      <c r="J48" s="45"/>
    </row>
    <row r="49" spans="1:10" ht="14.1" customHeight="1" thickBot="1" x14ac:dyDescent="0.25">
      <c r="A49" s="119"/>
      <c r="B49" s="67" t="s">
        <v>12944</v>
      </c>
      <c r="C49" s="76">
        <v>44012</v>
      </c>
      <c r="D49" s="119"/>
      <c r="E49" s="67" t="s">
        <v>3075</v>
      </c>
      <c r="F49" s="66" t="s">
        <v>4623</v>
      </c>
      <c r="G49" s="45"/>
      <c r="H49" s="45"/>
      <c r="I49" s="45"/>
      <c r="J49" s="45"/>
    </row>
    <row r="50" spans="1:10" ht="14.1" customHeight="1" thickBot="1" x14ac:dyDescent="0.25">
      <c r="A50" s="119"/>
      <c r="B50" s="67" t="s">
        <v>1787</v>
      </c>
      <c r="C50" s="65">
        <f>IF(C49="","",IF(AND(MONTH(C49)&gt;=1,MONTH(C49)&lt;=3),1,IF(AND(MONTH(C49)&gt;=4,MONTH(C49)&lt;=6),2,IF(AND(MONTH(C49)&gt;=7,MONTH(C49)&lt;=9),3,4))))</f>
        <v>2</v>
      </c>
      <c r="D50" s="119"/>
      <c r="E50" s="67" t="s">
        <v>13194</v>
      </c>
      <c r="F50" s="66" t="s">
        <v>4623</v>
      </c>
      <c r="G50" s="45"/>
      <c r="H50" s="45"/>
      <c r="I50" s="45"/>
      <c r="J50" s="45"/>
    </row>
    <row r="51" spans="1:10" ht="14.1" customHeight="1" thickBot="1" x14ac:dyDescent="0.25">
      <c r="A51" s="45"/>
      <c r="B51" s="45"/>
      <c r="C51" s="45"/>
      <c r="D51" s="45"/>
      <c r="E51" s="45"/>
      <c r="F51" s="45"/>
      <c r="G51" s="45"/>
      <c r="H51" s="45"/>
      <c r="I51" s="45"/>
      <c r="J51" s="45"/>
    </row>
    <row r="52" spans="1:10" ht="14.1" customHeight="1" thickBot="1" x14ac:dyDescent="0.25">
      <c r="A52" s="72" t="s">
        <v>15736</v>
      </c>
      <c r="B52" s="72" t="s">
        <v>16147</v>
      </c>
      <c r="C52" s="72" t="s">
        <v>15642</v>
      </c>
      <c r="D52" s="72" t="s">
        <v>15252</v>
      </c>
      <c r="E52" s="72" t="s">
        <v>6935</v>
      </c>
      <c r="F52" s="72" t="s">
        <v>15281</v>
      </c>
      <c r="G52" s="45"/>
      <c r="H52" s="45"/>
      <c r="I52" s="45"/>
      <c r="J52" s="45"/>
    </row>
    <row r="53" spans="1:10" ht="13.5" customHeight="1" x14ac:dyDescent="0.2">
      <c r="A53" s="85">
        <v>15121501</v>
      </c>
      <c r="B53" s="69" t="str">
        <f t="shared" ref="B53:B58" ca="1" si="4">IFERROR(INDEX(UNSPSCDes,MATCH(INDIRECT(ADDRESS(ROW(),COLUMN()-1,4)),UNSPSCCode,0)),"")</f>
        <v>Aceite motor</v>
      </c>
      <c r="C53" s="81" t="s">
        <v>1450</v>
      </c>
      <c r="D53" s="81">
        <v>8.75</v>
      </c>
      <c r="E53" s="71">
        <v>22656</v>
      </c>
      <c r="F53" s="70">
        <f t="shared" ref="F53:F58" ca="1" si="5">INDIRECT(ADDRESS(ROW(),COLUMN()-2,4))*INDIRECT(ADDRESS(ROW(),COLUMN()-1,4))</f>
        <v>198240</v>
      </c>
      <c r="G53" s="45"/>
      <c r="H53" s="45"/>
      <c r="I53" s="45"/>
      <c r="J53" s="45"/>
    </row>
    <row r="54" spans="1:10" ht="13.5" customHeight="1" x14ac:dyDescent="0.2">
      <c r="A54" s="85">
        <v>15121504</v>
      </c>
      <c r="B54" s="69" t="str">
        <f t="shared" ca="1" si="4"/>
        <v>Aceite hidráulico</v>
      </c>
      <c r="C54" s="81" t="s">
        <v>1450</v>
      </c>
      <c r="D54" s="81">
        <v>3</v>
      </c>
      <c r="E54" s="71">
        <v>21830</v>
      </c>
      <c r="F54" s="70">
        <f t="shared" ca="1" si="5"/>
        <v>65490</v>
      </c>
      <c r="G54" s="45"/>
      <c r="H54" s="45"/>
      <c r="I54" s="45"/>
      <c r="J54" s="45"/>
    </row>
    <row r="55" spans="1:10" ht="13.5" customHeight="1" x14ac:dyDescent="0.2">
      <c r="A55" s="85">
        <v>15121508</v>
      </c>
      <c r="B55" s="69" t="str">
        <f t="shared" ca="1" si="4"/>
        <v>Aceite de transmisión</v>
      </c>
      <c r="C55" s="81" t="s">
        <v>1450</v>
      </c>
      <c r="D55" s="81">
        <v>18</v>
      </c>
      <c r="E55" s="71">
        <v>4230.09</v>
      </c>
      <c r="F55" s="70">
        <f t="shared" ca="1" si="5"/>
        <v>76141.62</v>
      </c>
      <c r="G55" s="45"/>
      <c r="H55" s="45"/>
      <c r="I55" s="45"/>
      <c r="J55" s="45"/>
    </row>
    <row r="56" spans="1:10" ht="13.5" customHeight="1" x14ac:dyDescent="0.2">
      <c r="A56" s="85">
        <v>15121509</v>
      </c>
      <c r="B56" s="69" t="str">
        <f t="shared" ca="1" si="4"/>
        <v>Aceite de frenos</v>
      </c>
      <c r="C56" s="81" t="s">
        <v>1450</v>
      </c>
      <c r="D56" s="81">
        <v>9.25</v>
      </c>
      <c r="E56" s="71">
        <v>1770</v>
      </c>
      <c r="F56" s="70">
        <f t="shared" ca="1" si="5"/>
        <v>16372.5</v>
      </c>
      <c r="G56" s="45"/>
      <c r="H56" s="45"/>
      <c r="I56" s="45"/>
      <c r="J56" s="45"/>
    </row>
    <row r="57" spans="1:10" ht="13.5" customHeight="1" x14ac:dyDescent="0.2">
      <c r="A57" s="85">
        <v>15121902</v>
      </c>
      <c r="B57" s="69" t="str">
        <f t="shared" ca="1" si="4"/>
        <v>Grasa</v>
      </c>
      <c r="C57" s="81" t="s">
        <v>1450</v>
      </c>
      <c r="D57" s="81">
        <v>9</v>
      </c>
      <c r="E57" s="71">
        <v>1582</v>
      </c>
      <c r="F57" s="70">
        <f t="shared" ca="1" si="5"/>
        <v>14238</v>
      </c>
      <c r="G57" s="45"/>
      <c r="H57" s="45"/>
      <c r="I57" s="45"/>
      <c r="J57" s="45"/>
    </row>
    <row r="58" spans="1:10" ht="13.5" customHeight="1" x14ac:dyDescent="0.2">
      <c r="A58" s="85">
        <v>15121902</v>
      </c>
      <c r="B58" s="69" t="str">
        <f t="shared" ca="1" si="4"/>
        <v>Grasa</v>
      </c>
      <c r="C58" s="81" t="s">
        <v>1450</v>
      </c>
      <c r="D58" s="81">
        <v>3</v>
      </c>
      <c r="E58" s="71">
        <v>1507.16</v>
      </c>
      <c r="F58" s="70">
        <f t="shared" ca="1" si="5"/>
        <v>4521.4800000000005</v>
      </c>
      <c r="G58" s="45"/>
      <c r="H58" s="45"/>
      <c r="I58" s="45"/>
      <c r="J58" s="45"/>
    </row>
    <row r="59" spans="1:10" ht="14.1" customHeight="1" x14ac:dyDescent="0.2">
      <c r="A59" s="45"/>
      <c r="B59" s="45"/>
      <c r="C59" s="45"/>
      <c r="D59" s="45"/>
      <c r="E59" s="73" t="s">
        <v>12552</v>
      </c>
      <c r="F59" s="74">
        <f ca="1">SUM(Table38[MONTO TOTAL ESTIMADO])</f>
        <v>375003.6</v>
      </c>
      <c r="G59" s="45"/>
      <c r="H59" s="45" t="str">
        <f>C46</f>
        <v>Bienes</v>
      </c>
      <c r="I59" s="45" t="str">
        <f>E46</f>
        <v>Sí</v>
      </c>
      <c r="J59" s="45" t="str">
        <f>D46</f>
        <v>Compras Menores</v>
      </c>
    </row>
    <row r="60" spans="1:10" ht="14.1" customHeight="1" thickBot="1" x14ac:dyDescent="0.3"/>
    <row r="61" spans="1:10" ht="33.75" customHeight="1" thickBot="1" x14ac:dyDescent="0.25">
      <c r="A61" s="64" t="s">
        <v>16383</v>
      </c>
      <c r="B61" s="64" t="s">
        <v>161</v>
      </c>
      <c r="C61" s="64" t="s">
        <v>11726</v>
      </c>
      <c r="D61" s="64" t="s">
        <v>14380</v>
      </c>
      <c r="E61" s="64" t="s">
        <v>10964</v>
      </c>
      <c r="F61" s="64" t="s">
        <v>11097</v>
      </c>
      <c r="G61" s="45"/>
      <c r="H61" s="45"/>
      <c r="I61" s="45"/>
      <c r="J61" s="45"/>
    </row>
    <row r="62" spans="1:10" ht="13.5" customHeight="1" thickBot="1" x14ac:dyDescent="0.25">
      <c r="A62" s="86" t="s">
        <v>18834</v>
      </c>
      <c r="B62" s="86" t="s">
        <v>18835</v>
      </c>
      <c r="C62" s="66" t="s">
        <v>17798</v>
      </c>
      <c r="D62" s="66" t="s">
        <v>17483</v>
      </c>
      <c r="E62" s="66" t="s">
        <v>8857</v>
      </c>
      <c r="F62" s="66"/>
      <c r="G62" s="45"/>
      <c r="H62" s="45"/>
      <c r="I62" s="45"/>
      <c r="J62" s="45"/>
    </row>
    <row r="63" spans="1:10" ht="14.1" customHeight="1" thickBot="1" x14ac:dyDescent="0.25">
      <c r="A63" s="118" t="s">
        <v>14830</v>
      </c>
      <c r="B63" s="67" t="s">
        <v>8531</v>
      </c>
      <c r="C63" s="76">
        <v>44013</v>
      </c>
      <c r="D63" s="118" t="s">
        <v>9388</v>
      </c>
      <c r="E63" s="67" t="s">
        <v>13095</v>
      </c>
      <c r="F63" s="66" t="s">
        <v>3082</v>
      </c>
      <c r="G63" s="45"/>
      <c r="H63" s="45"/>
      <c r="I63" s="45"/>
      <c r="J63" s="45"/>
    </row>
    <row r="64" spans="1:10" ht="14.1" customHeight="1" thickBot="1" x14ac:dyDescent="0.25">
      <c r="A64" s="119"/>
      <c r="B64" s="67" t="s">
        <v>1787</v>
      </c>
      <c r="C64" s="65">
        <f>IF(C63="","",IF(AND(MONTH(C63)&gt;=1,MONTH(C63)&lt;=3),1,IF(AND(MONTH(C63)&gt;=4,MONTH(C63)&lt;=6),2,IF(AND(MONTH(C63)&gt;=7,MONTH(C63)&lt;=9),3,4))))</f>
        <v>3</v>
      </c>
      <c r="D64" s="119"/>
      <c r="E64" s="67" t="s">
        <v>2419</v>
      </c>
      <c r="F64" s="66" t="s">
        <v>14451</v>
      </c>
      <c r="G64" s="45"/>
      <c r="H64" s="45"/>
      <c r="I64" s="45"/>
      <c r="J64" s="45"/>
    </row>
    <row r="65" spans="1:10" ht="14.1" customHeight="1" thickBot="1" x14ac:dyDescent="0.25">
      <c r="A65" s="119"/>
      <c r="B65" s="67" t="s">
        <v>12944</v>
      </c>
      <c r="C65" s="76">
        <v>44104</v>
      </c>
      <c r="D65" s="119"/>
      <c r="E65" s="67" t="s">
        <v>3075</v>
      </c>
      <c r="F65" s="66" t="s">
        <v>4623</v>
      </c>
      <c r="G65" s="45"/>
      <c r="H65" s="45"/>
      <c r="I65" s="45"/>
      <c r="J65" s="45"/>
    </row>
    <row r="66" spans="1:10" ht="14.1" customHeight="1" thickBot="1" x14ac:dyDescent="0.25">
      <c r="A66" s="119"/>
      <c r="B66" s="67" t="s">
        <v>1787</v>
      </c>
      <c r="C66" s="65">
        <f>IF(C65="","",IF(AND(MONTH(C65)&gt;=1,MONTH(C65)&lt;=3),1,IF(AND(MONTH(C65)&gt;=4,MONTH(C65)&lt;=6),2,IF(AND(MONTH(C65)&gt;=7,MONTH(C65)&lt;=9),3,4))))</f>
        <v>3</v>
      </c>
      <c r="D66" s="119"/>
      <c r="E66" s="67" t="s">
        <v>13194</v>
      </c>
      <c r="F66" s="66" t="s">
        <v>4623</v>
      </c>
      <c r="G66" s="45"/>
      <c r="H66" s="45"/>
      <c r="I66" s="45"/>
      <c r="J66" s="45"/>
    </row>
    <row r="67" spans="1:10" ht="14.1" customHeight="1" thickBot="1" x14ac:dyDescent="0.25">
      <c r="A67" s="45"/>
      <c r="B67" s="45"/>
      <c r="C67" s="45"/>
      <c r="D67" s="45"/>
      <c r="E67" s="45"/>
      <c r="F67" s="45"/>
      <c r="G67" s="45"/>
      <c r="H67" s="45"/>
      <c r="I67" s="45"/>
      <c r="J67" s="45"/>
    </row>
    <row r="68" spans="1:10" ht="14.1" customHeight="1" thickBot="1" x14ac:dyDescent="0.25">
      <c r="A68" s="72" t="s">
        <v>15736</v>
      </c>
      <c r="B68" s="72" t="s">
        <v>16147</v>
      </c>
      <c r="C68" s="72" t="s">
        <v>15642</v>
      </c>
      <c r="D68" s="72" t="s">
        <v>15252</v>
      </c>
      <c r="E68" s="72" t="s">
        <v>6935</v>
      </c>
      <c r="F68" s="72" t="s">
        <v>15281</v>
      </c>
      <c r="G68" s="45"/>
      <c r="H68" s="45"/>
      <c r="I68" s="45"/>
      <c r="J68" s="45"/>
    </row>
    <row r="69" spans="1:10" ht="13.5" customHeight="1" x14ac:dyDescent="0.2">
      <c r="A69" s="85">
        <v>15121501</v>
      </c>
      <c r="B69" s="69" t="str">
        <f t="shared" ref="B69:B74" ca="1" si="6">IFERROR(INDEX(UNSPSCDes,MATCH(INDIRECT(ADDRESS(ROW(),COLUMN()-1,4)),UNSPSCCode,0)),"")</f>
        <v>Aceite motor</v>
      </c>
      <c r="C69" s="81" t="s">
        <v>1450</v>
      </c>
      <c r="D69" s="81">
        <v>8.75</v>
      </c>
      <c r="E69" s="71">
        <v>22656</v>
      </c>
      <c r="F69" s="70">
        <f t="shared" ref="F69:F74" ca="1" si="7">INDIRECT(ADDRESS(ROW(),COLUMN()-2,4))*INDIRECT(ADDRESS(ROW(),COLUMN()-1,4))</f>
        <v>198240</v>
      </c>
      <c r="G69" s="45"/>
      <c r="H69" s="45"/>
      <c r="I69" s="45"/>
      <c r="J69" s="45"/>
    </row>
    <row r="70" spans="1:10" ht="13.5" customHeight="1" x14ac:dyDescent="0.2">
      <c r="A70" s="85">
        <v>15121504</v>
      </c>
      <c r="B70" s="69" t="str">
        <f t="shared" ca="1" si="6"/>
        <v>Aceite hidráulico</v>
      </c>
      <c r="C70" s="81" t="s">
        <v>1450</v>
      </c>
      <c r="D70" s="81">
        <v>3</v>
      </c>
      <c r="E70" s="71">
        <v>21830</v>
      </c>
      <c r="F70" s="70">
        <f t="shared" ca="1" si="7"/>
        <v>65490</v>
      </c>
      <c r="G70" s="45"/>
      <c r="H70" s="45"/>
      <c r="I70" s="45"/>
      <c r="J70" s="45"/>
    </row>
    <row r="71" spans="1:10" ht="13.5" customHeight="1" x14ac:dyDescent="0.2">
      <c r="A71" s="85">
        <v>15121508</v>
      </c>
      <c r="B71" s="69" t="str">
        <f t="shared" ca="1" si="6"/>
        <v>Aceite de transmisión</v>
      </c>
      <c r="C71" s="81" t="s">
        <v>1450</v>
      </c>
      <c r="D71" s="81">
        <v>18</v>
      </c>
      <c r="E71" s="71">
        <v>4230.09</v>
      </c>
      <c r="F71" s="70">
        <f t="shared" ca="1" si="7"/>
        <v>76141.62</v>
      </c>
      <c r="G71" s="45"/>
      <c r="H71" s="45"/>
      <c r="I71" s="45"/>
      <c r="J71" s="45"/>
    </row>
    <row r="72" spans="1:10" ht="13.5" customHeight="1" x14ac:dyDescent="0.2">
      <c r="A72" s="85">
        <v>15121509</v>
      </c>
      <c r="B72" s="69" t="str">
        <f t="shared" ca="1" si="6"/>
        <v>Aceite de frenos</v>
      </c>
      <c r="C72" s="81" t="s">
        <v>1450</v>
      </c>
      <c r="D72" s="81">
        <v>9.25</v>
      </c>
      <c r="E72" s="71">
        <v>1770</v>
      </c>
      <c r="F72" s="70">
        <f t="shared" ca="1" si="7"/>
        <v>16372.5</v>
      </c>
      <c r="G72" s="45"/>
      <c r="H72" s="45"/>
      <c r="I72" s="45"/>
      <c r="J72" s="45"/>
    </row>
    <row r="73" spans="1:10" ht="13.5" customHeight="1" x14ac:dyDescent="0.2">
      <c r="A73" s="85">
        <v>15121902</v>
      </c>
      <c r="B73" s="69" t="str">
        <f t="shared" ca="1" si="6"/>
        <v>Grasa</v>
      </c>
      <c r="C73" s="81" t="s">
        <v>1450</v>
      </c>
      <c r="D73" s="81">
        <v>9</v>
      </c>
      <c r="E73" s="71">
        <v>1582</v>
      </c>
      <c r="F73" s="70">
        <f t="shared" ca="1" si="7"/>
        <v>14238</v>
      </c>
      <c r="G73" s="45"/>
      <c r="H73" s="45"/>
      <c r="I73" s="45"/>
      <c r="J73" s="45"/>
    </row>
    <row r="74" spans="1:10" ht="13.5" customHeight="1" x14ac:dyDescent="0.2">
      <c r="A74" s="85">
        <v>15121902</v>
      </c>
      <c r="B74" s="69" t="str">
        <f t="shared" ca="1" si="6"/>
        <v>Grasa</v>
      </c>
      <c r="C74" s="81" t="s">
        <v>1450</v>
      </c>
      <c r="D74" s="81">
        <v>3</v>
      </c>
      <c r="E74" s="71">
        <v>1507.16</v>
      </c>
      <c r="F74" s="70">
        <f t="shared" ca="1" si="7"/>
        <v>4521.4800000000005</v>
      </c>
      <c r="G74" s="45"/>
      <c r="H74" s="45"/>
      <c r="I74" s="45"/>
      <c r="J74" s="45"/>
    </row>
    <row r="75" spans="1:10" ht="14.1" customHeight="1" x14ac:dyDescent="0.2">
      <c r="A75" s="45"/>
      <c r="B75" s="45"/>
      <c r="C75" s="45"/>
      <c r="D75" s="45"/>
      <c r="E75" s="73" t="s">
        <v>12552</v>
      </c>
      <c r="F75" s="74">
        <f ca="1">SUM(Table39[MONTO TOTAL ESTIMADO])</f>
        <v>375003.6</v>
      </c>
      <c r="G75" s="45"/>
      <c r="H75" s="45" t="str">
        <f>C62</f>
        <v>Bienes</v>
      </c>
      <c r="I75" s="45" t="str">
        <f>E62</f>
        <v>Sí</v>
      </c>
      <c r="J75" s="45" t="str">
        <f>D62</f>
        <v>Compras Menores</v>
      </c>
    </row>
    <row r="76" spans="1:10" ht="14.1" customHeight="1" thickBot="1" x14ac:dyDescent="0.3"/>
    <row r="77" spans="1:10" ht="33.75" customHeight="1" thickBot="1" x14ac:dyDescent="0.25">
      <c r="A77" s="64" t="s">
        <v>16383</v>
      </c>
      <c r="B77" s="64" t="s">
        <v>161</v>
      </c>
      <c r="C77" s="64" t="s">
        <v>11726</v>
      </c>
      <c r="D77" s="64" t="s">
        <v>14380</v>
      </c>
      <c r="E77" s="64" t="s">
        <v>10964</v>
      </c>
      <c r="F77" s="64" t="s">
        <v>11097</v>
      </c>
      <c r="G77" s="45"/>
      <c r="H77" s="45"/>
      <c r="I77" s="45"/>
      <c r="J77" s="45"/>
    </row>
    <row r="78" spans="1:10" ht="13.5" customHeight="1" thickBot="1" x14ac:dyDescent="0.25">
      <c r="A78" s="86" t="s">
        <v>18834</v>
      </c>
      <c r="B78" s="86" t="s">
        <v>18835</v>
      </c>
      <c r="C78" s="66" t="s">
        <v>17798</v>
      </c>
      <c r="D78" s="66" t="s">
        <v>17483</v>
      </c>
      <c r="E78" s="66" t="s">
        <v>8857</v>
      </c>
      <c r="F78" s="66"/>
      <c r="G78" s="45"/>
      <c r="H78" s="45"/>
      <c r="I78" s="45"/>
      <c r="J78" s="45"/>
    </row>
    <row r="79" spans="1:10" ht="14.1" customHeight="1" thickBot="1" x14ac:dyDescent="0.25">
      <c r="A79" s="118" t="s">
        <v>14830</v>
      </c>
      <c r="B79" s="67" t="s">
        <v>8531</v>
      </c>
      <c r="C79" s="76">
        <v>44105</v>
      </c>
      <c r="D79" s="118" t="s">
        <v>9388</v>
      </c>
      <c r="E79" s="67" t="s">
        <v>13095</v>
      </c>
      <c r="F79" s="66" t="s">
        <v>3082</v>
      </c>
      <c r="G79" s="45"/>
      <c r="H79" s="45"/>
      <c r="I79" s="45"/>
      <c r="J79" s="45"/>
    </row>
    <row r="80" spans="1:10" ht="14.1" customHeight="1" thickBot="1" x14ac:dyDescent="0.25">
      <c r="A80" s="119"/>
      <c r="B80" s="67" t="s">
        <v>1787</v>
      </c>
      <c r="C80" s="65">
        <f>IF(C79="","",IF(AND(MONTH(C79)&gt;=1,MONTH(C79)&lt;=3),1,IF(AND(MONTH(C79)&gt;=4,MONTH(C79)&lt;=6),2,IF(AND(MONTH(C79)&gt;=7,MONTH(C79)&lt;=9),3,4))))</f>
        <v>4</v>
      </c>
      <c r="D80" s="119"/>
      <c r="E80" s="67" t="s">
        <v>2419</v>
      </c>
      <c r="F80" s="66" t="s">
        <v>14451</v>
      </c>
      <c r="G80" s="45"/>
      <c r="H80" s="45"/>
      <c r="I80" s="45"/>
      <c r="J80" s="45"/>
    </row>
    <row r="81" spans="1:10" ht="14.1" customHeight="1" thickBot="1" x14ac:dyDescent="0.25">
      <c r="A81" s="119"/>
      <c r="B81" s="67" t="s">
        <v>12944</v>
      </c>
      <c r="C81" s="76">
        <v>44196</v>
      </c>
      <c r="D81" s="119"/>
      <c r="E81" s="67" t="s">
        <v>3075</v>
      </c>
      <c r="F81" s="66" t="s">
        <v>4623</v>
      </c>
      <c r="G81" s="45"/>
      <c r="H81" s="45"/>
      <c r="I81" s="45"/>
      <c r="J81" s="45"/>
    </row>
    <row r="82" spans="1:10" ht="14.1" customHeight="1" thickBot="1" x14ac:dyDescent="0.25">
      <c r="A82" s="119"/>
      <c r="B82" s="67" t="s">
        <v>1787</v>
      </c>
      <c r="C82" s="65">
        <f>IF(C81="","",IF(AND(MONTH(C81)&gt;=1,MONTH(C81)&lt;=3),1,IF(AND(MONTH(C81)&gt;=4,MONTH(C81)&lt;=6),2,IF(AND(MONTH(C81)&gt;=7,MONTH(C81)&lt;=9),3,4))))</f>
        <v>4</v>
      </c>
      <c r="D82" s="119"/>
      <c r="E82" s="67" t="s">
        <v>13194</v>
      </c>
      <c r="F82" s="66" t="s">
        <v>4623</v>
      </c>
      <c r="G82" s="45"/>
      <c r="H82" s="45"/>
      <c r="I82" s="45"/>
      <c r="J82" s="45"/>
    </row>
    <row r="83" spans="1:10" ht="14.1" customHeight="1" thickBot="1" x14ac:dyDescent="0.25">
      <c r="A83" s="45"/>
      <c r="B83" s="45"/>
      <c r="C83" s="45"/>
      <c r="D83" s="45"/>
      <c r="E83" s="45"/>
      <c r="F83" s="45"/>
      <c r="G83" s="45"/>
      <c r="H83" s="45"/>
      <c r="I83" s="45"/>
      <c r="J83" s="45"/>
    </row>
    <row r="84" spans="1:10" ht="14.1" customHeight="1" thickBot="1" x14ac:dyDescent="0.25">
      <c r="A84" s="72" t="s">
        <v>15736</v>
      </c>
      <c r="B84" s="72" t="s">
        <v>16147</v>
      </c>
      <c r="C84" s="72" t="s">
        <v>15642</v>
      </c>
      <c r="D84" s="72" t="s">
        <v>15252</v>
      </c>
      <c r="E84" s="72" t="s">
        <v>6935</v>
      </c>
      <c r="F84" s="72" t="s">
        <v>15281</v>
      </c>
      <c r="G84" s="45"/>
      <c r="H84" s="45"/>
      <c r="I84" s="45"/>
      <c r="J84" s="45"/>
    </row>
    <row r="85" spans="1:10" ht="13.5" customHeight="1" x14ac:dyDescent="0.2">
      <c r="A85" s="85">
        <v>15121501</v>
      </c>
      <c r="B85" s="69" t="str">
        <f t="shared" ref="B85:B90" ca="1" si="8">IFERROR(INDEX(UNSPSCDes,MATCH(INDIRECT(ADDRESS(ROW(),COLUMN()-1,4)),UNSPSCCode,0)),"")</f>
        <v>Aceite motor</v>
      </c>
      <c r="C85" s="81" t="s">
        <v>1450</v>
      </c>
      <c r="D85" s="81">
        <v>8.75</v>
      </c>
      <c r="E85" s="71">
        <v>22656</v>
      </c>
      <c r="F85" s="70">
        <f t="shared" ref="F85:F90" ca="1" si="9">INDIRECT(ADDRESS(ROW(),COLUMN()-2,4))*INDIRECT(ADDRESS(ROW(),COLUMN()-1,4))</f>
        <v>198240</v>
      </c>
      <c r="G85" s="45"/>
      <c r="H85" s="45"/>
      <c r="I85" s="45"/>
      <c r="J85" s="45"/>
    </row>
    <row r="86" spans="1:10" ht="13.5" customHeight="1" x14ac:dyDescent="0.2">
      <c r="A86" s="85">
        <v>15121504</v>
      </c>
      <c r="B86" s="69" t="str">
        <f t="shared" ca="1" si="8"/>
        <v>Aceite hidráulico</v>
      </c>
      <c r="C86" s="81" t="s">
        <v>1450</v>
      </c>
      <c r="D86" s="81">
        <v>3</v>
      </c>
      <c r="E86" s="71">
        <v>21830</v>
      </c>
      <c r="F86" s="70">
        <f t="shared" ca="1" si="9"/>
        <v>65490</v>
      </c>
      <c r="G86" s="45"/>
      <c r="H86" s="45"/>
      <c r="I86" s="45"/>
      <c r="J86" s="45"/>
    </row>
    <row r="87" spans="1:10" ht="13.5" customHeight="1" x14ac:dyDescent="0.2">
      <c r="A87" s="85">
        <v>15121508</v>
      </c>
      <c r="B87" s="69" t="str">
        <f t="shared" ca="1" si="8"/>
        <v>Aceite de transmisión</v>
      </c>
      <c r="C87" s="81" t="s">
        <v>1450</v>
      </c>
      <c r="D87" s="81">
        <v>18</v>
      </c>
      <c r="E87" s="71">
        <v>4230.09</v>
      </c>
      <c r="F87" s="70">
        <f t="shared" ca="1" si="9"/>
        <v>76141.62</v>
      </c>
      <c r="G87" s="45"/>
      <c r="H87" s="45"/>
      <c r="I87" s="45"/>
      <c r="J87" s="45"/>
    </row>
    <row r="88" spans="1:10" ht="13.5" customHeight="1" x14ac:dyDescent="0.2">
      <c r="A88" s="85">
        <v>15121509</v>
      </c>
      <c r="B88" s="69" t="str">
        <f t="shared" ca="1" si="8"/>
        <v>Aceite de frenos</v>
      </c>
      <c r="C88" s="81" t="s">
        <v>1450</v>
      </c>
      <c r="D88" s="81">
        <v>9.25</v>
      </c>
      <c r="E88" s="71">
        <v>1770</v>
      </c>
      <c r="F88" s="70">
        <f t="shared" ca="1" si="9"/>
        <v>16372.5</v>
      </c>
      <c r="G88" s="45"/>
      <c r="H88" s="45"/>
      <c r="I88" s="45"/>
      <c r="J88" s="45"/>
    </row>
    <row r="89" spans="1:10" ht="13.5" customHeight="1" x14ac:dyDescent="0.2">
      <c r="A89" s="85">
        <v>15121902</v>
      </c>
      <c r="B89" s="69" t="str">
        <f t="shared" ca="1" si="8"/>
        <v>Grasa</v>
      </c>
      <c r="C89" s="81" t="s">
        <v>1450</v>
      </c>
      <c r="D89" s="81">
        <v>9</v>
      </c>
      <c r="E89" s="71">
        <v>1582</v>
      </c>
      <c r="F89" s="70">
        <f t="shared" ca="1" si="9"/>
        <v>14238</v>
      </c>
      <c r="G89" s="45"/>
      <c r="H89" s="45"/>
      <c r="I89" s="45"/>
      <c r="J89" s="45"/>
    </row>
    <row r="90" spans="1:10" ht="13.5" customHeight="1" x14ac:dyDescent="0.2">
      <c r="A90" s="85">
        <v>15121902</v>
      </c>
      <c r="B90" s="69" t="str">
        <f t="shared" ca="1" si="8"/>
        <v>Grasa</v>
      </c>
      <c r="C90" s="81" t="s">
        <v>1450</v>
      </c>
      <c r="D90" s="81">
        <v>3</v>
      </c>
      <c r="E90" s="71">
        <v>1507.16</v>
      </c>
      <c r="F90" s="70">
        <f t="shared" ca="1" si="9"/>
        <v>4521.4800000000005</v>
      </c>
      <c r="G90" s="45"/>
      <c r="H90" s="45"/>
      <c r="I90" s="45"/>
      <c r="J90" s="45"/>
    </row>
    <row r="91" spans="1:10" ht="14.1" customHeight="1" x14ac:dyDescent="0.2">
      <c r="A91" s="45"/>
      <c r="B91" s="45"/>
      <c r="C91" s="45"/>
      <c r="D91" s="45"/>
      <c r="E91" s="73" t="s">
        <v>12552</v>
      </c>
      <c r="F91" s="74">
        <f ca="1">SUM(Table310[MONTO TOTAL ESTIMADO])</f>
        <v>375003.6</v>
      </c>
      <c r="G91" s="45"/>
      <c r="H91" s="45" t="str">
        <f>C78</f>
        <v>Bienes</v>
      </c>
      <c r="I91" s="45" t="str">
        <f>E78</f>
        <v>Sí</v>
      </c>
      <c r="J91" s="45" t="str">
        <f>D78</f>
        <v>Compras Menores</v>
      </c>
    </row>
    <row r="92" spans="1:10" ht="14.1" customHeight="1" thickBot="1" x14ac:dyDescent="0.3"/>
    <row r="93" spans="1:10" ht="33.75" customHeight="1" thickBot="1" x14ac:dyDescent="0.25">
      <c r="A93" s="64" t="s">
        <v>16383</v>
      </c>
      <c r="B93" s="64" t="s">
        <v>161</v>
      </c>
      <c r="C93" s="64" t="s">
        <v>11726</v>
      </c>
      <c r="D93" s="64" t="s">
        <v>14380</v>
      </c>
      <c r="E93" s="64" t="s">
        <v>10964</v>
      </c>
      <c r="F93" s="64" t="s">
        <v>11097</v>
      </c>
      <c r="G93" s="45"/>
      <c r="H93" s="45"/>
      <c r="I93" s="45"/>
      <c r="J93" s="45"/>
    </row>
    <row r="94" spans="1:10" ht="13.5" customHeight="1" thickBot="1" x14ac:dyDescent="0.25">
      <c r="A94" s="86" t="s">
        <v>18836</v>
      </c>
      <c r="B94" s="86" t="s">
        <v>18837</v>
      </c>
      <c r="C94" s="66" t="s">
        <v>17798</v>
      </c>
      <c r="D94" s="66" t="s">
        <v>10173</v>
      </c>
      <c r="E94" s="66" t="s">
        <v>17854</v>
      </c>
      <c r="F94" s="66"/>
      <c r="G94" s="45"/>
      <c r="H94" s="45"/>
      <c r="I94" s="45"/>
      <c r="J94" s="45"/>
    </row>
    <row r="95" spans="1:10" ht="14.1" customHeight="1" thickBot="1" x14ac:dyDescent="0.25">
      <c r="A95" s="118" t="s">
        <v>14830</v>
      </c>
      <c r="B95" s="67" t="s">
        <v>8531</v>
      </c>
      <c r="C95" s="76">
        <v>43832</v>
      </c>
      <c r="D95" s="118" t="s">
        <v>9388</v>
      </c>
      <c r="E95" s="67" t="s">
        <v>13095</v>
      </c>
      <c r="F95" s="66" t="s">
        <v>3082</v>
      </c>
      <c r="G95" s="45"/>
      <c r="H95" s="45"/>
      <c r="I95" s="45"/>
      <c r="J95" s="45"/>
    </row>
    <row r="96" spans="1:10" ht="14.1" customHeight="1" thickBot="1" x14ac:dyDescent="0.25">
      <c r="A96" s="119"/>
      <c r="B96" s="67" t="s">
        <v>1787</v>
      </c>
      <c r="C96" s="65">
        <f>IF(C95="","",IF(AND(MONTH(C95)&gt;=1,MONTH(C95)&lt;=3),1,IF(AND(MONTH(C95)&gt;=4,MONTH(C95)&lt;=6),2,IF(AND(MONTH(C95)&gt;=7,MONTH(C95)&lt;=9),3,4))))</f>
        <v>1</v>
      </c>
      <c r="D96" s="119"/>
      <c r="E96" s="67" t="s">
        <v>2419</v>
      </c>
      <c r="F96" s="66" t="s">
        <v>14451</v>
      </c>
      <c r="G96" s="45"/>
      <c r="H96" s="45"/>
      <c r="I96" s="45"/>
      <c r="J96" s="45"/>
    </row>
    <row r="97" spans="1:10" ht="14.1" customHeight="1" thickBot="1" x14ac:dyDescent="0.25">
      <c r="A97" s="119"/>
      <c r="B97" s="67" t="s">
        <v>12944</v>
      </c>
      <c r="C97" s="76">
        <v>43921</v>
      </c>
      <c r="D97" s="119"/>
      <c r="E97" s="67" t="s">
        <v>3075</v>
      </c>
      <c r="F97" s="66" t="s">
        <v>4623</v>
      </c>
      <c r="G97" s="45"/>
      <c r="H97" s="45"/>
      <c r="I97" s="45"/>
      <c r="J97" s="45"/>
    </row>
    <row r="98" spans="1:10" ht="14.1" customHeight="1" thickBot="1" x14ac:dyDescent="0.25">
      <c r="A98" s="119"/>
      <c r="B98" s="67" t="s">
        <v>1787</v>
      </c>
      <c r="C98" s="65">
        <f>IF(C97="","",IF(AND(MONTH(C97)&gt;=1,MONTH(C97)&lt;=3),1,IF(AND(MONTH(C97)&gt;=4,MONTH(C97)&lt;=6),2,IF(AND(MONTH(C97)&gt;=7,MONTH(C97)&lt;=9),3,4))))</f>
        <v>1</v>
      </c>
      <c r="D98" s="119"/>
      <c r="E98" s="67" t="s">
        <v>13194</v>
      </c>
      <c r="F98" s="66" t="s">
        <v>4623</v>
      </c>
      <c r="G98" s="45"/>
      <c r="H98" s="45"/>
      <c r="I98" s="45"/>
      <c r="J98" s="45"/>
    </row>
    <row r="99" spans="1:10" ht="14.1" customHeight="1" thickBot="1" x14ac:dyDescent="0.25">
      <c r="A99" s="45"/>
      <c r="B99" s="45"/>
      <c r="C99" s="45"/>
      <c r="D99" s="45"/>
      <c r="E99" s="45"/>
      <c r="F99" s="45"/>
      <c r="G99" s="45"/>
      <c r="H99" s="45"/>
      <c r="I99" s="45"/>
      <c r="J99" s="45"/>
    </row>
    <row r="100" spans="1:10" ht="14.1" customHeight="1" thickBot="1" x14ac:dyDescent="0.25">
      <c r="A100" s="72" t="s">
        <v>15736</v>
      </c>
      <c r="B100" s="72" t="s">
        <v>16147</v>
      </c>
      <c r="C100" s="72" t="s">
        <v>15642</v>
      </c>
      <c r="D100" s="72" t="s">
        <v>15252</v>
      </c>
      <c r="E100" s="72" t="s">
        <v>6935</v>
      </c>
      <c r="F100" s="72" t="s">
        <v>15281</v>
      </c>
      <c r="G100" s="45"/>
      <c r="H100" s="45"/>
      <c r="I100" s="45"/>
      <c r="J100" s="45"/>
    </row>
    <row r="101" spans="1:10" ht="13.5" customHeight="1" x14ac:dyDescent="0.2">
      <c r="A101" s="81">
        <v>51121819</v>
      </c>
      <c r="B101" s="69" t="str">
        <f t="shared" ref="B101:B132" ca="1" si="10">IFERROR(INDEX(UNSPSCDes,MATCH(INDIRECT(ADDRESS(ROW(),COLUMN()-1,4)),UNSPSCCode,0)),"")</f>
        <v>Ezetimiba</v>
      </c>
      <c r="C101" s="81" t="s">
        <v>16989</v>
      </c>
      <c r="D101" s="81">
        <v>3</v>
      </c>
      <c r="E101" s="71">
        <v>1300</v>
      </c>
      <c r="F101" s="70">
        <f t="shared" ref="F101:F132" ca="1" si="11">INDIRECT(ADDRESS(ROW(),COLUMN()-2,4))*INDIRECT(ADDRESS(ROW(),COLUMN()-1,4))</f>
        <v>3900</v>
      </c>
      <c r="G101" s="45"/>
      <c r="H101" s="45"/>
      <c r="I101" s="45"/>
      <c r="J101" s="45"/>
    </row>
    <row r="102" spans="1:10" ht="13.5" customHeight="1" x14ac:dyDescent="0.2">
      <c r="A102" s="81">
        <v>51121706</v>
      </c>
      <c r="B102" s="69" t="str">
        <f t="shared" ca="1" si="10"/>
        <v>Isradipina</v>
      </c>
      <c r="C102" s="81" t="s">
        <v>16989</v>
      </c>
      <c r="D102" s="81">
        <v>3</v>
      </c>
      <c r="E102" s="71">
        <v>900</v>
      </c>
      <c r="F102" s="70">
        <f t="shared" ca="1" si="11"/>
        <v>2700</v>
      </c>
      <c r="G102" s="45"/>
      <c r="H102" s="45"/>
      <c r="I102" s="45"/>
      <c r="J102" s="45"/>
    </row>
    <row r="103" spans="1:10" ht="13.5" customHeight="1" x14ac:dyDescent="0.2">
      <c r="A103" s="81">
        <v>51141706</v>
      </c>
      <c r="B103" s="69" t="str">
        <f t="shared" ca="1" si="10"/>
        <v>Citicolina</v>
      </c>
      <c r="C103" s="81" t="s">
        <v>16989</v>
      </c>
      <c r="D103" s="81">
        <v>3</v>
      </c>
      <c r="E103" s="71">
        <v>2800</v>
      </c>
      <c r="F103" s="70">
        <f t="shared" ca="1" si="11"/>
        <v>8400</v>
      </c>
      <c r="G103" s="45"/>
      <c r="H103" s="45"/>
      <c r="I103" s="45"/>
      <c r="J103" s="45"/>
    </row>
    <row r="104" spans="1:10" ht="13.5" customHeight="1" x14ac:dyDescent="0.2">
      <c r="A104" s="81">
        <v>51121765</v>
      </c>
      <c r="B104" s="69" t="str">
        <f t="shared" ca="1" si="10"/>
        <v>Metoprolol</v>
      </c>
      <c r="C104" s="81" t="s">
        <v>16989</v>
      </c>
      <c r="D104" s="81">
        <v>3</v>
      </c>
      <c r="E104" s="71">
        <v>1500</v>
      </c>
      <c r="F104" s="70">
        <f t="shared" ca="1" si="11"/>
        <v>4500</v>
      </c>
      <c r="G104" s="45"/>
      <c r="H104" s="45"/>
      <c r="I104" s="45"/>
      <c r="J104" s="45"/>
    </row>
    <row r="105" spans="1:10" ht="13.5" customHeight="1" x14ac:dyDescent="0.2">
      <c r="A105" s="81">
        <v>51181608</v>
      </c>
      <c r="B105" s="69" t="str">
        <f t="shared" ca="1" si="10"/>
        <v>Levotiroxina</v>
      </c>
      <c r="C105" s="81" t="s">
        <v>16989</v>
      </c>
      <c r="D105" s="81">
        <v>3</v>
      </c>
      <c r="E105" s="71">
        <v>950</v>
      </c>
      <c r="F105" s="70">
        <f t="shared" ca="1" si="11"/>
        <v>2850</v>
      </c>
      <c r="G105" s="45"/>
      <c r="H105" s="45"/>
      <c r="I105" s="45"/>
      <c r="J105" s="45"/>
    </row>
    <row r="106" spans="1:10" ht="13.5" customHeight="1" x14ac:dyDescent="0.2">
      <c r="A106" s="81">
        <v>51181608</v>
      </c>
      <c r="B106" s="69" t="str">
        <f t="shared" ca="1" si="10"/>
        <v>Levotiroxina</v>
      </c>
      <c r="C106" s="81" t="s">
        <v>16989</v>
      </c>
      <c r="D106" s="81">
        <v>3</v>
      </c>
      <c r="E106" s="71">
        <v>2300</v>
      </c>
      <c r="F106" s="70">
        <f t="shared" ca="1" si="11"/>
        <v>6900</v>
      </c>
      <c r="G106" s="45"/>
      <c r="H106" s="45"/>
      <c r="I106" s="45"/>
      <c r="J106" s="45"/>
    </row>
    <row r="107" spans="1:10" ht="13.5" customHeight="1" x14ac:dyDescent="0.2">
      <c r="A107" s="81">
        <v>51181516</v>
      </c>
      <c r="B107" s="69" t="str">
        <f t="shared" ca="1" si="10"/>
        <v>Glibenclamida o gliburida</v>
      </c>
      <c r="C107" s="81" t="s">
        <v>16989</v>
      </c>
      <c r="D107" s="81">
        <v>3</v>
      </c>
      <c r="E107" s="71">
        <v>2800</v>
      </c>
      <c r="F107" s="70">
        <f t="shared" ca="1" si="11"/>
        <v>8400</v>
      </c>
      <c r="G107" s="45"/>
      <c r="H107" s="45"/>
      <c r="I107" s="45"/>
      <c r="J107" s="45"/>
    </row>
    <row r="108" spans="1:10" ht="13.5" customHeight="1" x14ac:dyDescent="0.2">
      <c r="A108" s="81">
        <v>51181608</v>
      </c>
      <c r="B108" s="69" t="str">
        <f t="shared" ca="1" si="10"/>
        <v>Levotiroxina</v>
      </c>
      <c r="C108" s="81" t="s">
        <v>16989</v>
      </c>
      <c r="D108" s="81">
        <v>3</v>
      </c>
      <c r="E108" s="71">
        <v>1300</v>
      </c>
      <c r="F108" s="70">
        <f t="shared" ca="1" si="11"/>
        <v>3900</v>
      </c>
      <c r="G108" s="45"/>
      <c r="H108" s="45"/>
      <c r="I108" s="45"/>
      <c r="J108" s="45"/>
    </row>
    <row r="109" spans="1:10" ht="13.5" customHeight="1" x14ac:dyDescent="0.2">
      <c r="A109" s="81">
        <v>51121710</v>
      </c>
      <c r="B109" s="69" t="str">
        <f t="shared" ca="1" si="10"/>
        <v>Losartán potásico</v>
      </c>
      <c r="C109" s="81" t="s">
        <v>16989</v>
      </c>
      <c r="D109" s="81">
        <v>3</v>
      </c>
      <c r="E109" s="71">
        <v>2800</v>
      </c>
      <c r="F109" s="70">
        <f t="shared" ca="1" si="11"/>
        <v>8400</v>
      </c>
      <c r="G109" s="45"/>
      <c r="H109" s="45"/>
      <c r="I109" s="45"/>
      <c r="J109" s="45"/>
    </row>
    <row r="110" spans="1:10" ht="13.5" customHeight="1" x14ac:dyDescent="0.2">
      <c r="A110" s="81">
        <v>51191515</v>
      </c>
      <c r="B110" s="69" t="str">
        <f t="shared" ca="1" si="10"/>
        <v>Hidroclorotiazida</v>
      </c>
      <c r="C110" s="81" t="s">
        <v>16989</v>
      </c>
      <c r="D110" s="81">
        <v>3</v>
      </c>
      <c r="E110" s="71">
        <v>2200</v>
      </c>
      <c r="F110" s="70">
        <f t="shared" ca="1" si="11"/>
        <v>6600</v>
      </c>
      <c r="G110" s="45"/>
      <c r="H110" s="45"/>
      <c r="I110" s="45"/>
      <c r="J110" s="45"/>
    </row>
    <row r="111" spans="1:10" ht="13.5" customHeight="1" x14ac:dyDescent="0.2">
      <c r="A111" s="81">
        <v>51121735</v>
      </c>
      <c r="B111" s="69" t="str">
        <f t="shared" ca="1" si="10"/>
        <v>Candesartán cilexetilo</v>
      </c>
      <c r="C111" s="81" t="s">
        <v>16989</v>
      </c>
      <c r="D111" s="81">
        <v>3</v>
      </c>
      <c r="E111" s="71">
        <v>1500</v>
      </c>
      <c r="F111" s="70">
        <f t="shared" ca="1" si="11"/>
        <v>4500</v>
      </c>
      <c r="G111" s="45"/>
      <c r="H111" s="45"/>
      <c r="I111" s="45"/>
      <c r="J111" s="45"/>
    </row>
    <row r="112" spans="1:10" ht="13.5" customHeight="1" x14ac:dyDescent="0.2">
      <c r="A112" s="81">
        <v>51101805</v>
      </c>
      <c r="B112" s="69" t="str">
        <f t="shared" ca="1" si="10"/>
        <v>Clotrimazol</v>
      </c>
      <c r="C112" s="81" t="s">
        <v>1450</v>
      </c>
      <c r="D112" s="81">
        <v>30</v>
      </c>
      <c r="E112" s="71">
        <v>175</v>
      </c>
      <c r="F112" s="70">
        <f t="shared" ca="1" si="11"/>
        <v>5250</v>
      </c>
      <c r="G112" s="45"/>
      <c r="H112" s="45"/>
      <c r="I112" s="45"/>
      <c r="J112" s="45"/>
    </row>
    <row r="113" spans="1:10" ht="13.5" customHeight="1" x14ac:dyDescent="0.2">
      <c r="A113" s="81">
        <v>51241205</v>
      </c>
      <c r="B113" s="69" t="str">
        <f t="shared" ca="1" si="10"/>
        <v>Calamina</v>
      </c>
      <c r="C113" s="81" t="s">
        <v>1450</v>
      </c>
      <c r="D113" s="81">
        <v>10</v>
      </c>
      <c r="E113" s="71">
        <v>160</v>
      </c>
      <c r="F113" s="70">
        <f t="shared" ca="1" si="11"/>
        <v>1600</v>
      </c>
      <c r="G113" s="45"/>
      <c r="H113" s="45"/>
      <c r="I113" s="45"/>
      <c r="J113" s="45"/>
    </row>
    <row r="114" spans="1:10" ht="13.5" customHeight="1" x14ac:dyDescent="0.2">
      <c r="A114" s="81">
        <v>51181608</v>
      </c>
      <c r="B114" s="69" t="str">
        <f t="shared" ca="1" si="10"/>
        <v>Levotiroxina</v>
      </c>
      <c r="C114" s="81" t="s">
        <v>16989</v>
      </c>
      <c r="D114" s="81">
        <v>3</v>
      </c>
      <c r="E114" s="71">
        <v>1700</v>
      </c>
      <c r="F114" s="70">
        <f t="shared" ca="1" si="11"/>
        <v>5100</v>
      </c>
      <c r="G114" s="45"/>
      <c r="H114" s="45"/>
      <c r="I114" s="45"/>
      <c r="J114" s="45"/>
    </row>
    <row r="115" spans="1:10" ht="13.5" customHeight="1" x14ac:dyDescent="0.2">
      <c r="A115" s="81">
        <v>51121710</v>
      </c>
      <c r="B115" s="69" t="str">
        <f t="shared" ca="1" si="10"/>
        <v>Losartán potásico</v>
      </c>
      <c r="C115" s="81" t="s">
        <v>16989</v>
      </c>
      <c r="D115" s="81">
        <v>3</v>
      </c>
      <c r="E115" s="71">
        <v>1800</v>
      </c>
      <c r="F115" s="70">
        <f t="shared" ca="1" si="11"/>
        <v>5400</v>
      </c>
      <c r="G115" s="45"/>
      <c r="H115" s="45"/>
      <c r="I115" s="45"/>
      <c r="J115" s="45"/>
    </row>
    <row r="116" spans="1:10" ht="13.5" customHeight="1" x14ac:dyDescent="0.2">
      <c r="A116" s="81">
        <v>51121735</v>
      </c>
      <c r="B116" s="69" t="str">
        <f t="shared" ca="1" si="10"/>
        <v>Candesartán cilexetilo</v>
      </c>
      <c r="C116" s="81" t="s">
        <v>16989</v>
      </c>
      <c r="D116" s="81">
        <v>3</v>
      </c>
      <c r="E116" s="71">
        <v>1900</v>
      </c>
      <c r="F116" s="70">
        <f t="shared" ca="1" si="11"/>
        <v>5700</v>
      </c>
      <c r="G116" s="45"/>
      <c r="H116" s="45"/>
      <c r="I116" s="45"/>
      <c r="J116" s="45"/>
    </row>
    <row r="117" spans="1:10" ht="13.5" customHeight="1" x14ac:dyDescent="0.2">
      <c r="A117" s="81">
        <v>51141515</v>
      </c>
      <c r="B117" s="69" t="str">
        <f t="shared" ca="1" si="10"/>
        <v>Etotoína</v>
      </c>
      <c r="C117" s="81" t="s">
        <v>16989</v>
      </c>
      <c r="D117" s="81">
        <v>3</v>
      </c>
      <c r="E117" s="71">
        <v>990</v>
      </c>
      <c r="F117" s="70">
        <f t="shared" ca="1" si="11"/>
        <v>2970</v>
      </c>
      <c r="G117" s="45"/>
      <c r="H117" s="45"/>
      <c r="I117" s="45"/>
      <c r="J117" s="45"/>
    </row>
    <row r="118" spans="1:10" ht="13.5" customHeight="1" x14ac:dyDescent="0.2">
      <c r="A118" s="81">
        <v>51121818</v>
      </c>
      <c r="B118" s="69" t="str">
        <f t="shared" ca="1" si="10"/>
        <v>Atorvastatina</v>
      </c>
      <c r="C118" s="81" t="s">
        <v>16989</v>
      </c>
      <c r="D118" s="81">
        <v>3</v>
      </c>
      <c r="E118" s="71">
        <v>8000</v>
      </c>
      <c r="F118" s="70">
        <f t="shared" ca="1" si="11"/>
        <v>24000</v>
      </c>
      <c r="G118" s="45"/>
      <c r="H118" s="45"/>
      <c r="I118" s="45"/>
      <c r="J118" s="45"/>
    </row>
    <row r="119" spans="1:10" ht="13.5" customHeight="1" x14ac:dyDescent="0.2">
      <c r="A119" s="81">
        <v>51101811</v>
      </c>
      <c r="B119" s="69" t="str">
        <f t="shared" ca="1" si="10"/>
        <v>Ketoconazol</v>
      </c>
      <c r="C119" s="81" t="s">
        <v>1450</v>
      </c>
      <c r="D119" s="81">
        <v>30</v>
      </c>
      <c r="E119" s="71">
        <v>80</v>
      </c>
      <c r="F119" s="70">
        <f t="shared" ca="1" si="11"/>
        <v>2400</v>
      </c>
      <c r="G119" s="45"/>
      <c r="H119" s="45"/>
      <c r="I119" s="45"/>
      <c r="J119" s="45"/>
    </row>
    <row r="120" spans="1:10" ht="13.5" customHeight="1" x14ac:dyDescent="0.2">
      <c r="A120" s="81">
        <v>51142001</v>
      </c>
      <c r="B120" s="69" t="str">
        <f t="shared" ca="1" si="10"/>
        <v>Acetaminofén</v>
      </c>
      <c r="C120" s="81" t="s">
        <v>1450</v>
      </c>
      <c r="D120" s="81">
        <v>56</v>
      </c>
      <c r="E120" s="71">
        <v>175</v>
      </c>
      <c r="F120" s="70">
        <f t="shared" ca="1" si="11"/>
        <v>9800</v>
      </c>
      <c r="G120" s="45"/>
      <c r="H120" s="45"/>
      <c r="I120" s="45"/>
      <c r="J120" s="45"/>
    </row>
    <row r="121" spans="1:10" ht="13.5" customHeight="1" x14ac:dyDescent="0.2">
      <c r="A121" s="81">
        <v>51121704</v>
      </c>
      <c r="B121" s="69" t="str">
        <f t="shared" ca="1" si="10"/>
        <v>Lisinopril</v>
      </c>
      <c r="C121" s="81" t="s">
        <v>16989</v>
      </c>
      <c r="D121" s="81">
        <v>3</v>
      </c>
      <c r="E121" s="71">
        <v>4400</v>
      </c>
      <c r="F121" s="70">
        <f t="shared" ca="1" si="11"/>
        <v>13200</v>
      </c>
      <c r="G121" s="45"/>
      <c r="H121" s="45"/>
      <c r="I121" s="45"/>
      <c r="J121" s="45"/>
    </row>
    <row r="122" spans="1:10" ht="13.5" customHeight="1" x14ac:dyDescent="0.2">
      <c r="A122" s="81">
        <v>51142002</v>
      </c>
      <c r="B122" s="69" t="str">
        <f t="shared" ca="1" si="10"/>
        <v>Ácido acetilsalicílico</v>
      </c>
      <c r="C122" s="81" t="s">
        <v>16989</v>
      </c>
      <c r="D122" s="81">
        <v>3</v>
      </c>
      <c r="E122" s="71">
        <v>408</v>
      </c>
      <c r="F122" s="70">
        <f t="shared" ca="1" si="11"/>
        <v>1224</v>
      </c>
      <c r="G122" s="45"/>
      <c r="H122" s="45"/>
      <c r="I122" s="45"/>
      <c r="J122" s="45"/>
    </row>
    <row r="123" spans="1:10" ht="13.5" customHeight="1" x14ac:dyDescent="0.2">
      <c r="A123" s="81">
        <v>51121735</v>
      </c>
      <c r="B123" s="69" t="str">
        <f t="shared" ca="1" si="10"/>
        <v>Candesartán cilexetilo</v>
      </c>
      <c r="C123" s="81" t="s">
        <v>16989</v>
      </c>
      <c r="D123" s="81">
        <v>3</v>
      </c>
      <c r="E123" s="71">
        <v>5000</v>
      </c>
      <c r="F123" s="70">
        <f t="shared" ca="1" si="11"/>
        <v>15000</v>
      </c>
      <c r="G123" s="45"/>
      <c r="H123" s="45"/>
      <c r="I123" s="45"/>
      <c r="J123" s="45"/>
    </row>
    <row r="124" spans="1:10" ht="13.5" customHeight="1" x14ac:dyDescent="0.2">
      <c r="A124" s="81">
        <v>51121737</v>
      </c>
      <c r="B124" s="69" t="str">
        <f t="shared" ca="1" si="10"/>
        <v>Clorhidrato de benazepril</v>
      </c>
      <c r="C124" s="81" t="s">
        <v>16989</v>
      </c>
      <c r="D124" s="81">
        <v>3</v>
      </c>
      <c r="E124" s="71">
        <v>1600</v>
      </c>
      <c r="F124" s="70">
        <f t="shared" ca="1" si="11"/>
        <v>4800</v>
      </c>
      <c r="G124" s="45"/>
      <c r="H124" s="45"/>
      <c r="I124" s="45"/>
      <c r="J124" s="45"/>
    </row>
    <row r="125" spans="1:10" ht="13.5" customHeight="1" x14ac:dyDescent="0.2">
      <c r="A125" s="81">
        <v>51121745</v>
      </c>
      <c r="B125" s="69" t="str">
        <f t="shared" ca="1" si="10"/>
        <v>Dihidrato de enalaprilato</v>
      </c>
      <c r="C125" s="81" t="s">
        <v>16989</v>
      </c>
      <c r="D125" s="81">
        <v>3</v>
      </c>
      <c r="E125" s="71">
        <v>2300</v>
      </c>
      <c r="F125" s="70">
        <f t="shared" ca="1" si="11"/>
        <v>6900</v>
      </c>
      <c r="G125" s="45"/>
      <c r="H125" s="45"/>
      <c r="I125" s="45"/>
      <c r="J125" s="45"/>
    </row>
    <row r="126" spans="1:10" ht="13.5" customHeight="1" x14ac:dyDescent="0.2">
      <c r="A126" s="81">
        <v>51101805</v>
      </c>
      <c r="B126" s="69" t="str">
        <f t="shared" ca="1" si="10"/>
        <v>Clotrimazol</v>
      </c>
      <c r="C126" s="81" t="s">
        <v>1450</v>
      </c>
      <c r="D126" s="81">
        <v>27</v>
      </c>
      <c r="E126" s="71">
        <v>90</v>
      </c>
      <c r="F126" s="70">
        <f t="shared" ca="1" si="11"/>
        <v>2430</v>
      </c>
      <c r="G126" s="45"/>
      <c r="H126" s="45"/>
      <c r="I126" s="45"/>
      <c r="J126" s="45"/>
    </row>
    <row r="127" spans="1:10" ht="13.5" customHeight="1" x14ac:dyDescent="0.2">
      <c r="A127" s="81">
        <v>51121715</v>
      </c>
      <c r="B127" s="69" t="str">
        <f t="shared" ca="1" si="10"/>
        <v>Enalapril</v>
      </c>
      <c r="C127" s="81" t="s">
        <v>16989</v>
      </c>
      <c r="D127" s="81">
        <v>15</v>
      </c>
      <c r="E127" s="71">
        <v>180</v>
      </c>
      <c r="F127" s="70">
        <f t="shared" ca="1" si="11"/>
        <v>2700</v>
      </c>
      <c r="G127" s="45"/>
      <c r="H127" s="45"/>
      <c r="I127" s="45"/>
      <c r="J127" s="45"/>
    </row>
    <row r="128" spans="1:10" ht="13.5" customHeight="1" x14ac:dyDescent="0.2">
      <c r="A128" s="81">
        <v>51121715</v>
      </c>
      <c r="B128" s="69" t="str">
        <f t="shared" ca="1" si="10"/>
        <v>Enalapril</v>
      </c>
      <c r="C128" s="81" t="s">
        <v>16989</v>
      </c>
      <c r="D128" s="81">
        <v>9</v>
      </c>
      <c r="E128" s="71">
        <v>200</v>
      </c>
      <c r="F128" s="70">
        <f t="shared" ca="1" si="11"/>
        <v>1800</v>
      </c>
      <c r="G128" s="45"/>
      <c r="H128" s="45"/>
      <c r="I128" s="45"/>
      <c r="J128" s="45"/>
    </row>
    <row r="129" spans="1:10" ht="13.5" customHeight="1" x14ac:dyDescent="0.2">
      <c r="A129" s="81">
        <v>51191510</v>
      </c>
      <c r="B129" s="69" t="str">
        <f t="shared" ca="1" si="10"/>
        <v>Furosemida</v>
      </c>
      <c r="C129" s="81" t="s">
        <v>1450</v>
      </c>
      <c r="D129" s="81">
        <v>9</v>
      </c>
      <c r="E129" s="71">
        <v>12</v>
      </c>
      <c r="F129" s="70">
        <f t="shared" ca="1" si="11"/>
        <v>108</v>
      </c>
      <c r="G129" s="45"/>
      <c r="H129" s="45"/>
      <c r="I129" s="45"/>
      <c r="J129" s="45"/>
    </row>
    <row r="130" spans="1:10" ht="13.5" customHeight="1" x14ac:dyDescent="0.2">
      <c r="A130" s="81">
        <v>51121743</v>
      </c>
      <c r="B130" s="69" t="str">
        <f t="shared" ca="1" si="10"/>
        <v>Besilato de amlodipina</v>
      </c>
      <c r="C130" s="81" t="s">
        <v>16989</v>
      </c>
      <c r="D130" s="81">
        <v>30</v>
      </c>
      <c r="E130" s="71">
        <v>270</v>
      </c>
      <c r="F130" s="70">
        <f t="shared" ca="1" si="11"/>
        <v>8100</v>
      </c>
      <c r="G130" s="45"/>
      <c r="H130" s="45"/>
      <c r="I130" s="45"/>
      <c r="J130" s="45"/>
    </row>
    <row r="131" spans="1:10" ht="13.5" customHeight="1" x14ac:dyDescent="0.2">
      <c r="A131" s="81">
        <v>51121743</v>
      </c>
      <c r="B131" s="69" t="str">
        <f t="shared" ca="1" si="10"/>
        <v>Besilato de amlodipina</v>
      </c>
      <c r="C131" s="81" t="s">
        <v>16989</v>
      </c>
      <c r="D131" s="81">
        <v>21</v>
      </c>
      <c r="E131" s="71">
        <v>280</v>
      </c>
      <c r="F131" s="70">
        <f t="shared" ca="1" si="11"/>
        <v>5880</v>
      </c>
      <c r="G131" s="45"/>
      <c r="H131" s="45"/>
      <c r="I131" s="45"/>
      <c r="J131" s="45"/>
    </row>
    <row r="132" spans="1:10" ht="13.5" customHeight="1" x14ac:dyDescent="0.2">
      <c r="A132" s="81">
        <v>51191515</v>
      </c>
      <c r="B132" s="69" t="str">
        <f t="shared" ca="1" si="10"/>
        <v>Hidroclorotiazida</v>
      </c>
      <c r="C132" s="81" t="s">
        <v>16989</v>
      </c>
      <c r="D132" s="81">
        <v>21</v>
      </c>
      <c r="E132" s="71">
        <v>400</v>
      </c>
      <c r="F132" s="70">
        <f t="shared" ca="1" si="11"/>
        <v>8400</v>
      </c>
      <c r="G132" s="45"/>
      <c r="H132" s="45"/>
      <c r="I132" s="45"/>
      <c r="J132" s="45"/>
    </row>
    <row r="133" spans="1:10" ht="13.5" customHeight="1" x14ac:dyDescent="0.2">
      <c r="A133" s="85">
        <v>51131503</v>
      </c>
      <c r="B133" s="69" t="str">
        <f t="shared" ref="B133:B155" ca="1" si="12">IFERROR(INDEX(UNSPSCDes,MATCH(INDIRECT(ADDRESS(ROW(),COLUMN()-1,4)),UNSPSCCode,0)),"")</f>
        <v>Sulfato ferroso</v>
      </c>
      <c r="C133" s="81" t="s">
        <v>1450</v>
      </c>
      <c r="D133" s="81">
        <v>21</v>
      </c>
      <c r="E133" s="71">
        <v>340</v>
      </c>
      <c r="F133" s="70">
        <f t="shared" ref="F133:F155" ca="1" si="13">INDIRECT(ADDRESS(ROW(),COLUMN()-2,4))*INDIRECT(ADDRESS(ROW(),COLUMN()-1,4))</f>
        <v>7140</v>
      </c>
      <c r="G133" s="45"/>
      <c r="H133" s="45"/>
      <c r="I133" s="45"/>
      <c r="J133" s="45"/>
    </row>
    <row r="134" spans="1:10" ht="13.5" customHeight="1" x14ac:dyDescent="0.2">
      <c r="A134" s="85">
        <v>51101542</v>
      </c>
      <c r="B134" s="69" t="str">
        <f t="shared" ca="1" si="12"/>
        <v>Ciprofloxacina</v>
      </c>
      <c r="C134" s="81" t="s">
        <v>16989</v>
      </c>
      <c r="D134" s="81">
        <v>9</v>
      </c>
      <c r="E134" s="71">
        <v>785</v>
      </c>
      <c r="F134" s="70">
        <f t="shared" ca="1" si="13"/>
        <v>7065</v>
      </c>
      <c r="G134" s="45"/>
      <c r="H134" s="45"/>
      <c r="I134" s="45"/>
      <c r="J134" s="45"/>
    </row>
    <row r="135" spans="1:10" ht="13.5" customHeight="1" x14ac:dyDescent="0.2">
      <c r="A135" s="85">
        <v>51131501</v>
      </c>
      <c r="B135" s="69" t="str">
        <f t="shared" ca="1" si="12"/>
        <v>Fumarato ferroso</v>
      </c>
      <c r="C135" s="81" t="s">
        <v>16989</v>
      </c>
      <c r="D135" s="81">
        <v>16.5</v>
      </c>
      <c r="E135" s="71">
        <v>235</v>
      </c>
      <c r="F135" s="70">
        <f t="shared" ca="1" si="13"/>
        <v>3877.5</v>
      </c>
      <c r="G135" s="45"/>
      <c r="H135" s="45"/>
      <c r="I135" s="45"/>
      <c r="J135" s="45"/>
    </row>
    <row r="136" spans="1:10" ht="13.5" customHeight="1" x14ac:dyDescent="0.2">
      <c r="A136" s="85">
        <v>51142405</v>
      </c>
      <c r="B136" s="69" t="str">
        <f t="shared" ca="1" si="12"/>
        <v>Combinación de ácido acetilsalicílico paracetamol</v>
      </c>
      <c r="C136" s="81" t="s">
        <v>16989</v>
      </c>
      <c r="D136" s="81">
        <v>9</v>
      </c>
      <c r="E136" s="71">
        <v>1000</v>
      </c>
      <c r="F136" s="70">
        <f t="shared" ca="1" si="13"/>
        <v>9000</v>
      </c>
      <c r="G136" s="45"/>
      <c r="H136" s="45"/>
      <c r="I136" s="45"/>
      <c r="J136" s="45"/>
    </row>
    <row r="137" spans="1:10" ht="13.5" customHeight="1" x14ac:dyDescent="0.2">
      <c r="A137" s="85">
        <v>51142001</v>
      </c>
      <c r="B137" s="69" t="str">
        <f t="shared" ca="1" si="12"/>
        <v>Acetaminofén</v>
      </c>
      <c r="C137" s="81" t="s">
        <v>16989</v>
      </c>
      <c r="D137" s="81">
        <v>12</v>
      </c>
      <c r="E137" s="71">
        <v>110</v>
      </c>
      <c r="F137" s="70">
        <f t="shared" ca="1" si="13"/>
        <v>1320</v>
      </c>
      <c r="G137" s="45"/>
      <c r="H137" s="45"/>
      <c r="I137" s="45"/>
      <c r="J137" s="45"/>
    </row>
    <row r="138" spans="1:10" ht="13.5" customHeight="1" x14ac:dyDescent="0.2">
      <c r="A138" s="85">
        <v>51131503</v>
      </c>
      <c r="B138" s="69" t="str">
        <f t="shared" ca="1" si="12"/>
        <v>Sulfato ferroso</v>
      </c>
      <c r="C138" s="81" t="s">
        <v>1450</v>
      </c>
      <c r="D138" s="81">
        <v>12</v>
      </c>
      <c r="E138" s="71">
        <v>410</v>
      </c>
      <c r="F138" s="70">
        <f t="shared" ca="1" si="13"/>
        <v>4920</v>
      </c>
      <c r="G138" s="45"/>
      <c r="H138" s="45"/>
      <c r="I138" s="45"/>
      <c r="J138" s="45"/>
    </row>
    <row r="139" spans="1:10" ht="13.5" customHeight="1" x14ac:dyDescent="0.2">
      <c r="A139" s="85">
        <v>51142405</v>
      </c>
      <c r="B139" s="69" t="str">
        <f t="shared" ca="1" si="12"/>
        <v>Combinación de ácido acetilsalicílico paracetamol</v>
      </c>
      <c r="C139" s="81" t="s">
        <v>1450</v>
      </c>
      <c r="D139" s="81">
        <v>9</v>
      </c>
      <c r="E139" s="71">
        <v>410</v>
      </c>
      <c r="F139" s="70">
        <f t="shared" ca="1" si="13"/>
        <v>3690</v>
      </c>
      <c r="G139" s="45"/>
      <c r="H139" s="45"/>
      <c r="I139" s="45"/>
      <c r="J139" s="45"/>
    </row>
    <row r="140" spans="1:10" ht="13.5" customHeight="1" x14ac:dyDescent="0.2">
      <c r="A140" s="85">
        <v>51101603</v>
      </c>
      <c r="B140" s="69" t="str">
        <f t="shared" ca="1" si="12"/>
        <v>Metronidazol</v>
      </c>
      <c r="C140" s="81" t="s">
        <v>1450</v>
      </c>
      <c r="D140" s="81">
        <v>36</v>
      </c>
      <c r="E140" s="71">
        <v>400</v>
      </c>
      <c r="F140" s="70">
        <f t="shared" ca="1" si="13"/>
        <v>14400</v>
      </c>
      <c r="G140" s="45"/>
      <c r="H140" s="45"/>
      <c r="I140" s="45"/>
      <c r="J140" s="45"/>
    </row>
    <row r="141" spans="1:10" ht="13.5" customHeight="1" x14ac:dyDescent="0.2">
      <c r="A141" s="85">
        <v>51121753</v>
      </c>
      <c r="B141" s="69" t="str">
        <f t="shared" ca="1" si="12"/>
        <v>Irbesartán</v>
      </c>
      <c r="C141" s="81" t="s">
        <v>16989</v>
      </c>
      <c r="D141" s="81">
        <v>1</v>
      </c>
      <c r="E141" s="71">
        <v>2099</v>
      </c>
      <c r="F141" s="70">
        <f t="shared" ca="1" si="13"/>
        <v>2099</v>
      </c>
      <c r="G141" s="45"/>
      <c r="H141" s="45"/>
      <c r="I141" s="45"/>
      <c r="J141" s="45"/>
    </row>
    <row r="142" spans="1:10" ht="13.5" customHeight="1" x14ac:dyDescent="0.2">
      <c r="A142" s="85">
        <v>51171504</v>
      </c>
      <c r="B142" s="69" t="str">
        <f t="shared" ca="1" si="12"/>
        <v>Antiácidos de bicarbonato de sodio</v>
      </c>
      <c r="C142" s="81" t="s">
        <v>1450</v>
      </c>
      <c r="D142" s="81">
        <v>60</v>
      </c>
      <c r="E142" s="71">
        <v>140</v>
      </c>
      <c r="F142" s="70">
        <f t="shared" ca="1" si="13"/>
        <v>8400</v>
      </c>
      <c r="G142" s="45"/>
      <c r="H142" s="45"/>
      <c r="I142" s="45"/>
      <c r="J142" s="45"/>
    </row>
    <row r="143" spans="1:10" ht="13.5" customHeight="1" x14ac:dyDescent="0.2">
      <c r="A143" s="85">
        <v>51161811</v>
      </c>
      <c r="B143" s="69" t="str">
        <f t="shared" ca="1" si="12"/>
        <v>Bromhexina</v>
      </c>
      <c r="C143" s="81" t="s">
        <v>1450</v>
      </c>
      <c r="D143" s="81">
        <v>60</v>
      </c>
      <c r="E143" s="71">
        <v>110</v>
      </c>
      <c r="F143" s="70">
        <f t="shared" ca="1" si="13"/>
        <v>6600</v>
      </c>
      <c r="G143" s="45"/>
      <c r="H143" s="45"/>
      <c r="I143" s="45"/>
      <c r="J143" s="45"/>
    </row>
    <row r="144" spans="1:10" ht="13.5" customHeight="1" x14ac:dyDescent="0.2">
      <c r="A144" s="85">
        <v>51171909</v>
      </c>
      <c r="B144" s="69" t="str">
        <f t="shared" ca="1" si="12"/>
        <v>Omeprazol</v>
      </c>
      <c r="C144" s="81" t="s">
        <v>16989</v>
      </c>
      <c r="D144" s="81">
        <v>9</v>
      </c>
      <c r="E144" s="71">
        <v>555</v>
      </c>
      <c r="F144" s="70">
        <f t="shared" ca="1" si="13"/>
        <v>4995</v>
      </c>
      <c r="G144" s="45"/>
      <c r="H144" s="45"/>
      <c r="I144" s="45"/>
      <c r="J144" s="45"/>
    </row>
    <row r="145" spans="1:10" ht="13.5" customHeight="1" x14ac:dyDescent="0.2">
      <c r="A145" s="85">
        <v>51161811</v>
      </c>
      <c r="B145" s="69" t="str">
        <f t="shared" ca="1" si="12"/>
        <v>Bromhexina</v>
      </c>
      <c r="C145" s="81" t="s">
        <v>1450</v>
      </c>
      <c r="D145" s="81">
        <v>40</v>
      </c>
      <c r="E145" s="71">
        <v>105</v>
      </c>
      <c r="F145" s="70">
        <f t="shared" ca="1" si="13"/>
        <v>4200</v>
      </c>
      <c r="G145" s="45"/>
      <c r="H145" s="45"/>
      <c r="I145" s="45"/>
      <c r="J145" s="45"/>
    </row>
    <row r="146" spans="1:10" ht="13.5" customHeight="1" x14ac:dyDescent="0.2">
      <c r="A146" s="85">
        <v>51101701</v>
      </c>
      <c r="B146" s="69" t="str">
        <f t="shared" ca="1" si="12"/>
        <v>Albendazol</v>
      </c>
      <c r="C146" s="81" t="s">
        <v>1450</v>
      </c>
      <c r="D146" s="81">
        <v>23</v>
      </c>
      <c r="E146" s="71">
        <v>45</v>
      </c>
      <c r="F146" s="70">
        <f t="shared" ca="1" si="13"/>
        <v>1035</v>
      </c>
      <c r="G146" s="45"/>
      <c r="H146" s="45"/>
      <c r="I146" s="45"/>
      <c r="J146" s="45"/>
    </row>
    <row r="147" spans="1:10" ht="13.5" customHeight="1" x14ac:dyDescent="0.2">
      <c r="A147" s="85">
        <v>51101511</v>
      </c>
      <c r="B147" s="69" t="str">
        <f t="shared" ca="1" si="12"/>
        <v>Amoxicilina</v>
      </c>
      <c r="C147" s="81" t="s">
        <v>1450</v>
      </c>
      <c r="D147" s="81">
        <v>19</v>
      </c>
      <c r="E147" s="71">
        <v>425</v>
      </c>
      <c r="F147" s="70">
        <f t="shared" ca="1" si="13"/>
        <v>8075</v>
      </c>
      <c r="G147" s="45"/>
      <c r="H147" s="45"/>
      <c r="I147" s="45"/>
      <c r="J147" s="45"/>
    </row>
    <row r="148" spans="1:10" ht="13.5" customHeight="1" x14ac:dyDescent="0.2">
      <c r="A148" s="85">
        <v>51101542</v>
      </c>
      <c r="B148" s="69" t="str">
        <f t="shared" ca="1" si="12"/>
        <v>Ciprofloxacina</v>
      </c>
      <c r="C148" s="81" t="s">
        <v>16989</v>
      </c>
      <c r="D148" s="81">
        <v>9</v>
      </c>
      <c r="E148" s="71">
        <v>720</v>
      </c>
      <c r="F148" s="70">
        <f t="shared" ca="1" si="13"/>
        <v>6480</v>
      </c>
      <c r="G148" s="45"/>
      <c r="H148" s="45"/>
      <c r="I148" s="45"/>
      <c r="J148" s="45"/>
    </row>
    <row r="149" spans="1:10" ht="13.5" customHeight="1" x14ac:dyDescent="0.2">
      <c r="A149" s="85">
        <v>53131608</v>
      </c>
      <c r="B149" s="69" t="str">
        <f t="shared" ca="1" si="12"/>
        <v>Jabones</v>
      </c>
      <c r="C149" s="81" t="s">
        <v>1450</v>
      </c>
      <c r="D149" s="81">
        <v>17</v>
      </c>
      <c r="E149" s="71">
        <v>12</v>
      </c>
      <c r="F149" s="70">
        <f t="shared" ca="1" si="13"/>
        <v>204</v>
      </c>
      <c r="G149" s="45"/>
      <c r="H149" s="45"/>
      <c r="I149" s="45"/>
      <c r="J149" s="45"/>
    </row>
    <row r="150" spans="1:10" ht="13.5" customHeight="1" x14ac:dyDescent="0.2">
      <c r="A150" s="85">
        <v>51121733</v>
      </c>
      <c r="B150" s="69" t="str">
        <f t="shared" ca="1" si="12"/>
        <v>Valsartán</v>
      </c>
      <c r="C150" s="81" t="s">
        <v>16989</v>
      </c>
      <c r="D150" s="81">
        <v>0.75</v>
      </c>
      <c r="E150" s="71">
        <v>1400</v>
      </c>
      <c r="F150" s="70">
        <f t="shared" ca="1" si="13"/>
        <v>1050</v>
      </c>
      <c r="G150" s="45"/>
      <c r="H150" s="45"/>
      <c r="I150" s="45"/>
      <c r="J150" s="45"/>
    </row>
    <row r="151" spans="1:10" ht="13.5" customHeight="1" x14ac:dyDescent="0.2">
      <c r="A151" s="85">
        <v>51171904</v>
      </c>
      <c r="B151" s="69" t="str">
        <f t="shared" ca="1" si="12"/>
        <v>Clorhidrato de ranitidina</v>
      </c>
      <c r="C151" s="81" t="s">
        <v>16989</v>
      </c>
      <c r="D151" s="81">
        <v>7</v>
      </c>
      <c r="E151" s="71">
        <v>165</v>
      </c>
      <c r="F151" s="70">
        <f t="shared" ca="1" si="13"/>
        <v>1155</v>
      </c>
      <c r="G151" s="45"/>
      <c r="H151" s="45"/>
      <c r="I151" s="45"/>
      <c r="J151" s="45"/>
    </row>
    <row r="152" spans="1:10" ht="13.5" customHeight="1" x14ac:dyDescent="0.2">
      <c r="A152" s="85">
        <v>51142104</v>
      </c>
      <c r="B152" s="69" t="str">
        <f t="shared" ca="1" si="12"/>
        <v>Diclofenaco sódico</v>
      </c>
      <c r="C152" s="81" t="s">
        <v>16989</v>
      </c>
      <c r="D152" s="81">
        <v>2</v>
      </c>
      <c r="E152" s="71">
        <v>1000</v>
      </c>
      <c r="F152" s="70">
        <f t="shared" ca="1" si="13"/>
        <v>2000</v>
      </c>
      <c r="G152" s="45"/>
      <c r="H152" s="45"/>
      <c r="I152" s="45"/>
      <c r="J152" s="45"/>
    </row>
    <row r="153" spans="1:10" ht="13.5" customHeight="1" x14ac:dyDescent="0.2">
      <c r="A153" s="85">
        <v>51142104</v>
      </c>
      <c r="B153" s="69" t="str">
        <f t="shared" ca="1" si="12"/>
        <v>Diclofenaco sódico</v>
      </c>
      <c r="C153" s="81" t="s">
        <v>16989</v>
      </c>
      <c r="D153" s="81">
        <v>3</v>
      </c>
      <c r="E153" s="71">
        <v>300</v>
      </c>
      <c r="F153" s="70">
        <f t="shared" ca="1" si="13"/>
        <v>900</v>
      </c>
      <c r="G153" s="45"/>
      <c r="H153" s="45"/>
      <c r="I153" s="45"/>
      <c r="J153" s="45"/>
    </row>
    <row r="154" spans="1:10" ht="13.5" customHeight="1" x14ac:dyDescent="0.2">
      <c r="A154" s="85">
        <v>51142106</v>
      </c>
      <c r="B154" s="69" t="str">
        <f t="shared" ca="1" si="12"/>
        <v>Ibuprofeno</v>
      </c>
      <c r="C154" s="81" t="s">
        <v>16989</v>
      </c>
      <c r="D154" s="81">
        <v>6</v>
      </c>
      <c r="E154" s="71">
        <v>450</v>
      </c>
      <c r="F154" s="70">
        <f t="shared" ca="1" si="13"/>
        <v>2700</v>
      </c>
      <c r="G154" s="45"/>
      <c r="H154" s="45"/>
      <c r="I154" s="45"/>
      <c r="J154" s="45"/>
    </row>
    <row r="155" spans="1:10" ht="13.5" customHeight="1" x14ac:dyDescent="0.2">
      <c r="A155" s="85">
        <v>51101603</v>
      </c>
      <c r="B155" s="69" t="str">
        <f t="shared" ca="1" si="12"/>
        <v>Metronidazol</v>
      </c>
      <c r="C155" s="81" t="s">
        <v>1450</v>
      </c>
      <c r="D155" s="81">
        <v>30</v>
      </c>
      <c r="E155" s="71">
        <v>162.75</v>
      </c>
      <c r="F155" s="70">
        <f t="shared" ca="1" si="13"/>
        <v>4882.5</v>
      </c>
      <c r="G155" s="45"/>
      <c r="H155" s="45"/>
      <c r="I155" s="45"/>
      <c r="J155" s="45"/>
    </row>
    <row r="156" spans="1:10" ht="14.1" customHeight="1" x14ac:dyDescent="0.2">
      <c r="A156" s="45"/>
      <c r="B156" s="45"/>
      <c r="C156" s="45"/>
      <c r="D156" s="45"/>
      <c r="E156" s="73" t="s">
        <v>12552</v>
      </c>
      <c r="F156" s="74">
        <f ca="1">SUM(Table311[MONTO TOTAL ESTIMADO])</f>
        <v>300000</v>
      </c>
      <c r="G156" s="45"/>
      <c r="H156" s="45" t="str">
        <f>C94</f>
        <v>Bienes</v>
      </c>
      <c r="I156" s="45" t="str">
        <f>E94</f>
        <v>No</v>
      </c>
      <c r="J156" s="45" t="str">
        <f>D94</f>
        <v>Compras por debajo del Umbral</v>
      </c>
    </row>
    <row r="157" spans="1:10" ht="14.1" customHeight="1" thickBot="1" x14ac:dyDescent="0.3"/>
    <row r="158" spans="1:10" ht="33.75" customHeight="1" thickBot="1" x14ac:dyDescent="0.25">
      <c r="A158" s="64" t="s">
        <v>16383</v>
      </c>
      <c r="B158" s="64" t="s">
        <v>161</v>
      </c>
      <c r="C158" s="64" t="s">
        <v>11726</v>
      </c>
      <c r="D158" s="64" t="s">
        <v>14380</v>
      </c>
      <c r="E158" s="64" t="s">
        <v>10964</v>
      </c>
      <c r="F158" s="64" t="s">
        <v>11097</v>
      </c>
      <c r="G158" s="45"/>
      <c r="H158" s="45"/>
      <c r="I158" s="45"/>
      <c r="J158" s="45"/>
    </row>
    <row r="159" spans="1:10" ht="13.5" customHeight="1" thickBot="1" x14ac:dyDescent="0.25">
      <c r="A159" s="86" t="s">
        <v>18836</v>
      </c>
      <c r="B159" s="86" t="s">
        <v>18837</v>
      </c>
      <c r="C159" s="66" t="s">
        <v>17798</v>
      </c>
      <c r="D159" s="66" t="s">
        <v>17483</v>
      </c>
      <c r="E159" s="66" t="s">
        <v>17854</v>
      </c>
      <c r="F159" s="66"/>
      <c r="G159" s="45"/>
      <c r="H159" s="45"/>
      <c r="I159" s="45"/>
      <c r="J159" s="45"/>
    </row>
    <row r="160" spans="1:10" ht="14.1" customHeight="1" thickBot="1" x14ac:dyDescent="0.25">
      <c r="A160" s="118" t="s">
        <v>14830</v>
      </c>
      <c r="B160" s="67" t="s">
        <v>8531</v>
      </c>
      <c r="C160" s="76">
        <v>43922</v>
      </c>
      <c r="D160" s="118" t="s">
        <v>9388</v>
      </c>
      <c r="E160" s="67" t="s">
        <v>13095</v>
      </c>
      <c r="F160" s="66" t="s">
        <v>3082</v>
      </c>
      <c r="G160" s="45"/>
      <c r="H160" s="45"/>
      <c r="I160" s="45"/>
      <c r="J160" s="45"/>
    </row>
    <row r="161" spans="1:10" ht="14.1" customHeight="1" thickBot="1" x14ac:dyDescent="0.25">
      <c r="A161" s="119"/>
      <c r="B161" s="67" t="s">
        <v>1787</v>
      </c>
      <c r="C161" s="84">
        <f>IF(C160="","",IF(AND(MONTH(C160)&gt;=1,MONTH(C160)&lt;=3),1,IF(AND(MONTH(C160)&gt;=4,MONTH(C160)&lt;=6),2,IF(AND(MONTH(C160)&gt;=7,MONTH(C160)&lt;=9),3,4))))</f>
        <v>2</v>
      </c>
      <c r="D161" s="119"/>
      <c r="E161" s="67" t="s">
        <v>2419</v>
      </c>
      <c r="F161" s="66" t="s">
        <v>14451</v>
      </c>
      <c r="G161" s="45"/>
      <c r="H161" s="45"/>
      <c r="I161" s="45"/>
      <c r="J161" s="45"/>
    </row>
    <row r="162" spans="1:10" ht="14.1" customHeight="1" thickBot="1" x14ac:dyDescent="0.25">
      <c r="A162" s="119"/>
      <c r="B162" s="67" t="s">
        <v>12944</v>
      </c>
      <c r="C162" s="76">
        <v>44012</v>
      </c>
      <c r="D162" s="119"/>
      <c r="E162" s="67" t="s">
        <v>3075</v>
      </c>
      <c r="F162" s="66" t="s">
        <v>4623</v>
      </c>
      <c r="G162" s="45"/>
      <c r="H162" s="45"/>
      <c r="I162" s="45"/>
      <c r="J162" s="45"/>
    </row>
    <row r="163" spans="1:10" ht="14.1" customHeight="1" thickBot="1" x14ac:dyDescent="0.25">
      <c r="A163" s="119"/>
      <c r="B163" s="67" t="s">
        <v>1787</v>
      </c>
      <c r="C163" s="84">
        <f>IF(C162="","",IF(AND(MONTH(C162)&gt;=1,MONTH(C162)&lt;=3),1,IF(AND(MONTH(C162)&gt;=4,MONTH(C162)&lt;=6),2,IF(AND(MONTH(C162)&gt;=7,MONTH(C162)&lt;=9),3,4))))</f>
        <v>2</v>
      </c>
      <c r="D163" s="119"/>
      <c r="E163" s="67" t="s">
        <v>13194</v>
      </c>
      <c r="F163" s="66" t="s">
        <v>4623</v>
      </c>
      <c r="G163" s="45"/>
      <c r="H163" s="45"/>
      <c r="I163" s="45"/>
      <c r="J163" s="45"/>
    </row>
    <row r="164" spans="1:10" ht="14.1" customHeight="1" thickBot="1" x14ac:dyDescent="0.25">
      <c r="A164" s="45"/>
      <c r="B164" s="45"/>
      <c r="C164" s="45"/>
      <c r="D164" s="45"/>
      <c r="E164" s="45"/>
      <c r="F164" s="45"/>
      <c r="G164" s="45"/>
      <c r="H164" s="45"/>
      <c r="I164" s="45"/>
      <c r="J164" s="45"/>
    </row>
    <row r="165" spans="1:10" ht="14.1" customHeight="1" thickBot="1" x14ac:dyDescent="0.25">
      <c r="A165" s="72" t="s">
        <v>15736</v>
      </c>
      <c r="B165" s="72" t="s">
        <v>16147</v>
      </c>
      <c r="C165" s="72" t="s">
        <v>15642</v>
      </c>
      <c r="D165" s="72" t="s">
        <v>15252</v>
      </c>
      <c r="E165" s="72" t="s">
        <v>6935</v>
      </c>
      <c r="F165" s="72" t="s">
        <v>15281</v>
      </c>
      <c r="G165" s="45"/>
      <c r="H165" s="45"/>
      <c r="I165" s="45"/>
      <c r="J165" s="45"/>
    </row>
    <row r="166" spans="1:10" ht="13.5" customHeight="1" x14ac:dyDescent="0.2">
      <c r="A166" s="81">
        <v>51121819</v>
      </c>
      <c r="B166" s="69" t="str">
        <f t="shared" ref="B166:B220" ca="1" si="14">IFERROR(INDEX(UNSPSCDes,MATCH(INDIRECT(ADDRESS(ROW(),COLUMN()-1,4)),UNSPSCCode,0)),"")</f>
        <v>Ezetimiba</v>
      </c>
      <c r="C166" s="81" t="s">
        <v>16989</v>
      </c>
      <c r="D166" s="81">
        <v>3</v>
      </c>
      <c r="E166" s="71">
        <v>1300</v>
      </c>
      <c r="F166" s="70">
        <f t="shared" ref="F166:F220" ca="1" si="15">INDIRECT(ADDRESS(ROW(),COLUMN()-2,4))*INDIRECT(ADDRESS(ROW(),COLUMN()-1,4))</f>
        <v>3900</v>
      </c>
      <c r="G166" s="45"/>
      <c r="H166" s="45"/>
      <c r="I166" s="45"/>
      <c r="J166" s="45"/>
    </row>
    <row r="167" spans="1:10" ht="13.5" customHeight="1" x14ac:dyDescent="0.2">
      <c r="A167" s="81">
        <v>51121706</v>
      </c>
      <c r="B167" s="69" t="str">
        <f t="shared" ca="1" si="14"/>
        <v>Isradipina</v>
      </c>
      <c r="C167" s="81" t="s">
        <v>16989</v>
      </c>
      <c r="D167" s="81">
        <v>3</v>
      </c>
      <c r="E167" s="71">
        <v>900</v>
      </c>
      <c r="F167" s="70">
        <f t="shared" ca="1" si="15"/>
        <v>2700</v>
      </c>
      <c r="G167" s="45"/>
      <c r="H167" s="45"/>
      <c r="I167" s="45"/>
      <c r="J167" s="45"/>
    </row>
    <row r="168" spans="1:10" ht="13.5" customHeight="1" x14ac:dyDescent="0.2">
      <c r="A168" s="81">
        <v>51141706</v>
      </c>
      <c r="B168" s="69" t="str">
        <f t="shared" ca="1" si="14"/>
        <v>Citicolina</v>
      </c>
      <c r="C168" s="81" t="s">
        <v>16989</v>
      </c>
      <c r="D168" s="81">
        <v>3</v>
      </c>
      <c r="E168" s="71">
        <v>2800</v>
      </c>
      <c r="F168" s="70">
        <f t="shared" ca="1" si="15"/>
        <v>8400</v>
      </c>
      <c r="G168" s="45"/>
      <c r="H168" s="45"/>
      <c r="I168" s="45"/>
      <c r="J168" s="45"/>
    </row>
    <row r="169" spans="1:10" ht="13.5" customHeight="1" x14ac:dyDescent="0.2">
      <c r="A169" s="81">
        <v>51121765</v>
      </c>
      <c r="B169" s="69" t="str">
        <f t="shared" ca="1" si="14"/>
        <v>Metoprolol</v>
      </c>
      <c r="C169" s="81" t="s">
        <v>16989</v>
      </c>
      <c r="D169" s="81">
        <v>3</v>
      </c>
      <c r="E169" s="71">
        <v>1500</v>
      </c>
      <c r="F169" s="70">
        <f t="shared" ca="1" si="15"/>
        <v>4500</v>
      </c>
      <c r="G169" s="45"/>
      <c r="H169" s="45"/>
      <c r="I169" s="45"/>
      <c r="J169" s="45"/>
    </row>
    <row r="170" spans="1:10" ht="13.5" customHeight="1" x14ac:dyDescent="0.2">
      <c r="A170" s="81">
        <v>51181608</v>
      </c>
      <c r="B170" s="69" t="str">
        <f t="shared" ca="1" si="14"/>
        <v>Levotiroxina</v>
      </c>
      <c r="C170" s="81" t="s">
        <v>16989</v>
      </c>
      <c r="D170" s="81">
        <v>3</v>
      </c>
      <c r="E170" s="71">
        <v>950</v>
      </c>
      <c r="F170" s="70">
        <f t="shared" ca="1" si="15"/>
        <v>2850</v>
      </c>
      <c r="G170" s="45"/>
      <c r="H170" s="45"/>
      <c r="I170" s="45"/>
      <c r="J170" s="45"/>
    </row>
    <row r="171" spans="1:10" ht="13.5" customHeight="1" x14ac:dyDescent="0.2">
      <c r="A171" s="81">
        <v>51181608</v>
      </c>
      <c r="B171" s="69" t="str">
        <f t="shared" ca="1" si="14"/>
        <v>Levotiroxina</v>
      </c>
      <c r="C171" s="81" t="s">
        <v>16989</v>
      </c>
      <c r="D171" s="81">
        <v>3</v>
      </c>
      <c r="E171" s="71">
        <v>2300</v>
      </c>
      <c r="F171" s="70">
        <f t="shared" ca="1" si="15"/>
        <v>6900</v>
      </c>
      <c r="G171" s="45"/>
      <c r="H171" s="45"/>
      <c r="I171" s="45"/>
      <c r="J171" s="45"/>
    </row>
    <row r="172" spans="1:10" ht="13.5" customHeight="1" x14ac:dyDescent="0.2">
      <c r="A172" s="81">
        <v>51181516</v>
      </c>
      <c r="B172" s="69" t="str">
        <f t="shared" ca="1" si="14"/>
        <v>Glibenclamida o gliburida</v>
      </c>
      <c r="C172" s="81" t="s">
        <v>16989</v>
      </c>
      <c r="D172" s="81">
        <v>3</v>
      </c>
      <c r="E172" s="71">
        <v>2800</v>
      </c>
      <c r="F172" s="70">
        <f t="shared" ca="1" si="15"/>
        <v>8400</v>
      </c>
      <c r="G172" s="45"/>
      <c r="H172" s="45"/>
      <c r="I172" s="45"/>
      <c r="J172" s="45"/>
    </row>
    <row r="173" spans="1:10" ht="13.5" customHeight="1" x14ac:dyDescent="0.2">
      <c r="A173" s="81">
        <v>51181608</v>
      </c>
      <c r="B173" s="69" t="str">
        <f t="shared" ca="1" si="14"/>
        <v>Levotiroxina</v>
      </c>
      <c r="C173" s="81" t="s">
        <v>16989</v>
      </c>
      <c r="D173" s="81">
        <v>3</v>
      </c>
      <c r="E173" s="71">
        <v>1300</v>
      </c>
      <c r="F173" s="70">
        <f t="shared" ca="1" si="15"/>
        <v>3900</v>
      </c>
      <c r="G173" s="45"/>
      <c r="H173" s="45"/>
      <c r="I173" s="45"/>
      <c r="J173" s="45"/>
    </row>
    <row r="174" spans="1:10" ht="13.5" customHeight="1" x14ac:dyDescent="0.2">
      <c r="A174" s="81">
        <v>51121710</v>
      </c>
      <c r="B174" s="69" t="str">
        <f t="shared" ca="1" si="14"/>
        <v>Losartán potásico</v>
      </c>
      <c r="C174" s="81" t="s">
        <v>16989</v>
      </c>
      <c r="D174" s="81">
        <v>3</v>
      </c>
      <c r="E174" s="71">
        <v>2800</v>
      </c>
      <c r="F174" s="70">
        <f t="shared" ca="1" si="15"/>
        <v>8400</v>
      </c>
      <c r="G174" s="45"/>
      <c r="H174" s="45"/>
      <c r="I174" s="45"/>
      <c r="J174" s="45"/>
    </row>
    <row r="175" spans="1:10" ht="13.5" customHeight="1" x14ac:dyDescent="0.2">
      <c r="A175" s="81">
        <v>51191515</v>
      </c>
      <c r="B175" s="69" t="str">
        <f t="shared" ca="1" si="14"/>
        <v>Hidroclorotiazida</v>
      </c>
      <c r="C175" s="81" t="s">
        <v>16989</v>
      </c>
      <c r="D175" s="81">
        <v>3</v>
      </c>
      <c r="E175" s="71">
        <v>2200</v>
      </c>
      <c r="F175" s="70">
        <f t="shared" ca="1" si="15"/>
        <v>6600</v>
      </c>
      <c r="G175" s="45"/>
      <c r="H175" s="45"/>
      <c r="I175" s="45"/>
      <c r="J175" s="45"/>
    </row>
    <row r="176" spans="1:10" ht="13.5" customHeight="1" x14ac:dyDescent="0.2">
      <c r="A176" s="81">
        <v>51121735</v>
      </c>
      <c r="B176" s="69" t="str">
        <f t="shared" ca="1" si="14"/>
        <v>Candesartán cilexetilo</v>
      </c>
      <c r="C176" s="81" t="s">
        <v>16989</v>
      </c>
      <c r="D176" s="81">
        <v>3</v>
      </c>
      <c r="E176" s="71">
        <v>1500</v>
      </c>
      <c r="F176" s="70">
        <f t="shared" ca="1" si="15"/>
        <v>4500</v>
      </c>
      <c r="G176" s="45"/>
      <c r="H176" s="45"/>
      <c r="I176" s="45"/>
      <c r="J176" s="45"/>
    </row>
    <row r="177" spans="1:10" ht="13.5" customHeight="1" x14ac:dyDescent="0.2">
      <c r="A177" s="81">
        <v>51101805</v>
      </c>
      <c r="B177" s="69" t="str">
        <f t="shared" ca="1" si="14"/>
        <v>Clotrimazol</v>
      </c>
      <c r="C177" s="81" t="s">
        <v>1450</v>
      </c>
      <c r="D177" s="81">
        <v>30</v>
      </c>
      <c r="E177" s="71">
        <v>175</v>
      </c>
      <c r="F177" s="70">
        <f t="shared" ca="1" si="15"/>
        <v>5250</v>
      </c>
      <c r="G177" s="45"/>
      <c r="H177" s="45"/>
      <c r="I177" s="45"/>
      <c r="J177" s="45"/>
    </row>
    <row r="178" spans="1:10" ht="13.5" customHeight="1" x14ac:dyDescent="0.2">
      <c r="A178" s="81">
        <v>51241205</v>
      </c>
      <c r="B178" s="69" t="str">
        <f t="shared" ca="1" si="14"/>
        <v>Calamina</v>
      </c>
      <c r="C178" s="81" t="s">
        <v>1450</v>
      </c>
      <c r="D178" s="81">
        <v>10</v>
      </c>
      <c r="E178" s="71">
        <v>160</v>
      </c>
      <c r="F178" s="70">
        <f t="shared" ca="1" si="15"/>
        <v>1600</v>
      </c>
      <c r="G178" s="45"/>
      <c r="H178" s="45"/>
      <c r="I178" s="45"/>
      <c r="J178" s="45"/>
    </row>
    <row r="179" spans="1:10" ht="13.5" customHeight="1" x14ac:dyDescent="0.2">
      <c r="A179" s="81">
        <v>51181608</v>
      </c>
      <c r="B179" s="69" t="str">
        <f t="shared" ca="1" si="14"/>
        <v>Levotiroxina</v>
      </c>
      <c r="C179" s="81" t="s">
        <v>16989</v>
      </c>
      <c r="D179" s="81">
        <v>3</v>
      </c>
      <c r="E179" s="71">
        <v>1700</v>
      </c>
      <c r="F179" s="70">
        <f t="shared" ca="1" si="15"/>
        <v>5100</v>
      </c>
      <c r="G179" s="45"/>
      <c r="H179" s="45"/>
      <c r="I179" s="45"/>
      <c r="J179" s="45"/>
    </row>
    <row r="180" spans="1:10" ht="13.5" customHeight="1" x14ac:dyDescent="0.2">
      <c r="A180" s="81">
        <v>51121710</v>
      </c>
      <c r="B180" s="69" t="str">
        <f t="shared" ca="1" si="14"/>
        <v>Losartán potásico</v>
      </c>
      <c r="C180" s="81" t="s">
        <v>16989</v>
      </c>
      <c r="D180" s="81">
        <v>3</v>
      </c>
      <c r="E180" s="71">
        <v>1800</v>
      </c>
      <c r="F180" s="70">
        <f t="shared" ca="1" si="15"/>
        <v>5400</v>
      </c>
      <c r="G180" s="45"/>
      <c r="H180" s="45"/>
      <c r="I180" s="45"/>
      <c r="J180" s="45"/>
    </row>
    <row r="181" spans="1:10" ht="13.5" customHeight="1" x14ac:dyDescent="0.2">
      <c r="A181" s="81">
        <v>51121735</v>
      </c>
      <c r="B181" s="69" t="str">
        <f t="shared" ca="1" si="14"/>
        <v>Candesartán cilexetilo</v>
      </c>
      <c r="C181" s="81" t="s">
        <v>16989</v>
      </c>
      <c r="D181" s="81">
        <v>3</v>
      </c>
      <c r="E181" s="71">
        <v>1900</v>
      </c>
      <c r="F181" s="70">
        <f t="shared" ca="1" si="15"/>
        <v>5700</v>
      </c>
      <c r="G181" s="45"/>
      <c r="H181" s="45"/>
      <c r="I181" s="45"/>
      <c r="J181" s="45"/>
    </row>
    <row r="182" spans="1:10" ht="13.5" customHeight="1" x14ac:dyDescent="0.2">
      <c r="A182" s="81">
        <v>51141515</v>
      </c>
      <c r="B182" s="69" t="str">
        <f t="shared" ca="1" si="14"/>
        <v>Etotoína</v>
      </c>
      <c r="C182" s="81" t="s">
        <v>16989</v>
      </c>
      <c r="D182" s="81">
        <v>3</v>
      </c>
      <c r="E182" s="71">
        <v>990</v>
      </c>
      <c r="F182" s="70">
        <f t="shared" ca="1" si="15"/>
        <v>2970</v>
      </c>
      <c r="G182" s="45"/>
      <c r="H182" s="45"/>
      <c r="I182" s="45"/>
      <c r="J182" s="45"/>
    </row>
    <row r="183" spans="1:10" ht="13.5" customHeight="1" x14ac:dyDescent="0.2">
      <c r="A183" s="81">
        <v>51121818</v>
      </c>
      <c r="B183" s="69" t="str">
        <f t="shared" ca="1" si="14"/>
        <v>Atorvastatina</v>
      </c>
      <c r="C183" s="81" t="s">
        <v>16989</v>
      </c>
      <c r="D183" s="81">
        <v>3</v>
      </c>
      <c r="E183" s="71">
        <v>8000</v>
      </c>
      <c r="F183" s="70">
        <f t="shared" ca="1" si="15"/>
        <v>24000</v>
      </c>
      <c r="G183" s="45"/>
      <c r="H183" s="45"/>
      <c r="I183" s="45"/>
      <c r="J183" s="45"/>
    </row>
    <row r="184" spans="1:10" ht="13.5" customHeight="1" x14ac:dyDescent="0.2">
      <c r="A184" s="81">
        <v>51101811</v>
      </c>
      <c r="B184" s="69" t="str">
        <f t="shared" ca="1" si="14"/>
        <v>Ketoconazol</v>
      </c>
      <c r="C184" s="81" t="s">
        <v>1450</v>
      </c>
      <c r="D184" s="81">
        <v>30</v>
      </c>
      <c r="E184" s="71">
        <v>80</v>
      </c>
      <c r="F184" s="70">
        <f t="shared" ca="1" si="15"/>
        <v>2400</v>
      </c>
      <c r="G184" s="45"/>
      <c r="H184" s="45"/>
      <c r="I184" s="45"/>
      <c r="J184" s="45"/>
    </row>
    <row r="185" spans="1:10" ht="13.5" customHeight="1" x14ac:dyDescent="0.2">
      <c r="A185" s="81">
        <v>51142001</v>
      </c>
      <c r="B185" s="69" t="str">
        <f t="shared" ca="1" si="14"/>
        <v>Acetaminofén</v>
      </c>
      <c r="C185" s="81" t="s">
        <v>1450</v>
      </c>
      <c r="D185" s="81">
        <v>56</v>
      </c>
      <c r="E185" s="71">
        <v>175</v>
      </c>
      <c r="F185" s="70">
        <f t="shared" ca="1" si="15"/>
        <v>9800</v>
      </c>
      <c r="G185" s="45"/>
      <c r="H185" s="45"/>
      <c r="I185" s="45"/>
      <c r="J185" s="45"/>
    </row>
    <row r="186" spans="1:10" ht="13.5" customHeight="1" x14ac:dyDescent="0.2">
      <c r="A186" s="81">
        <v>51121704</v>
      </c>
      <c r="B186" s="69" t="str">
        <f t="shared" ca="1" si="14"/>
        <v>Lisinopril</v>
      </c>
      <c r="C186" s="81" t="s">
        <v>16989</v>
      </c>
      <c r="D186" s="81">
        <v>3</v>
      </c>
      <c r="E186" s="71">
        <v>4400</v>
      </c>
      <c r="F186" s="70">
        <f t="shared" ca="1" si="15"/>
        <v>13200</v>
      </c>
      <c r="G186" s="45"/>
      <c r="H186" s="45"/>
      <c r="I186" s="45"/>
      <c r="J186" s="45"/>
    </row>
    <row r="187" spans="1:10" ht="13.5" customHeight="1" x14ac:dyDescent="0.2">
      <c r="A187" s="81">
        <v>51142002</v>
      </c>
      <c r="B187" s="69" t="str">
        <f t="shared" ca="1" si="14"/>
        <v>Ácido acetilsalicílico</v>
      </c>
      <c r="C187" s="81" t="s">
        <v>16989</v>
      </c>
      <c r="D187" s="81">
        <v>3</v>
      </c>
      <c r="E187" s="71">
        <v>408</v>
      </c>
      <c r="F187" s="70">
        <f t="shared" ca="1" si="15"/>
        <v>1224</v>
      </c>
      <c r="G187" s="45"/>
      <c r="H187" s="45"/>
      <c r="I187" s="45"/>
      <c r="J187" s="45"/>
    </row>
    <row r="188" spans="1:10" ht="13.5" customHeight="1" x14ac:dyDescent="0.2">
      <c r="A188" s="81">
        <v>51121735</v>
      </c>
      <c r="B188" s="69" t="str">
        <f t="shared" ca="1" si="14"/>
        <v>Candesartán cilexetilo</v>
      </c>
      <c r="C188" s="81" t="s">
        <v>16989</v>
      </c>
      <c r="D188" s="81">
        <v>3</v>
      </c>
      <c r="E188" s="71">
        <v>5000</v>
      </c>
      <c r="F188" s="70">
        <f t="shared" ca="1" si="15"/>
        <v>15000</v>
      </c>
      <c r="G188" s="45"/>
      <c r="H188" s="45"/>
      <c r="I188" s="45"/>
      <c r="J188" s="45"/>
    </row>
    <row r="189" spans="1:10" ht="13.5" customHeight="1" x14ac:dyDescent="0.2">
      <c r="A189" s="81">
        <v>51121737</v>
      </c>
      <c r="B189" s="69" t="str">
        <f t="shared" ca="1" si="14"/>
        <v>Clorhidrato de benazepril</v>
      </c>
      <c r="C189" s="81" t="s">
        <v>16989</v>
      </c>
      <c r="D189" s="81">
        <v>3</v>
      </c>
      <c r="E189" s="71">
        <v>1600</v>
      </c>
      <c r="F189" s="70">
        <f t="shared" ca="1" si="15"/>
        <v>4800</v>
      </c>
      <c r="G189" s="45"/>
      <c r="H189" s="45"/>
      <c r="I189" s="45"/>
      <c r="J189" s="45"/>
    </row>
    <row r="190" spans="1:10" ht="13.5" customHeight="1" x14ac:dyDescent="0.2">
      <c r="A190" s="81">
        <v>51121745</v>
      </c>
      <c r="B190" s="69" t="str">
        <f t="shared" ca="1" si="14"/>
        <v>Dihidrato de enalaprilato</v>
      </c>
      <c r="C190" s="81" t="s">
        <v>16989</v>
      </c>
      <c r="D190" s="81">
        <v>3</v>
      </c>
      <c r="E190" s="71">
        <v>2300</v>
      </c>
      <c r="F190" s="70">
        <f t="shared" ca="1" si="15"/>
        <v>6900</v>
      </c>
      <c r="G190" s="45"/>
      <c r="H190" s="45"/>
      <c r="I190" s="45"/>
      <c r="J190" s="45"/>
    </row>
    <row r="191" spans="1:10" ht="13.5" customHeight="1" x14ac:dyDescent="0.2">
      <c r="A191" s="81">
        <v>51101805</v>
      </c>
      <c r="B191" s="69" t="str">
        <f t="shared" ca="1" si="14"/>
        <v>Clotrimazol</v>
      </c>
      <c r="C191" s="81" t="s">
        <v>1450</v>
      </c>
      <c r="D191" s="81">
        <v>27</v>
      </c>
      <c r="E191" s="71">
        <v>90</v>
      </c>
      <c r="F191" s="70">
        <f t="shared" ca="1" si="15"/>
        <v>2430</v>
      </c>
      <c r="G191" s="45"/>
      <c r="H191" s="45"/>
      <c r="I191" s="45"/>
      <c r="J191" s="45"/>
    </row>
    <row r="192" spans="1:10" ht="13.5" customHeight="1" x14ac:dyDescent="0.2">
      <c r="A192" s="81">
        <v>51121715</v>
      </c>
      <c r="B192" s="69" t="str">
        <f t="shared" ca="1" si="14"/>
        <v>Enalapril</v>
      </c>
      <c r="C192" s="81" t="s">
        <v>16989</v>
      </c>
      <c r="D192" s="81">
        <v>15</v>
      </c>
      <c r="E192" s="71">
        <v>180</v>
      </c>
      <c r="F192" s="70">
        <f t="shared" ca="1" si="15"/>
        <v>2700</v>
      </c>
      <c r="G192" s="45"/>
      <c r="H192" s="45"/>
      <c r="I192" s="45"/>
      <c r="J192" s="45"/>
    </row>
    <row r="193" spans="1:10" ht="13.5" customHeight="1" x14ac:dyDescent="0.2">
      <c r="A193" s="81">
        <v>51121715</v>
      </c>
      <c r="B193" s="69" t="str">
        <f t="shared" ca="1" si="14"/>
        <v>Enalapril</v>
      </c>
      <c r="C193" s="81" t="s">
        <v>16989</v>
      </c>
      <c r="D193" s="81">
        <v>9</v>
      </c>
      <c r="E193" s="71">
        <v>200</v>
      </c>
      <c r="F193" s="70">
        <f t="shared" ca="1" si="15"/>
        <v>1800</v>
      </c>
      <c r="G193" s="45"/>
      <c r="H193" s="45"/>
      <c r="I193" s="45"/>
      <c r="J193" s="45"/>
    </row>
    <row r="194" spans="1:10" ht="13.5" customHeight="1" x14ac:dyDescent="0.2">
      <c r="A194" s="81">
        <v>51191510</v>
      </c>
      <c r="B194" s="69" t="str">
        <f t="shared" ca="1" si="14"/>
        <v>Furosemida</v>
      </c>
      <c r="C194" s="81" t="s">
        <v>1450</v>
      </c>
      <c r="D194" s="81">
        <v>9</v>
      </c>
      <c r="E194" s="71">
        <v>12</v>
      </c>
      <c r="F194" s="70">
        <f t="shared" ca="1" si="15"/>
        <v>108</v>
      </c>
      <c r="G194" s="45"/>
      <c r="H194" s="45"/>
      <c r="I194" s="45"/>
      <c r="J194" s="45"/>
    </row>
    <row r="195" spans="1:10" ht="13.5" customHeight="1" x14ac:dyDescent="0.2">
      <c r="A195" s="81">
        <v>51121743</v>
      </c>
      <c r="B195" s="69" t="str">
        <f t="shared" ca="1" si="14"/>
        <v>Besilato de amlodipina</v>
      </c>
      <c r="C195" s="81" t="s">
        <v>16989</v>
      </c>
      <c r="D195" s="81">
        <v>30</v>
      </c>
      <c r="E195" s="71">
        <v>270</v>
      </c>
      <c r="F195" s="70">
        <f t="shared" ca="1" si="15"/>
        <v>8100</v>
      </c>
      <c r="G195" s="45"/>
      <c r="H195" s="45"/>
      <c r="I195" s="45"/>
      <c r="J195" s="45"/>
    </row>
    <row r="196" spans="1:10" ht="13.5" customHeight="1" x14ac:dyDescent="0.2">
      <c r="A196" s="81">
        <v>51121743</v>
      </c>
      <c r="B196" s="69" t="str">
        <f t="shared" ca="1" si="14"/>
        <v>Besilato de amlodipina</v>
      </c>
      <c r="C196" s="81" t="s">
        <v>16989</v>
      </c>
      <c r="D196" s="81">
        <v>21</v>
      </c>
      <c r="E196" s="71">
        <v>280</v>
      </c>
      <c r="F196" s="70">
        <f t="shared" ca="1" si="15"/>
        <v>5880</v>
      </c>
      <c r="G196" s="45"/>
      <c r="H196" s="45"/>
      <c r="I196" s="45"/>
      <c r="J196" s="45"/>
    </row>
    <row r="197" spans="1:10" ht="13.5" customHeight="1" x14ac:dyDescent="0.2">
      <c r="A197" s="81">
        <v>51191515</v>
      </c>
      <c r="B197" s="69" t="str">
        <f t="shared" ca="1" si="14"/>
        <v>Hidroclorotiazida</v>
      </c>
      <c r="C197" s="81" t="s">
        <v>16989</v>
      </c>
      <c r="D197" s="81">
        <v>21</v>
      </c>
      <c r="E197" s="71">
        <v>400</v>
      </c>
      <c r="F197" s="70">
        <f t="shared" ca="1" si="15"/>
        <v>8400</v>
      </c>
      <c r="G197" s="45"/>
      <c r="H197" s="45"/>
      <c r="I197" s="45"/>
      <c r="J197" s="45"/>
    </row>
    <row r="198" spans="1:10" ht="13.5" customHeight="1" x14ac:dyDescent="0.2">
      <c r="A198" s="85">
        <v>51131503</v>
      </c>
      <c r="B198" s="69" t="str">
        <f t="shared" ca="1" si="14"/>
        <v>Sulfato ferroso</v>
      </c>
      <c r="C198" s="81" t="s">
        <v>1450</v>
      </c>
      <c r="D198" s="81">
        <v>21</v>
      </c>
      <c r="E198" s="71">
        <v>340</v>
      </c>
      <c r="F198" s="70">
        <f t="shared" ca="1" si="15"/>
        <v>7140</v>
      </c>
      <c r="G198" s="45"/>
      <c r="H198" s="45"/>
      <c r="I198" s="45"/>
      <c r="J198" s="45"/>
    </row>
    <row r="199" spans="1:10" ht="13.5" customHeight="1" x14ac:dyDescent="0.2">
      <c r="A199" s="85">
        <v>51101542</v>
      </c>
      <c r="B199" s="69" t="str">
        <f t="shared" ca="1" si="14"/>
        <v>Ciprofloxacina</v>
      </c>
      <c r="C199" s="81" t="s">
        <v>16989</v>
      </c>
      <c r="D199" s="81">
        <v>9</v>
      </c>
      <c r="E199" s="71">
        <v>785</v>
      </c>
      <c r="F199" s="70">
        <f t="shared" ca="1" si="15"/>
        <v>7065</v>
      </c>
      <c r="G199" s="45"/>
      <c r="H199" s="45"/>
      <c r="I199" s="45"/>
      <c r="J199" s="45"/>
    </row>
    <row r="200" spans="1:10" ht="13.5" customHeight="1" x14ac:dyDescent="0.2">
      <c r="A200" s="85">
        <v>51131501</v>
      </c>
      <c r="B200" s="69" t="str">
        <f t="shared" ca="1" si="14"/>
        <v>Fumarato ferroso</v>
      </c>
      <c r="C200" s="81" t="s">
        <v>16989</v>
      </c>
      <c r="D200" s="81">
        <v>16.5</v>
      </c>
      <c r="E200" s="71">
        <v>235</v>
      </c>
      <c r="F200" s="70">
        <f t="shared" ca="1" si="15"/>
        <v>3877.5</v>
      </c>
      <c r="G200" s="45"/>
      <c r="H200" s="45"/>
      <c r="I200" s="45"/>
      <c r="J200" s="45"/>
    </row>
    <row r="201" spans="1:10" ht="13.5" customHeight="1" x14ac:dyDescent="0.2">
      <c r="A201" s="85">
        <v>51142405</v>
      </c>
      <c r="B201" s="69" t="str">
        <f t="shared" ca="1" si="14"/>
        <v>Combinación de ácido acetilsalicílico paracetamol</v>
      </c>
      <c r="C201" s="81" t="s">
        <v>16989</v>
      </c>
      <c r="D201" s="81">
        <v>9</v>
      </c>
      <c r="E201" s="71">
        <v>1000</v>
      </c>
      <c r="F201" s="70">
        <f t="shared" ca="1" si="15"/>
        <v>9000</v>
      </c>
      <c r="G201" s="45"/>
      <c r="H201" s="45"/>
      <c r="I201" s="45"/>
      <c r="J201" s="45"/>
    </row>
    <row r="202" spans="1:10" ht="13.5" customHeight="1" x14ac:dyDescent="0.2">
      <c r="A202" s="85">
        <v>51142001</v>
      </c>
      <c r="B202" s="69" t="str">
        <f t="shared" ca="1" si="14"/>
        <v>Acetaminofén</v>
      </c>
      <c r="C202" s="81" t="s">
        <v>16989</v>
      </c>
      <c r="D202" s="81">
        <v>12</v>
      </c>
      <c r="E202" s="71">
        <v>110</v>
      </c>
      <c r="F202" s="70">
        <f t="shared" ca="1" si="15"/>
        <v>1320</v>
      </c>
      <c r="G202" s="45"/>
      <c r="H202" s="45"/>
      <c r="I202" s="45"/>
      <c r="J202" s="45"/>
    </row>
    <row r="203" spans="1:10" ht="13.5" customHeight="1" x14ac:dyDescent="0.2">
      <c r="A203" s="85">
        <v>51131503</v>
      </c>
      <c r="B203" s="69" t="str">
        <f t="shared" ca="1" si="14"/>
        <v>Sulfato ferroso</v>
      </c>
      <c r="C203" s="81" t="s">
        <v>1450</v>
      </c>
      <c r="D203" s="81">
        <v>12</v>
      </c>
      <c r="E203" s="71">
        <v>410</v>
      </c>
      <c r="F203" s="70">
        <f t="shared" ca="1" si="15"/>
        <v>4920</v>
      </c>
      <c r="G203" s="45"/>
      <c r="H203" s="45"/>
      <c r="I203" s="45"/>
      <c r="J203" s="45"/>
    </row>
    <row r="204" spans="1:10" ht="13.5" customHeight="1" x14ac:dyDescent="0.2">
      <c r="A204" s="85">
        <v>51142405</v>
      </c>
      <c r="B204" s="69" t="str">
        <f t="shared" ca="1" si="14"/>
        <v>Combinación de ácido acetilsalicílico paracetamol</v>
      </c>
      <c r="C204" s="81" t="s">
        <v>1450</v>
      </c>
      <c r="D204" s="81">
        <v>9</v>
      </c>
      <c r="E204" s="71">
        <v>410</v>
      </c>
      <c r="F204" s="70">
        <f t="shared" ca="1" si="15"/>
        <v>3690</v>
      </c>
      <c r="G204" s="45"/>
      <c r="H204" s="45"/>
      <c r="I204" s="45"/>
      <c r="J204" s="45"/>
    </row>
    <row r="205" spans="1:10" ht="13.5" customHeight="1" x14ac:dyDescent="0.2">
      <c r="A205" s="85">
        <v>51101603</v>
      </c>
      <c r="B205" s="69" t="str">
        <f t="shared" ca="1" si="14"/>
        <v>Metronidazol</v>
      </c>
      <c r="C205" s="81" t="s">
        <v>1450</v>
      </c>
      <c r="D205" s="81">
        <v>36</v>
      </c>
      <c r="E205" s="71">
        <v>400</v>
      </c>
      <c r="F205" s="70">
        <f t="shared" ca="1" si="15"/>
        <v>14400</v>
      </c>
      <c r="G205" s="45"/>
      <c r="H205" s="45"/>
      <c r="I205" s="45"/>
      <c r="J205" s="45"/>
    </row>
    <row r="206" spans="1:10" ht="13.5" customHeight="1" x14ac:dyDescent="0.2">
      <c r="A206" s="85">
        <v>51121753</v>
      </c>
      <c r="B206" s="69" t="str">
        <f t="shared" ca="1" si="14"/>
        <v>Irbesartán</v>
      </c>
      <c r="C206" s="81" t="s">
        <v>16989</v>
      </c>
      <c r="D206" s="81">
        <v>1</v>
      </c>
      <c r="E206" s="71">
        <v>2099</v>
      </c>
      <c r="F206" s="70">
        <f t="shared" ca="1" si="15"/>
        <v>2099</v>
      </c>
      <c r="G206" s="45"/>
      <c r="H206" s="45"/>
      <c r="I206" s="45"/>
      <c r="J206" s="45"/>
    </row>
    <row r="207" spans="1:10" ht="13.5" customHeight="1" x14ac:dyDescent="0.2">
      <c r="A207" s="85">
        <v>51171504</v>
      </c>
      <c r="B207" s="69" t="str">
        <f t="shared" ca="1" si="14"/>
        <v>Antiácidos de bicarbonato de sodio</v>
      </c>
      <c r="C207" s="81" t="s">
        <v>1450</v>
      </c>
      <c r="D207" s="81">
        <v>60</v>
      </c>
      <c r="E207" s="71">
        <v>140</v>
      </c>
      <c r="F207" s="70">
        <f t="shared" ca="1" si="15"/>
        <v>8400</v>
      </c>
      <c r="G207" s="45"/>
      <c r="H207" s="45"/>
      <c r="I207" s="45"/>
      <c r="J207" s="45"/>
    </row>
    <row r="208" spans="1:10" ht="13.5" customHeight="1" x14ac:dyDescent="0.2">
      <c r="A208" s="85">
        <v>51161811</v>
      </c>
      <c r="B208" s="69" t="str">
        <f t="shared" ca="1" si="14"/>
        <v>Bromhexina</v>
      </c>
      <c r="C208" s="81" t="s">
        <v>1450</v>
      </c>
      <c r="D208" s="81">
        <v>60</v>
      </c>
      <c r="E208" s="71">
        <v>110</v>
      </c>
      <c r="F208" s="70">
        <f t="shared" ca="1" si="15"/>
        <v>6600</v>
      </c>
      <c r="G208" s="45"/>
      <c r="H208" s="45"/>
      <c r="I208" s="45"/>
      <c r="J208" s="45"/>
    </row>
    <row r="209" spans="1:10" ht="13.5" customHeight="1" x14ac:dyDescent="0.2">
      <c r="A209" s="85">
        <v>51171909</v>
      </c>
      <c r="B209" s="69" t="str">
        <f t="shared" ca="1" si="14"/>
        <v>Omeprazol</v>
      </c>
      <c r="C209" s="81" t="s">
        <v>16989</v>
      </c>
      <c r="D209" s="81">
        <v>9</v>
      </c>
      <c r="E209" s="71">
        <v>555</v>
      </c>
      <c r="F209" s="70">
        <f t="shared" ca="1" si="15"/>
        <v>4995</v>
      </c>
      <c r="G209" s="45"/>
      <c r="H209" s="45"/>
      <c r="I209" s="45"/>
      <c r="J209" s="45"/>
    </row>
    <row r="210" spans="1:10" ht="13.5" customHeight="1" x14ac:dyDescent="0.2">
      <c r="A210" s="85">
        <v>51161811</v>
      </c>
      <c r="B210" s="69" t="str">
        <f t="shared" ca="1" si="14"/>
        <v>Bromhexina</v>
      </c>
      <c r="C210" s="81" t="s">
        <v>1450</v>
      </c>
      <c r="D210" s="81">
        <v>40</v>
      </c>
      <c r="E210" s="71">
        <v>105</v>
      </c>
      <c r="F210" s="70">
        <f t="shared" ca="1" si="15"/>
        <v>4200</v>
      </c>
      <c r="G210" s="45"/>
      <c r="H210" s="45"/>
      <c r="I210" s="45"/>
      <c r="J210" s="45"/>
    </row>
    <row r="211" spans="1:10" ht="13.5" customHeight="1" x14ac:dyDescent="0.2">
      <c r="A211" s="85">
        <v>51101701</v>
      </c>
      <c r="B211" s="69" t="str">
        <f t="shared" ca="1" si="14"/>
        <v>Albendazol</v>
      </c>
      <c r="C211" s="81" t="s">
        <v>1450</v>
      </c>
      <c r="D211" s="81">
        <v>23</v>
      </c>
      <c r="E211" s="71">
        <v>45</v>
      </c>
      <c r="F211" s="70">
        <f t="shared" ca="1" si="15"/>
        <v>1035</v>
      </c>
      <c r="G211" s="45"/>
      <c r="H211" s="45"/>
      <c r="I211" s="45"/>
      <c r="J211" s="45"/>
    </row>
    <row r="212" spans="1:10" ht="13.5" customHeight="1" x14ac:dyDescent="0.2">
      <c r="A212" s="85">
        <v>51101511</v>
      </c>
      <c r="B212" s="69" t="str">
        <f t="shared" ca="1" si="14"/>
        <v>Amoxicilina</v>
      </c>
      <c r="C212" s="81" t="s">
        <v>1450</v>
      </c>
      <c r="D212" s="81">
        <v>19</v>
      </c>
      <c r="E212" s="71">
        <v>425</v>
      </c>
      <c r="F212" s="70">
        <f t="shared" ca="1" si="15"/>
        <v>8075</v>
      </c>
      <c r="G212" s="45"/>
      <c r="H212" s="45"/>
      <c r="I212" s="45"/>
      <c r="J212" s="45"/>
    </row>
    <row r="213" spans="1:10" ht="13.5" customHeight="1" x14ac:dyDescent="0.2">
      <c r="A213" s="85">
        <v>51101542</v>
      </c>
      <c r="B213" s="69" t="str">
        <f t="shared" ca="1" si="14"/>
        <v>Ciprofloxacina</v>
      </c>
      <c r="C213" s="81" t="s">
        <v>16989</v>
      </c>
      <c r="D213" s="81">
        <v>9</v>
      </c>
      <c r="E213" s="71">
        <v>720</v>
      </c>
      <c r="F213" s="70">
        <f t="shared" ca="1" si="15"/>
        <v>6480</v>
      </c>
      <c r="G213" s="45"/>
      <c r="H213" s="45"/>
      <c r="I213" s="45"/>
      <c r="J213" s="45"/>
    </row>
    <row r="214" spans="1:10" ht="13.5" customHeight="1" x14ac:dyDescent="0.2">
      <c r="A214" s="85">
        <v>53131608</v>
      </c>
      <c r="B214" s="69" t="str">
        <f t="shared" ca="1" si="14"/>
        <v>Jabones</v>
      </c>
      <c r="C214" s="81" t="s">
        <v>1450</v>
      </c>
      <c r="D214" s="81">
        <v>17</v>
      </c>
      <c r="E214" s="71">
        <v>12</v>
      </c>
      <c r="F214" s="70">
        <f t="shared" ca="1" si="15"/>
        <v>204</v>
      </c>
      <c r="G214" s="45"/>
      <c r="H214" s="45"/>
      <c r="I214" s="45"/>
      <c r="J214" s="45"/>
    </row>
    <row r="215" spans="1:10" ht="13.5" customHeight="1" x14ac:dyDescent="0.2">
      <c r="A215" s="85">
        <v>51121733</v>
      </c>
      <c r="B215" s="69" t="str">
        <f t="shared" ca="1" si="14"/>
        <v>Valsartán</v>
      </c>
      <c r="C215" s="81" t="s">
        <v>16989</v>
      </c>
      <c r="D215" s="81">
        <v>0.75</v>
      </c>
      <c r="E215" s="71">
        <v>1400</v>
      </c>
      <c r="F215" s="70">
        <f t="shared" ca="1" si="15"/>
        <v>1050</v>
      </c>
      <c r="G215" s="45"/>
      <c r="H215" s="45"/>
      <c r="I215" s="45"/>
      <c r="J215" s="45"/>
    </row>
    <row r="216" spans="1:10" ht="13.5" customHeight="1" x14ac:dyDescent="0.2">
      <c r="A216" s="85">
        <v>51171904</v>
      </c>
      <c r="B216" s="69" t="str">
        <f t="shared" ca="1" si="14"/>
        <v>Clorhidrato de ranitidina</v>
      </c>
      <c r="C216" s="81" t="s">
        <v>16989</v>
      </c>
      <c r="D216" s="81">
        <v>7</v>
      </c>
      <c r="E216" s="71">
        <v>165</v>
      </c>
      <c r="F216" s="70">
        <f t="shared" ca="1" si="15"/>
        <v>1155</v>
      </c>
      <c r="G216" s="45"/>
      <c r="H216" s="45"/>
      <c r="I216" s="45"/>
      <c r="J216" s="45"/>
    </row>
    <row r="217" spans="1:10" ht="13.5" customHeight="1" x14ac:dyDescent="0.2">
      <c r="A217" s="85">
        <v>51142104</v>
      </c>
      <c r="B217" s="69" t="str">
        <f t="shared" ca="1" si="14"/>
        <v>Diclofenaco sódico</v>
      </c>
      <c r="C217" s="81" t="s">
        <v>16989</v>
      </c>
      <c r="D217" s="81">
        <v>2</v>
      </c>
      <c r="E217" s="71">
        <v>1000</v>
      </c>
      <c r="F217" s="70">
        <f t="shared" ca="1" si="15"/>
        <v>2000</v>
      </c>
      <c r="G217" s="45"/>
      <c r="H217" s="45"/>
      <c r="I217" s="45"/>
      <c r="J217" s="45"/>
    </row>
    <row r="218" spans="1:10" ht="13.5" customHeight="1" x14ac:dyDescent="0.2">
      <c r="A218" s="85">
        <v>51142104</v>
      </c>
      <c r="B218" s="69" t="str">
        <f t="shared" ca="1" si="14"/>
        <v>Diclofenaco sódico</v>
      </c>
      <c r="C218" s="81" t="s">
        <v>16989</v>
      </c>
      <c r="D218" s="81">
        <v>3</v>
      </c>
      <c r="E218" s="71">
        <v>300</v>
      </c>
      <c r="F218" s="70">
        <f t="shared" ca="1" si="15"/>
        <v>900</v>
      </c>
      <c r="G218" s="45"/>
      <c r="H218" s="45"/>
      <c r="I218" s="45"/>
      <c r="J218" s="45"/>
    </row>
    <row r="219" spans="1:10" ht="13.5" customHeight="1" x14ac:dyDescent="0.2">
      <c r="A219" s="85">
        <v>51142106</v>
      </c>
      <c r="B219" s="69" t="str">
        <f t="shared" ca="1" si="14"/>
        <v>Ibuprofeno</v>
      </c>
      <c r="C219" s="81" t="s">
        <v>16989</v>
      </c>
      <c r="D219" s="81">
        <v>6</v>
      </c>
      <c r="E219" s="71">
        <v>450</v>
      </c>
      <c r="F219" s="70">
        <f t="shared" ca="1" si="15"/>
        <v>2700</v>
      </c>
      <c r="G219" s="45"/>
      <c r="H219" s="45"/>
      <c r="I219" s="45"/>
      <c r="J219" s="45"/>
    </row>
    <row r="220" spans="1:10" ht="13.5" customHeight="1" x14ac:dyDescent="0.2">
      <c r="A220" s="85">
        <v>51101603</v>
      </c>
      <c r="B220" s="69" t="str">
        <f t="shared" ca="1" si="14"/>
        <v>Metronidazol</v>
      </c>
      <c r="C220" s="81" t="s">
        <v>16989</v>
      </c>
      <c r="D220" s="81">
        <v>30</v>
      </c>
      <c r="E220" s="71">
        <v>162.75</v>
      </c>
      <c r="F220" s="70">
        <f t="shared" ca="1" si="15"/>
        <v>4882.5</v>
      </c>
      <c r="G220" s="45"/>
      <c r="H220" s="45"/>
      <c r="I220" s="45"/>
      <c r="J220" s="45"/>
    </row>
    <row r="221" spans="1:10" ht="14.1" customHeight="1" x14ac:dyDescent="0.2">
      <c r="A221" s="45"/>
      <c r="B221" s="45"/>
      <c r="C221" s="45"/>
      <c r="D221" s="45"/>
      <c r="E221" s="73" t="s">
        <v>12552</v>
      </c>
      <c r="F221" s="74">
        <f ca="1">SUM(Table312[MONTO TOTAL ESTIMADO])</f>
        <v>300000</v>
      </c>
      <c r="G221" s="45"/>
      <c r="H221" s="45" t="str">
        <f>C159</f>
        <v>Bienes</v>
      </c>
      <c r="I221" s="45" t="str">
        <f>E159</f>
        <v>No</v>
      </c>
      <c r="J221" s="45" t="str">
        <f>D159</f>
        <v>Compras Menores</v>
      </c>
    </row>
    <row r="222" spans="1:10" ht="14.1" customHeight="1" thickBot="1" x14ac:dyDescent="0.3"/>
    <row r="223" spans="1:10" ht="33.75" customHeight="1" thickBot="1" x14ac:dyDescent="0.25">
      <c r="A223" s="64" t="s">
        <v>16383</v>
      </c>
      <c r="B223" s="64" t="s">
        <v>161</v>
      </c>
      <c r="C223" s="64" t="s">
        <v>11726</v>
      </c>
      <c r="D223" s="64" t="s">
        <v>14380</v>
      </c>
      <c r="E223" s="64" t="s">
        <v>10964</v>
      </c>
      <c r="F223" s="64" t="s">
        <v>11097</v>
      </c>
      <c r="G223" s="45"/>
      <c r="H223" s="45"/>
      <c r="I223" s="45"/>
      <c r="J223" s="45"/>
    </row>
    <row r="224" spans="1:10" ht="13.5" customHeight="1" thickBot="1" x14ac:dyDescent="0.25">
      <c r="A224" s="86" t="s">
        <v>18836</v>
      </c>
      <c r="B224" s="86" t="s">
        <v>18837</v>
      </c>
      <c r="C224" s="66" t="s">
        <v>17798</v>
      </c>
      <c r="D224" s="66" t="s">
        <v>17483</v>
      </c>
      <c r="E224" s="66" t="s">
        <v>17854</v>
      </c>
      <c r="F224" s="66"/>
      <c r="G224" s="45"/>
      <c r="H224" s="45"/>
      <c r="I224" s="45"/>
      <c r="J224" s="45"/>
    </row>
    <row r="225" spans="1:10" ht="14.1" customHeight="1" thickBot="1" x14ac:dyDescent="0.25">
      <c r="A225" s="118" t="s">
        <v>14830</v>
      </c>
      <c r="B225" s="67" t="s">
        <v>8531</v>
      </c>
      <c r="C225" s="76">
        <v>44013</v>
      </c>
      <c r="D225" s="118" t="s">
        <v>9388</v>
      </c>
      <c r="E225" s="67" t="s">
        <v>13095</v>
      </c>
      <c r="F225" s="66" t="s">
        <v>3082</v>
      </c>
      <c r="G225" s="45"/>
      <c r="H225" s="45"/>
      <c r="I225" s="45"/>
      <c r="J225" s="45"/>
    </row>
    <row r="226" spans="1:10" ht="14.1" customHeight="1" thickBot="1" x14ac:dyDescent="0.25">
      <c r="A226" s="119"/>
      <c r="B226" s="67" t="s">
        <v>1787</v>
      </c>
      <c r="C226" s="87">
        <f>IF(C225="","",IF(AND(MONTH(C225)&gt;=1,MONTH(C225)&lt;=3),1,IF(AND(MONTH(C225)&gt;=4,MONTH(C225)&lt;=6),2,IF(AND(MONTH(C225)&gt;=7,MONTH(C225)&lt;=9),3,4))))</f>
        <v>3</v>
      </c>
      <c r="D226" s="119"/>
      <c r="E226" s="67" t="s">
        <v>2419</v>
      </c>
      <c r="F226" s="66" t="s">
        <v>14451</v>
      </c>
      <c r="G226" s="45"/>
      <c r="H226" s="45"/>
      <c r="I226" s="45"/>
      <c r="J226" s="45"/>
    </row>
    <row r="227" spans="1:10" ht="14.1" customHeight="1" thickBot="1" x14ac:dyDescent="0.25">
      <c r="A227" s="119"/>
      <c r="B227" s="67" t="s">
        <v>12944</v>
      </c>
      <c r="C227" s="76">
        <v>44104</v>
      </c>
      <c r="D227" s="119"/>
      <c r="E227" s="67" t="s">
        <v>3075</v>
      </c>
      <c r="F227" s="66" t="s">
        <v>4623</v>
      </c>
      <c r="G227" s="45"/>
      <c r="H227" s="45"/>
      <c r="I227" s="45"/>
      <c r="J227" s="45"/>
    </row>
    <row r="228" spans="1:10" ht="14.1" customHeight="1" thickBot="1" x14ac:dyDescent="0.25">
      <c r="A228" s="119"/>
      <c r="B228" s="67" t="s">
        <v>1787</v>
      </c>
      <c r="C228" s="87">
        <f>IF(C227="","",IF(AND(MONTH(C227)&gt;=1,MONTH(C227)&lt;=3),1,IF(AND(MONTH(C227)&gt;=4,MONTH(C227)&lt;=6),2,IF(AND(MONTH(C227)&gt;=7,MONTH(C227)&lt;=9),3,4))))</f>
        <v>3</v>
      </c>
      <c r="D228" s="119"/>
      <c r="E228" s="67" t="s">
        <v>13194</v>
      </c>
      <c r="F228" s="66" t="s">
        <v>4623</v>
      </c>
      <c r="G228" s="45"/>
      <c r="H228" s="45"/>
      <c r="I228" s="45"/>
      <c r="J228" s="45"/>
    </row>
    <row r="229" spans="1:10" ht="14.1" customHeight="1" thickBot="1" x14ac:dyDescent="0.25">
      <c r="A229" s="45"/>
      <c r="B229" s="45"/>
      <c r="C229" s="45"/>
      <c r="D229" s="45"/>
      <c r="E229" s="45"/>
      <c r="F229" s="45"/>
      <c r="G229" s="45"/>
      <c r="H229" s="45"/>
      <c r="I229" s="45"/>
      <c r="J229" s="45"/>
    </row>
    <row r="230" spans="1:10" ht="14.1" customHeight="1" thickBot="1" x14ac:dyDescent="0.25">
      <c r="A230" s="72" t="s">
        <v>15736</v>
      </c>
      <c r="B230" s="72" t="s">
        <v>16147</v>
      </c>
      <c r="C230" s="72" t="s">
        <v>15642</v>
      </c>
      <c r="D230" s="72" t="s">
        <v>15252</v>
      </c>
      <c r="E230" s="72" t="s">
        <v>6935</v>
      </c>
      <c r="F230" s="72" t="s">
        <v>15281</v>
      </c>
      <c r="G230" s="45"/>
      <c r="H230" s="45"/>
      <c r="I230" s="45"/>
      <c r="J230" s="45"/>
    </row>
    <row r="231" spans="1:10" ht="13.5" customHeight="1" x14ac:dyDescent="0.2">
      <c r="A231" s="81">
        <v>51121819</v>
      </c>
      <c r="B231" s="69" t="str">
        <f t="shared" ref="B231:B285" ca="1" si="16">IFERROR(INDEX(UNSPSCDes,MATCH(INDIRECT(ADDRESS(ROW(),COLUMN()-1,4)),UNSPSCCode,0)),"")</f>
        <v>Ezetimiba</v>
      </c>
      <c r="C231" s="81" t="s">
        <v>16989</v>
      </c>
      <c r="D231" s="81">
        <v>3</v>
      </c>
      <c r="E231" s="71">
        <v>1300</v>
      </c>
      <c r="F231" s="70">
        <f t="shared" ref="F231:F285" ca="1" si="17">INDIRECT(ADDRESS(ROW(),COLUMN()-2,4))*INDIRECT(ADDRESS(ROW(),COLUMN()-1,4))</f>
        <v>3900</v>
      </c>
      <c r="G231" s="45"/>
      <c r="H231" s="45"/>
      <c r="I231" s="45"/>
      <c r="J231" s="45"/>
    </row>
    <row r="232" spans="1:10" ht="13.5" customHeight="1" x14ac:dyDescent="0.2">
      <c r="A232" s="81">
        <v>51121706</v>
      </c>
      <c r="B232" s="69" t="str">
        <f t="shared" ca="1" si="16"/>
        <v>Isradipina</v>
      </c>
      <c r="C232" s="81" t="s">
        <v>16989</v>
      </c>
      <c r="D232" s="81">
        <v>3</v>
      </c>
      <c r="E232" s="71">
        <v>900</v>
      </c>
      <c r="F232" s="70">
        <f t="shared" ca="1" si="17"/>
        <v>2700</v>
      </c>
      <c r="G232" s="45"/>
      <c r="H232" s="45"/>
      <c r="I232" s="45"/>
      <c r="J232" s="45"/>
    </row>
    <row r="233" spans="1:10" ht="13.5" customHeight="1" x14ac:dyDescent="0.2">
      <c r="A233" s="81">
        <v>51141706</v>
      </c>
      <c r="B233" s="69" t="str">
        <f t="shared" ca="1" si="16"/>
        <v>Citicolina</v>
      </c>
      <c r="C233" s="81" t="s">
        <v>16989</v>
      </c>
      <c r="D233" s="81">
        <v>3</v>
      </c>
      <c r="E233" s="71">
        <v>2800</v>
      </c>
      <c r="F233" s="70">
        <f t="shared" ca="1" si="17"/>
        <v>8400</v>
      </c>
      <c r="G233" s="45"/>
      <c r="H233" s="45"/>
      <c r="I233" s="45"/>
      <c r="J233" s="45"/>
    </row>
    <row r="234" spans="1:10" ht="13.5" customHeight="1" x14ac:dyDescent="0.2">
      <c r="A234" s="81">
        <v>51121765</v>
      </c>
      <c r="B234" s="69" t="str">
        <f t="shared" ca="1" si="16"/>
        <v>Metoprolol</v>
      </c>
      <c r="C234" s="81" t="s">
        <v>16989</v>
      </c>
      <c r="D234" s="81">
        <v>3</v>
      </c>
      <c r="E234" s="71">
        <v>1500</v>
      </c>
      <c r="F234" s="70">
        <f t="shared" ca="1" si="17"/>
        <v>4500</v>
      </c>
      <c r="G234" s="45"/>
      <c r="H234" s="45"/>
      <c r="I234" s="45"/>
      <c r="J234" s="45"/>
    </row>
    <row r="235" spans="1:10" ht="13.5" customHeight="1" x14ac:dyDescent="0.2">
      <c r="A235" s="81">
        <v>51181608</v>
      </c>
      <c r="B235" s="69" t="str">
        <f t="shared" ca="1" si="16"/>
        <v>Levotiroxina</v>
      </c>
      <c r="C235" s="81" t="s">
        <v>16989</v>
      </c>
      <c r="D235" s="81">
        <v>3</v>
      </c>
      <c r="E235" s="71">
        <v>950</v>
      </c>
      <c r="F235" s="70">
        <f t="shared" ca="1" si="17"/>
        <v>2850</v>
      </c>
      <c r="G235" s="45"/>
      <c r="H235" s="45"/>
      <c r="I235" s="45"/>
      <c r="J235" s="45"/>
    </row>
    <row r="236" spans="1:10" ht="13.5" customHeight="1" x14ac:dyDescent="0.2">
      <c r="A236" s="81">
        <v>51181608</v>
      </c>
      <c r="B236" s="69" t="str">
        <f t="shared" ca="1" si="16"/>
        <v>Levotiroxina</v>
      </c>
      <c r="C236" s="81" t="s">
        <v>16989</v>
      </c>
      <c r="D236" s="81">
        <v>3</v>
      </c>
      <c r="E236" s="71">
        <v>2300</v>
      </c>
      <c r="F236" s="70">
        <f t="shared" ca="1" si="17"/>
        <v>6900</v>
      </c>
      <c r="G236" s="45"/>
      <c r="H236" s="45"/>
      <c r="I236" s="45"/>
      <c r="J236" s="45"/>
    </row>
    <row r="237" spans="1:10" ht="13.5" customHeight="1" x14ac:dyDescent="0.2">
      <c r="A237" s="81">
        <v>51181516</v>
      </c>
      <c r="B237" s="69" t="str">
        <f t="shared" ca="1" si="16"/>
        <v>Glibenclamida o gliburida</v>
      </c>
      <c r="C237" s="81" t="s">
        <v>16989</v>
      </c>
      <c r="D237" s="81">
        <v>3</v>
      </c>
      <c r="E237" s="71">
        <v>2800</v>
      </c>
      <c r="F237" s="70">
        <f t="shared" ca="1" si="17"/>
        <v>8400</v>
      </c>
      <c r="G237" s="45"/>
      <c r="H237" s="45"/>
      <c r="I237" s="45"/>
      <c r="J237" s="45"/>
    </row>
    <row r="238" spans="1:10" ht="13.5" customHeight="1" x14ac:dyDescent="0.2">
      <c r="A238" s="81">
        <v>51181608</v>
      </c>
      <c r="B238" s="69" t="str">
        <f t="shared" ca="1" si="16"/>
        <v>Levotiroxina</v>
      </c>
      <c r="C238" s="81" t="s">
        <v>16989</v>
      </c>
      <c r="D238" s="81">
        <v>3</v>
      </c>
      <c r="E238" s="71">
        <v>1300</v>
      </c>
      <c r="F238" s="70">
        <f t="shared" ca="1" si="17"/>
        <v>3900</v>
      </c>
      <c r="G238" s="45"/>
      <c r="H238" s="45"/>
      <c r="I238" s="45"/>
      <c r="J238" s="45"/>
    </row>
    <row r="239" spans="1:10" ht="13.5" customHeight="1" x14ac:dyDescent="0.2">
      <c r="A239" s="81">
        <v>51121710</v>
      </c>
      <c r="B239" s="69" t="str">
        <f t="shared" ca="1" si="16"/>
        <v>Losartán potásico</v>
      </c>
      <c r="C239" s="81" t="s">
        <v>16989</v>
      </c>
      <c r="D239" s="81">
        <v>3</v>
      </c>
      <c r="E239" s="71">
        <v>2800</v>
      </c>
      <c r="F239" s="70">
        <f t="shared" ca="1" si="17"/>
        <v>8400</v>
      </c>
      <c r="G239" s="45"/>
      <c r="H239" s="45"/>
      <c r="I239" s="45"/>
      <c r="J239" s="45"/>
    </row>
    <row r="240" spans="1:10" ht="13.5" customHeight="1" x14ac:dyDescent="0.2">
      <c r="A240" s="81">
        <v>51191515</v>
      </c>
      <c r="B240" s="69" t="str">
        <f t="shared" ca="1" si="16"/>
        <v>Hidroclorotiazida</v>
      </c>
      <c r="C240" s="81" t="s">
        <v>16989</v>
      </c>
      <c r="D240" s="81">
        <v>3</v>
      </c>
      <c r="E240" s="71">
        <v>2200</v>
      </c>
      <c r="F240" s="70">
        <f t="shared" ca="1" si="17"/>
        <v>6600</v>
      </c>
      <c r="G240" s="45"/>
      <c r="H240" s="45"/>
      <c r="I240" s="45"/>
      <c r="J240" s="45"/>
    </row>
    <row r="241" spans="1:10" ht="13.5" customHeight="1" x14ac:dyDescent="0.2">
      <c r="A241" s="81">
        <v>51121735</v>
      </c>
      <c r="B241" s="69" t="str">
        <f t="shared" ca="1" si="16"/>
        <v>Candesartán cilexetilo</v>
      </c>
      <c r="C241" s="81" t="s">
        <v>16989</v>
      </c>
      <c r="D241" s="81">
        <v>3</v>
      </c>
      <c r="E241" s="71">
        <v>1500</v>
      </c>
      <c r="F241" s="70">
        <f t="shared" ca="1" si="17"/>
        <v>4500</v>
      </c>
      <c r="G241" s="45"/>
      <c r="H241" s="45"/>
      <c r="I241" s="45"/>
      <c r="J241" s="45"/>
    </row>
    <row r="242" spans="1:10" ht="13.5" customHeight="1" x14ac:dyDescent="0.2">
      <c r="A242" s="81">
        <v>51101805</v>
      </c>
      <c r="B242" s="69" t="str">
        <f t="shared" ca="1" si="16"/>
        <v>Clotrimazol</v>
      </c>
      <c r="C242" s="81" t="s">
        <v>1450</v>
      </c>
      <c r="D242" s="81">
        <v>30</v>
      </c>
      <c r="E242" s="71">
        <v>175</v>
      </c>
      <c r="F242" s="70">
        <f t="shared" ca="1" si="17"/>
        <v>5250</v>
      </c>
      <c r="G242" s="45"/>
      <c r="H242" s="45"/>
      <c r="I242" s="45"/>
      <c r="J242" s="45"/>
    </row>
    <row r="243" spans="1:10" ht="13.5" customHeight="1" x14ac:dyDescent="0.2">
      <c r="A243" s="81">
        <v>51241205</v>
      </c>
      <c r="B243" s="69" t="str">
        <f t="shared" ca="1" si="16"/>
        <v>Calamina</v>
      </c>
      <c r="C243" s="81" t="s">
        <v>1450</v>
      </c>
      <c r="D243" s="81">
        <v>10</v>
      </c>
      <c r="E243" s="71">
        <v>160</v>
      </c>
      <c r="F243" s="70">
        <f t="shared" ca="1" si="17"/>
        <v>1600</v>
      </c>
      <c r="G243" s="45"/>
      <c r="H243" s="45"/>
      <c r="I243" s="45"/>
      <c r="J243" s="45"/>
    </row>
    <row r="244" spans="1:10" ht="13.5" customHeight="1" x14ac:dyDescent="0.2">
      <c r="A244" s="81">
        <v>51181608</v>
      </c>
      <c r="B244" s="69" t="str">
        <f t="shared" ca="1" si="16"/>
        <v>Levotiroxina</v>
      </c>
      <c r="C244" s="81" t="s">
        <v>16989</v>
      </c>
      <c r="D244" s="81">
        <v>3</v>
      </c>
      <c r="E244" s="71">
        <v>1700</v>
      </c>
      <c r="F244" s="70">
        <f t="shared" ca="1" si="17"/>
        <v>5100</v>
      </c>
      <c r="G244" s="45"/>
      <c r="H244" s="45"/>
      <c r="I244" s="45"/>
      <c r="J244" s="45"/>
    </row>
    <row r="245" spans="1:10" ht="13.5" customHeight="1" x14ac:dyDescent="0.2">
      <c r="A245" s="81">
        <v>51121710</v>
      </c>
      <c r="B245" s="69" t="str">
        <f t="shared" ca="1" si="16"/>
        <v>Losartán potásico</v>
      </c>
      <c r="C245" s="81" t="s">
        <v>16989</v>
      </c>
      <c r="D245" s="81">
        <v>3</v>
      </c>
      <c r="E245" s="71">
        <v>1800</v>
      </c>
      <c r="F245" s="70">
        <f t="shared" ca="1" si="17"/>
        <v>5400</v>
      </c>
      <c r="G245" s="45"/>
      <c r="H245" s="45"/>
      <c r="I245" s="45"/>
      <c r="J245" s="45"/>
    </row>
    <row r="246" spans="1:10" ht="13.5" customHeight="1" x14ac:dyDescent="0.2">
      <c r="A246" s="81">
        <v>51121735</v>
      </c>
      <c r="B246" s="69" t="str">
        <f t="shared" ca="1" si="16"/>
        <v>Candesartán cilexetilo</v>
      </c>
      <c r="C246" s="81" t="s">
        <v>16989</v>
      </c>
      <c r="D246" s="81">
        <v>3</v>
      </c>
      <c r="E246" s="71">
        <v>1900</v>
      </c>
      <c r="F246" s="70">
        <f t="shared" ca="1" si="17"/>
        <v>5700</v>
      </c>
      <c r="G246" s="45"/>
      <c r="H246" s="45"/>
      <c r="I246" s="45"/>
      <c r="J246" s="45"/>
    </row>
    <row r="247" spans="1:10" ht="13.5" customHeight="1" x14ac:dyDescent="0.2">
      <c r="A247" s="81">
        <v>51141515</v>
      </c>
      <c r="B247" s="69" t="str">
        <f t="shared" ca="1" si="16"/>
        <v>Etotoína</v>
      </c>
      <c r="C247" s="81" t="s">
        <v>16989</v>
      </c>
      <c r="D247" s="81">
        <v>3</v>
      </c>
      <c r="E247" s="71">
        <v>990</v>
      </c>
      <c r="F247" s="70">
        <f t="shared" ca="1" si="17"/>
        <v>2970</v>
      </c>
      <c r="G247" s="45"/>
      <c r="H247" s="45"/>
      <c r="I247" s="45"/>
      <c r="J247" s="45"/>
    </row>
    <row r="248" spans="1:10" ht="13.5" customHeight="1" x14ac:dyDescent="0.2">
      <c r="A248" s="81">
        <v>51121818</v>
      </c>
      <c r="B248" s="69" t="str">
        <f t="shared" ca="1" si="16"/>
        <v>Atorvastatina</v>
      </c>
      <c r="C248" s="81" t="s">
        <v>16989</v>
      </c>
      <c r="D248" s="81">
        <v>3</v>
      </c>
      <c r="E248" s="71">
        <v>8000</v>
      </c>
      <c r="F248" s="70">
        <f t="shared" ca="1" si="17"/>
        <v>24000</v>
      </c>
      <c r="G248" s="45"/>
      <c r="H248" s="45"/>
      <c r="I248" s="45"/>
      <c r="J248" s="45"/>
    </row>
    <row r="249" spans="1:10" ht="13.5" customHeight="1" x14ac:dyDescent="0.2">
      <c r="A249" s="81">
        <v>51101811</v>
      </c>
      <c r="B249" s="69" t="str">
        <f t="shared" ca="1" si="16"/>
        <v>Ketoconazol</v>
      </c>
      <c r="C249" s="81" t="s">
        <v>1450</v>
      </c>
      <c r="D249" s="81">
        <v>30</v>
      </c>
      <c r="E249" s="71">
        <v>80</v>
      </c>
      <c r="F249" s="70">
        <f t="shared" ca="1" si="17"/>
        <v>2400</v>
      </c>
      <c r="G249" s="45"/>
      <c r="H249" s="45"/>
      <c r="I249" s="45"/>
      <c r="J249" s="45"/>
    </row>
    <row r="250" spans="1:10" ht="13.5" customHeight="1" x14ac:dyDescent="0.2">
      <c r="A250" s="81">
        <v>51142001</v>
      </c>
      <c r="B250" s="69" t="str">
        <f t="shared" ca="1" si="16"/>
        <v>Acetaminofén</v>
      </c>
      <c r="C250" s="81" t="s">
        <v>1450</v>
      </c>
      <c r="D250" s="81">
        <v>56</v>
      </c>
      <c r="E250" s="71">
        <v>175</v>
      </c>
      <c r="F250" s="70">
        <f t="shared" ca="1" si="17"/>
        <v>9800</v>
      </c>
      <c r="G250" s="45"/>
      <c r="H250" s="45"/>
      <c r="I250" s="45"/>
      <c r="J250" s="45"/>
    </row>
    <row r="251" spans="1:10" ht="13.5" customHeight="1" x14ac:dyDescent="0.2">
      <c r="A251" s="81">
        <v>51121704</v>
      </c>
      <c r="B251" s="69" t="str">
        <f t="shared" ca="1" si="16"/>
        <v>Lisinopril</v>
      </c>
      <c r="C251" s="81" t="s">
        <v>16989</v>
      </c>
      <c r="D251" s="81">
        <v>3</v>
      </c>
      <c r="E251" s="71">
        <v>4400</v>
      </c>
      <c r="F251" s="70">
        <f t="shared" ca="1" si="17"/>
        <v>13200</v>
      </c>
      <c r="G251" s="45"/>
      <c r="H251" s="45"/>
      <c r="I251" s="45"/>
      <c r="J251" s="45"/>
    </row>
    <row r="252" spans="1:10" ht="13.5" customHeight="1" x14ac:dyDescent="0.2">
      <c r="A252" s="81">
        <v>51142002</v>
      </c>
      <c r="B252" s="69" t="str">
        <f t="shared" ca="1" si="16"/>
        <v>Ácido acetilsalicílico</v>
      </c>
      <c r="C252" s="81" t="s">
        <v>16989</v>
      </c>
      <c r="D252" s="81">
        <v>3</v>
      </c>
      <c r="E252" s="71">
        <v>408</v>
      </c>
      <c r="F252" s="70">
        <f t="shared" ca="1" si="17"/>
        <v>1224</v>
      </c>
      <c r="G252" s="45"/>
      <c r="H252" s="45"/>
      <c r="I252" s="45"/>
      <c r="J252" s="45"/>
    </row>
    <row r="253" spans="1:10" ht="13.5" customHeight="1" x14ac:dyDescent="0.2">
      <c r="A253" s="81">
        <v>51121735</v>
      </c>
      <c r="B253" s="69" t="str">
        <f t="shared" ca="1" si="16"/>
        <v>Candesartán cilexetilo</v>
      </c>
      <c r="C253" s="81" t="s">
        <v>16989</v>
      </c>
      <c r="D253" s="81">
        <v>3</v>
      </c>
      <c r="E253" s="71">
        <v>5000</v>
      </c>
      <c r="F253" s="70">
        <f t="shared" ca="1" si="17"/>
        <v>15000</v>
      </c>
      <c r="G253" s="45"/>
      <c r="H253" s="45"/>
      <c r="I253" s="45"/>
      <c r="J253" s="45"/>
    </row>
    <row r="254" spans="1:10" ht="13.5" customHeight="1" x14ac:dyDescent="0.2">
      <c r="A254" s="81">
        <v>51121737</v>
      </c>
      <c r="B254" s="69" t="str">
        <f t="shared" ca="1" si="16"/>
        <v>Clorhidrato de benazepril</v>
      </c>
      <c r="C254" s="81" t="s">
        <v>16989</v>
      </c>
      <c r="D254" s="81">
        <v>3</v>
      </c>
      <c r="E254" s="71">
        <v>1600</v>
      </c>
      <c r="F254" s="70">
        <f t="shared" ca="1" si="17"/>
        <v>4800</v>
      </c>
      <c r="G254" s="45"/>
      <c r="H254" s="45"/>
      <c r="I254" s="45"/>
      <c r="J254" s="45"/>
    </row>
    <row r="255" spans="1:10" ht="13.5" customHeight="1" x14ac:dyDescent="0.2">
      <c r="A255" s="81">
        <v>51121745</v>
      </c>
      <c r="B255" s="69" t="str">
        <f t="shared" ca="1" si="16"/>
        <v>Dihidrato de enalaprilato</v>
      </c>
      <c r="C255" s="81" t="s">
        <v>16989</v>
      </c>
      <c r="D255" s="81">
        <v>3</v>
      </c>
      <c r="E255" s="71">
        <v>2300</v>
      </c>
      <c r="F255" s="70">
        <f t="shared" ca="1" si="17"/>
        <v>6900</v>
      </c>
      <c r="G255" s="45"/>
      <c r="H255" s="45"/>
      <c r="I255" s="45"/>
      <c r="J255" s="45"/>
    </row>
    <row r="256" spans="1:10" ht="13.5" customHeight="1" x14ac:dyDescent="0.2">
      <c r="A256" s="81">
        <v>51101805</v>
      </c>
      <c r="B256" s="69" t="str">
        <f t="shared" ca="1" si="16"/>
        <v>Clotrimazol</v>
      </c>
      <c r="C256" s="81" t="s">
        <v>1450</v>
      </c>
      <c r="D256" s="81">
        <v>27</v>
      </c>
      <c r="E256" s="71">
        <v>90</v>
      </c>
      <c r="F256" s="70">
        <f t="shared" ca="1" si="17"/>
        <v>2430</v>
      </c>
      <c r="G256" s="45"/>
      <c r="H256" s="45"/>
      <c r="I256" s="45"/>
      <c r="J256" s="45"/>
    </row>
    <row r="257" spans="1:10" ht="13.5" customHeight="1" x14ac:dyDescent="0.2">
      <c r="A257" s="81">
        <v>51121715</v>
      </c>
      <c r="B257" s="69" t="str">
        <f t="shared" ca="1" si="16"/>
        <v>Enalapril</v>
      </c>
      <c r="C257" s="81" t="s">
        <v>16989</v>
      </c>
      <c r="D257" s="81">
        <v>15</v>
      </c>
      <c r="E257" s="71">
        <v>180</v>
      </c>
      <c r="F257" s="70">
        <f t="shared" ca="1" si="17"/>
        <v>2700</v>
      </c>
      <c r="G257" s="45"/>
      <c r="H257" s="45"/>
      <c r="I257" s="45"/>
      <c r="J257" s="45"/>
    </row>
    <row r="258" spans="1:10" ht="13.5" customHeight="1" x14ac:dyDescent="0.2">
      <c r="A258" s="81">
        <v>51121715</v>
      </c>
      <c r="B258" s="69" t="str">
        <f t="shared" ca="1" si="16"/>
        <v>Enalapril</v>
      </c>
      <c r="C258" s="81" t="s">
        <v>16989</v>
      </c>
      <c r="D258" s="81">
        <v>9</v>
      </c>
      <c r="E258" s="71">
        <v>200</v>
      </c>
      <c r="F258" s="70">
        <f t="shared" ca="1" si="17"/>
        <v>1800</v>
      </c>
      <c r="G258" s="45"/>
      <c r="H258" s="45"/>
      <c r="I258" s="45"/>
      <c r="J258" s="45"/>
    </row>
    <row r="259" spans="1:10" ht="13.5" customHeight="1" x14ac:dyDescent="0.2">
      <c r="A259" s="81">
        <v>51191510</v>
      </c>
      <c r="B259" s="69" t="str">
        <f t="shared" ca="1" si="16"/>
        <v>Furosemida</v>
      </c>
      <c r="C259" s="81" t="s">
        <v>1450</v>
      </c>
      <c r="D259" s="81">
        <v>9</v>
      </c>
      <c r="E259" s="71">
        <v>12</v>
      </c>
      <c r="F259" s="70">
        <f t="shared" ca="1" si="17"/>
        <v>108</v>
      </c>
      <c r="G259" s="45"/>
      <c r="H259" s="45"/>
      <c r="I259" s="45"/>
      <c r="J259" s="45"/>
    </row>
    <row r="260" spans="1:10" ht="13.5" customHeight="1" x14ac:dyDescent="0.2">
      <c r="A260" s="81">
        <v>51121743</v>
      </c>
      <c r="B260" s="69" t="str">
        <f t="shared" ca="1" si="16"/>
        <v>Besilato de amlodipina</v>
      </c>
      <c r="C260" s="81" t="s">
        <v>16989</v>
      </c>
      <c r="D260" s="81">
        <v>30</v>
      </c>
      <c r="E260" s="71">
        <v>270</v>
      </c>
      <c r="F260" s="70">
        <f t="shared" ca="1" si="17"/>
        <v>8100</v>
      </c>
      <c r="G260" s="45"/>
      <c r="H260" s="45"/>
      <c r="I260" s="45"/>
      <c r="J260" s="45"/>
    </row>
    <row r="261" spans="1:10" ht="13.5" customHeight="1" x14ac:dyDescent="0.2">
      <c r="A261" s="81">
        <v>51121743</v>
      </c>
      <c r="B261" s="69" t="str">
        <f t="shared" ca="1" si="16"/>
        <v>Besilato de amlodipina</v>
      </c>
      <c r="C261" s="81" t="s">
        <v>16989</v>
      </c>
      <c r="D261" s="81">
        <v>21</v>
      </c>
      <c r="E261" s="71">
        <v>280</v>
      </c>
      <c r="F261" s="70">
        <f t="shared" ca="1" si="17"/>
        <v>5880</v>
      </c>
      <c r="G261" s="45"/>
      <c r="H261" s="45"/>
      <c r="I261" s="45"/>
      <c r="J261" s="45"/>
    </row>
    <row r="262" spans="1:10" ht="13.5" customHeight="1" x14ac:dyDescent="0.2">
      <c r="A262" s="81">
        <v>51191515</v>
      </c>
      <c r="B262" s="69" t="str">
        <f t="shared" ca="1" si="16"/>
        <v>Hidroclorotiazida</v>
      </c>
      <c r="C262" s="81" t="s">
        <v>16989</v>
      </c>
      <c r="D262" s="81">
        <v>21</v>
      </c>
      <c r="E262" s="71">
        <v>400</v>
      </c>
      <c r="F262" s="70">
        <f t="shared" ca="1" si="17"/>
        <v>8400</v>
      </c>
      <c r="G262" s="45"/>
      <c r="H262" s="45"/>
      <c r="I262" s="45"/>
      <c r="J262" s="45"/>
    </row>
    <row r="263" spans="1:10" ht="13.5" customHeight="1" x14ac:dyDescent="0.2">
      <c r="A263" s="85">
        <v>51131503</v>
      </c>
      <c r="B263" s="69" t="str">
        <f t="shared" ca="1" si="16"/>
        <v>Sulfato ferroso</v>
      </c>
      <c r="C263" s="81" t="s">
        <v>1450</v>
      </c>
      <c r="D263" s="81">
        <v>21</v>
      </c>
      <c r="E263" s="71">
        <v>340</v>
      </c>
      <c r="F263" s="70">
        <f t="shared" ca="1" si="17"/>
        <v>7140</v>
      </c>
      <c r="G263" s="45"/>
      <c r="H263" s="45"/>
      <c r="I263" s="45"/>
      <c r="J263" s="45"/>
    </row>
    <row r="264" spans="1:10" ht="13.5" customHeight="1" x14ac:dyDescent="0.2">
      <c r="A264" s="85">
        <v>51101542</v>
      </c>
      <c r="B264" s="69" t="str">
        <f t="shared" ca="1" si="16"/>
        <v>Ciprofloxacina</v>
      </c>
      <c r="C264" s="81" t="s">
        <v>16989</v>
      </c>
      <c r="D264" s="81">
        <v>9</v>
      </c>
      <c r="E264" s="71">
        <v>785</v>
      </c>
      <c r="F264" s="70">
        <f t="shared" ca="1" si="17"/>
        <v>7065</v>
      </c>
      <c r="G264" s="45"/>
      <c r="H264" s="45"/>
      <c r="I264" s="45"/>
      <c r="J264" s="45"/>
    </row>
    <row r="265" spans="1:10" ht="13.5" customHeight="1" x14ac:dyDescent="0.2">
      <c r="A265" s="85">
        <v>51131501</v>
      </c>
      <c r="B265" s="69" t="str">
        <f t="shared" ca="1" si="16"/>
        <v>Fumarato ferroso</v>
      </c>
      <c r="C265" s="81" t="s">
        <v>16989</v>
      </c>
      <c r="D265" s="81">
        <v>16.5</v>
      </c>
      <c r="E265" s="71">
        <v>235</v>
      </c>
      <c r="F265" s="70">
        <f t="shared" ca="1" si="17"/>
        <v>3877.5</v>
      </c>
      <c r="G265" s="45"/>
      <c r="H265" s="45"/>
      <c r="I265" s="45"/>
      <c r="J265" s="45"/>
    </row>
    <row r="266" spans="1:10" ht="13.5" customHeight="1" x14ac:dyDescent="0.2">
      <c r="A266" s="85">
        <v>51142405</v>
      </c>
      <c r="B266" s="69" t="str">
        <f t="shared" ca="1" si="16"/>
        <v>Combinación de ácido acetilsalicílico paracetamol</v>
      </c>
      <c r="C266" s="81" t="s">
        <v>16989</v>
      </c>
      <c r="D266" s="81">
        <v>9</v>
      </c>
      <c r="E266" s="71">
        <v>1000</v>
      </c>
      <c r="F266" s="70">
        <f t="shared" ca="1" si="17"/>
        <v>9000</v>
      </c>
      <c r="G266" s="45"/>
      <c r="H266" s="45"/>
      <c r="I266" s="45"/>
      <c r="J266" s="45"/>
    </row>
    <row r="267" spans="1:10" ht="13.5" customHeight="1" x14ac:dyDescent="0.2">
      <c r="A267" s="85">
        <v>51142001</v>
      </c>
      <c r="B267" s="69" t="str">
        <f t="shared" ca="1" si="16"/>
        <v>Acetaminofén</v>
      </c>
      <c r="C267" s="81" t="s">
        <v>16989</v>
      </c>
      <c r="D267" s="81">
        <v>12</v>
      </c>
      <c r="E267" s="71">
        <v>110</v>
      </c>
      <c r="F267" s="70">
        <f t="shared" ca="1" si="17"/>
        <v>1320</v>
      </c>
      <c r="G267" s="45"/>
      <c r="H267" s="45"/>
      <c r="I267" s="45"/>
      <c r="J267" s="45"/>
    </row>
    <row r="268" spans="1:10" ht="13.5" customHeight="1" x14ac:dyDescent="0.2">
      <c r="A268" s="85">
        <v>51131503</v>
      </c>
      <c r="B268" s="69" t="str">
        <f t="shared" ca="1" si="16"/>
        <v>Sulfato ferroso</v>
      </c>
      <c r="C268" s="81" t="s">
        <v>1450</v>
      </c>
      <c r="D268" s="81">
        <v>12</v>
      </c>
      <c r="E268" s="71">
        <v>410</v>
      </c>
      <c r="F268" s="70">
        <f t="shared" ca="1" si="17"/>
        <v>4920</v>
      </c>
      <c r="G268" s="45"/>
      <c r="H268" s="45"/>
      <c r="I268" s="45"/>
      <c r="J268" s="45"/>
    </row>
    <row r="269" spans="1:10" ht="13.5" customHeight="1" x14ac:dyDescent="0.2">
      <c r="A269" s="85">
        <v>51142405</v>
      </c>
      <c r="B269" s="69" t="str">
        <f t="shared" ca="1" si="16"/>
        <v>Combinación de ácido acetilsalicílico paracetamol</v>
      </c>
      <c r="C269" s="81" t="s">
        <v>1450</v>
      </c>
      <c r="D269" s="81">
        <v>9</v>
      </c>
      <c r="E269" s="71">
        <v>410</v>
      </c>
      <c r="F269" s="70">
        <f t="shared" ca="1" si="17"/>
        <v>3690</v>
      </c>
      <c r="G269" s="45"/>
      <c r="H269" s="45"/>
      <c r="I269" s="45"/>
      <c r="J269" s="45"/>
    </row>
    <row r="270" spans="1:10" ht="13.5" customHeight="1" x14ac:dyDescent="0.2">
      <c r="A270" s="85">
        <v>51101603</v>
      </c>
      <c r="B270" s="69" t="str">
        <f t="shared" ca="1" si="16"/>
        <v>Metronidazol</v>
      </c>
      <c r="C270" s="81" t="s">
        <v>1450</v>
      </c>
      <c r="D270" s="81">
        <v>36</v>
      </c>
      <c r="E270" s="71">
        <v>400</v>
      </c>
      <c r="F270" s="70">
        <f t="shared" ca="1" si="17"/>
        <v>14400</v>
      </c>
      <c r="G270" s="45"/>
      <c r="H270" s="45"/>
      <c r="I270" s="45"/>
      <c r="J270" s="45"/>
    </row>
    <row r="271" spans="1:10" ht="13.5" customHeight="1" x14ac:dyDescent="0.2">
      <c r="A271" s="85">
        <v>51121753</v>
      </c>
      <c r="B271" s="69" t="str">
        <f t="shared" ca="1" si="16"/>
        <v>Irbesartán</v>
      </c>
      <c r="C271" s="81" t="s">
        <v>16989</v>
      </c>
      <c r="D271" s="81">
        <v>1</v>
      </c>
      <c r="E271" s="71">
        <v>2099</v>
      </c>
      <c r="F271" s="70">
        <f t="shared" ca="1" si="17"/>
        <v>2099</v>
      </c>
      <c r="G271" s="45"/>
      <c r="H271" s="45"/>
      <c r="I271" s="45"/>
      <c r="J271" s="45"/>
    </row>
    <row r="272" spans="1:10" ht="13.5" customHeight="1" x14ac:dyDescent="0.2">
      <c r="A272" s="85">
        <v>51171504</v>
      </c>
      <c r="B272" s="69" t="str">
        <f t="shared" ca="1" si="16"/>
        <v>Antiácidos de bicarbonato de sodio</v>
      </c>
      <c r="C272" s="81" t="s">
        <v>1450</v>
      </c>
      <c r="D272" s="81">
        <v>60</v>
      </c>
      <c r="E272" s="71">
        <v>140</v>
      </c>
      <c r="F272" s="70">
        <f t="shared" ca="1" si="17"/>
        <v>8400</v>
      </c>
      <c r="G272" s="45"/>
      <c r="H272" s="45"/>
      <c r="I272" s="45"/>
      <c r="J272" s="45"/>
    </row>
    <row r="273" spans="1:10" ht="13.5" customHeight="1" x14ac:dyDescent="0.2">
      <c r="A273" s="85">
        <v>51161811</v>
      </c>
      <c r="B273" s="69" t="str">
        <f t="shared" ca="1" si="16"/>
        <v>Bromhexina</v>
      </c>
      <c r="C273" s="81" t="s">
        <v>1450</v>
      </c>
      <c r="D273" s="81">
        <v>60</v>
      </c>
      <c r="E273" s="71">
        <v>110</v>
      </c>
      <c r="F273" s="70">
        <f t="shared" ca="1" si="17"/>
        <v>6600</v>
      </c>
      <c r="G273" s="45"/>
      <c r="H273" s="45"/>
      <c r="I273" s="45"/>
      <c r="J273" s="45"/>
    </row>
    <row r="274" spans="1:10" ht="13.5" customHeight="1" x14ac:dyDescent="0.2">
      <c r="A274" s="85">
        <v>51171909</v>
      </c>
      <c r="B274" s="69" t="str">
        <f t="shared" ca="1" si="16"/>
        <v>Omeprazol</v>
      </c>
      <c r="C274" s="81" t="s">
        <v>16989</v>
      </c>
      <c r="D274" s="81">
        <v>9</v>
      </c>
      <c r="E274" s="71">
        <v>555</v>
      </c>
      <c r="F274" s="70">
        <f t="shared" ca="1" si="17"/>
        <v>4995</v>
      </c>
      <c r="G274" s="45"/>
      <c r="H274" s="45"/>
      <c r="I274" s="45"/>
      <c r="J274" s="45"/>
    </row>
    <row r="275" spans="1:10" ht="13.5" customHeight="1" x14ac:dyDescent="0.2">
      <c r="A275" s="85">
        <v>51161811</v>
      </c>
      <c r="B275" s="69" t="str">
        <f t="shared" ca="1" si="16"/>
        <v>Bromhexina</v>
      </c>
      <c r="C275" s="81" t="s">
        <v>1450</v>
      </c>
      <c r="D275" s="81">
        <v>40</v>
      </c>
      <c r="E275" s="71">
        <v>105</v>
      </c>
      <c r="F275" s="70">
        <f t="shared" ca="1" si="17"/>
        <v>4200</v>
      </c>
      <c r="G275" s="45"/>
      <c r="H275" s="45"/>
      <c r="I275" s="45"/>
      <c r="J275" s="45"/>
    </row>
    <row r="276" spans="1:10" ht="13.5" customHeight="1" x14ac:dyDescent="0.2">
      <c r="A276" s="85">
        <v>51101701</v>
      </c>
      <c r="B276" s="69" t="str">
        <f t="shared" ca="1" si="16"/>
        <v>Albendazol</v>
      </c>
      <c r="C276" s="81" t="s">
        <v>1450</v>
      </c>
      <c r="D276" s="81">
        <v>23</v>
      </c>
      <c r="E276" s="71">
        <v>45</v>
      </c>
      <c r="F276" s="70">
        <f t="shared" ca="1" si="17"/>
        <v>1035</v>
      </c>
      <c r="G276" s="45"/>
      <c r="H276" s="45"/>
      <c r="I276" s="45"/>
      <c r="J276" s="45"/>
    </row>
    <row r="277" spans="1:10" ht="13.5" customHeight="1" x14ac:dyDescent="0.2">
      <c r="A277" s="85">
        <v>51101511</v>
      </c>
      <c r="B277" s="69" t="str">
        <f t="shared" ca="1" si="16"/>
        <v>Amoxicilina</v>
      </c>
      <c r="C277" s="81" t="s">
        <v>1450</v>
      </c>
      <c r="D277" s="81">
        <v>19</v>
      </c>
      <c r="E277" s="71">
        <v>425</v>
      </c>
      <c r="F277" s="70">
        <f t="shared" ca="1" si="17"/>
        <v>8075</v>
      </c>
      <c r="G277" s="45"/>
      <c r="H277" s="45"/>
      <c r="I277" s="45"/>
      <c r="J277" s="45"/>
    </row>
    <row r="278" spans="1:10" ht="13.5" customHeight="1" x14ac:dyDescent="0.2">
      <c r="A278" s="85">
        <v>51101542</v>
      </c>
      <c r="B278" s="69" t="str">
        <f t="shared" ca="1" si="16"/>
        <v>Ciprofloxacina</v>
      </c>
      <c r="C278" s="81" t="s">
        <v>16989</v>
      </c>
      <c r="D278" s="81">
        <v>9</v>
      </c>
      <c r="E278" s="71">
        <v>720</v>
      </c>
      <c r="F278" s="70">
        <f t="shared" ca="1" si="17"/>
        <v>6480</v>
      </c>
      <c r="G278" s="45"/>
      <c r="H278" s="45"/>
      <c r="I278" s="45"/>
      <c r="J278" s="45"/>
    </row>
    <row r="279" spans="1:10" ht="13.5" customHeight="1" x14ac:dyDescent="0.2">
      <c r="A279" s="85">
        <v>53131608</v>
      </c>
      <c r="B279" s="69" t="str">
        <f t="shared" ca="1" si="16"/>
        <v>Jabones</v>
      </c>
      <c r="C279" s="81" t="s">
        <v>1450</v>
      </c>
      <c r="D279" s="81">
        <v>17</v>
      </c>
      <c r="E279" s="71">
        <v>12</v>
      </c>
      <c r="F279" s="70">
        <f t="shared" ca="1" si="17"/>
        <v>204</v>
      </c>
      <c r="G279" s="45"/>
      <c r="H279" s="45"/>
      <c r="I279" s="45"/>
      <c r="J279" s="45"/>
    </row>
    <row r="280" spans="1:10" ht="13.5" customHeight="1" x14ac:dyDescent="0.2">
      <c r="A280" s="85">
        <v>51121733</v>
      </c>
      <c r="B280" s="69" t="str">
        <f t="shared" ca="1" si="16"/>
        <v>Valsartán</v>
      </c>
      <c r="C280" s="81" t="s">
        <v>16989</v>
      </c>
      <c r="D280" s="81">
        <v>0.75</v>
      </c>
      <c r="E280" s="71">
        <v>1400</v>
      </c>
      <c r="F280" s="70">
        <f t="shared" ca="1" si="17"/>
        <v>1050</v>
      </c>
      <c r="G280" s="45"/>
      <c r="H280" s="45"/>
      <c r="I280" s="45"/>
      <c r="J280" s="45"/>
    </row>
    <row r="281" spans="1:10" ht="13.5" customHeight="1" x14ac:dyDescent="0.2">
      <c r="A281" s="85">
        <v>51171904</v>
      </c>
      <c r="B281" s="69" t="str">
        <f t="shared" ca="1" si="16"/>
        <v>Clorhidrato de ranitidina</v>
      </c>
      <c r="C281" s="81" t="s">
        <v>16989</v>
      </c>
      <c r="D281" s="81">
        <v>7</v>
      </c>
      <c r="E281" s="71">
        <v>165</v>
      </c>
      <c r="F281" s="70">
        <f t="shared" ca="1" si="17"/>
        <v>1155</v>
      </c>
      <c r="G281" s="45"/>
      <c r="H281" s="45"/>
      <c r="I281" s="45"/>
      <c r="J281" s="45"/>
    </row>
    <row r="282" spans="1:10" ht="13.5" customHeight="1" x14ac:dyDescent="0.2">
      <c r="A282" s="85">
        <v>51142104</v>
      </c>
      <c r="B282" s="69" t="str">
        <f t="shared" ca="1" si="16"/>
        <v>Diclofenaco sódico</v>
      </c>
      <c r="C282" s="81" t="s">
        <v>16989</v>
      </c>
      <c r="D282" s="81">
        <v>2</v>
      </c>
      <c r="E282" s="71">
        <v>1000</v>
      </c>
      <c r="F282" s="70">
        <f t="shared" ca="1" si="17"/>
        <v>2000</v>
      </c>
      <c r="G282" s="45"/>
      <c r="H282" s="45"/>
      <c r="I282" s="45"/>
      <c r="J282" s="45"/>
    </row>
    <row r="283" spans="1:10" ht="13.5" customHeight="1" x14ac:dyDescent="0.2">
      <c r="A283" s="85">
        <v>51142104</v>
      </c>
      <c r="B283" s="69" t="str">
        <f t="shared" ca="1" si="16"/>
        <v>Diclofenaco sódico</v>
      </c>
      <c r="C283" s="81" t="s">
        <v>16989</v>
      </c>
      <c r="D283" s="81">
        <v>3</v>
      </c>
      <c r="E283" s="71">
        <v>300</v>
      </c>
      <c r="F283" s="70">
        <f t="shared" ca="1" si="17"/>
        <v>900</v>
      </c>
      <c r="G283" s="45"/>
      <c r="H283" s="45"/>
      <c r="I283" s="45"/>
      <c r="J283" s="45"/>
    </row>
    <row r="284" spans="1:10" ht="13.5" customHeight="1" x14ac:dyDescent="0.2">
      <c r="A284" s="85">
        <v>51142106</v>
      </c>
      <c r="B284" s="69" t="str">
        <f t="shared" ca="1" si="16"/>
        <v>Ibuprofeno</v>
      </c>
      <c r="C284" s="81" t="s">
        <v>16989</v>
      </c>
      <c r="D284" s="81">
        <v>6</v>
      </c>
      <c r="E284" s="71">
        <v>450</v>
      </c>
      <c r="F284" s="70">
        <f t="shared" ca="1" si="17"/>
        <v>2700</v>
      </c>
      <c r="G284" s="45"/>
      <c r="H284" s="45"/>
      <c r="I284" s="45"/>
      <c r="J284" s="45"/>
    </row>
    <row r="285" spans="1:10" ht="13.5" customHeight="1" x14ac:dyDescent="0.2">
      <c r="A285" s="85">
        <v>51101603</v>
      </c>
      <c r="B285" s="69" t="str">
        <f t="shared" ca="1" si="16"/>
        <v>Metronidazol</v>
      </c>
      <c r="C285" s="81" t="s">
        <v>16989</v>
      </c>
      <c r="D285" s="81">
        <v>30</v>
      </c>
      <c r="E285" s="71">
        <v>162.75</v>
      </c>
      <c r="F285" s="70">
        <f t="shared" ca="1" si="17"/>
        <v>4882.5</v>
      </c>
      <c r="G285" s="45"/>
      <c r="H285" s="45"/>
      <c r="I285" s="45"/>
      <c r="J285" s="45"/>
    </row>
    <row r="286" spans="1:10" ht="14.1" customHeight="1" x14ac:dyDescent="0.2">
      <c r="A286" s="45"/>
      <c r="B286" s="45"/>
      <c r="C286" s="45"/>
      <c r="D286" s="45"/>
      <c r="E286" s="73" t="s">
        <v>12552</v>
      </c>
      <c r="F286" s="74">
        <f ca="1">SUM(Table313[MONTO TOTAL ESTIMADO])</f>
        <v>300000</v>
      </c>
      <c r="G286" s="45"/>
      <c r="H286" s="45" t="str">
        <f>C224</f>
        <v>Bienes</v>
      </c>
      <c r="I286" s="45" t="str">
        <f>E224</f>
        <v>No</v>
      </c>
      <c r="J286" s="45" t="str">
        <f>D224</f>
        <v>Compras Menores</v>
      </c>
    </row>
    <row r="287" spans="1:10" ht="14.1" customHeight="1" thickBot="1" x14ac:dyDescent="0.3"/>
    <row r="288" spans="1:10" ht="33.75" customHeight="1" thickBot="1" x14ac:dyDescent="0.25">
      <c r="A288" s="64" t="s">
        <v>16383</v>
      </c>
      <c r="B288" s="64" t="s">
        <v>161</v>
      </c>
      <c r="C288" s="64" t="s">
        <v>11726</v>
      </c>
      <c r="D288" s="64" t="s">
        <v>14380</v>
      </c>
      <c r="E288" s="64" t="s">
        <v>10964</v>
      </c>
      <c r="F288" s="64" t="s">
        <v>11097</v>
      </c>
      <c r="G288" s="45"/>
      <c r="H288" s="45"/>
      <c r="I288" s="45"/>
      <c r="J288" s="45"/>
    </row>
    <row r="289" spans="1:10" ht="13.5" customHeight="1" thickBot="1" x14ac:dyDescent="0.25">
      <c r="A289" s="86" t="s">
        <v>18836</v>
      </c>
      <c r="B289" s="86" t="s">
        <v>18837</v>
      </c>
      <c r="C289" s="66" t="s">
        <v>17798</v>
      </c>
      <c r="D289" s="66" t="s">
        <v>17483</v>
      </c>
      <c r="E289" s="66" t="s">
        <v>17854</v>
      </c>
      <c r="F289" s="66"/>
      <c r="G289" s="45"/>
      <c r="H289" s="45"/>
      <c r="I289" s="45"/>
      <c r="J289" s="45"/>
    </row>
    <row r="290" spans="1:10" ht="14.1" customHeight="1" thickBot="1" x14ac:dyDescent="0.25">
      <c r="A290" s="118" t="s">
        <v>14830</v>
      </c>
      <c r="B290" s="67" t="s">
        <v>8531</v>
      </c>
      <c r="C290" s="76">
        <v>44105</v>
      </c>
      <c r="D290" s="118" t="s">
        <v>9388</v>
      </c>
      <c r="E290" s="67" t="s">
        <v>13095</v>
      </c>
      <c r="F290" s="66" t="s">
        <v>3082</v>
      </c>
      <c r="G290" s="45"/>
      <c r="H290" s="45"/>
      <c r="I290" s="45"/>
      <c r="J290" s="45"/>
    </row>
    <row r="291" spans="1:10" ht="14.1" customHeight="1" thickBot="1" x14ac:dyDescent="0.25">
      <c r="A291" s="119"/>
      <c r="B291" s="67" t="s">
        <v>1787</v>
      </c>
      <c r="C291" s="88">
        <f>IF(C290="","",IF(AND(MONTH(C290)&gt;=1,MONTH(C290)&lt;=3),1,IF(AND(MONTH(C290)&gt;=4,MONTH(C290)&lt;=6),2,IF(AND(MONTH(C290)&gt;=7,MONTH(C290)&lt;=9),3,4))))</f>
        <v>4</v>
      </c>
      <c r="D291" s="119"/>
      <c r="E291" s="67" t="s">
        <v>2419</v>
      </c>
      <c r="F291" s="66" t="s">
        <v>14451</v>
      </c>
      <c r="G291" s="45"/>
      <c r="H291" s="45"/>
      <c r="I291" s="45"/>
      <c r="J291" s="45"/>
    </row>
    <row r="292" spans="1:10" ht="14.1" customHeight="1" thickBot="1" x14ac:dyDescent="0.25">
      <c r="A292" s="119"/>
      <c r="B292" s="67" t="s">
        <v>12944</v>
      </c>
      <c r="C292" s="76">
        <v>44196</v>
      </c>
      <c r="D292" s="119"/>
      <c r="E292" s="67" t="s">
        <v>3075</v>
      </c>
      <c r="F292" s="66" t="s">
        <v>4623</v>
      </c>
      <c r="G292" s="45"/>
      <c r="H292" s="45"/>
      <c r="I292" s="45"/>
      <c r="J292" s="45"/>
    </row>
    <row r="293" spans="1:10" ht="14.1" customHeight="1" thickBot="1" x14ac:dyDescent="0.25">
      <c r="A293" s="119"/>
      <c r="B293" s="67" t="s">
        <v>1787</v>
      </c>
      <c r="C293" s="88">
        <f>IF(C292="","",IF(AND(MONTH(C292)&gt;=1,MONTH(C292)&lt;=3),1,IF(AND(MONTH(C292)&gt;=4,MONTH(C292)&lt;=6),2,IF(AND(MONTH(C292)&gt;=7,MONTH(C292)&lt;=9),3,4))))</f>
        <v>4</v>
      </c>
      <c r="D293" s="119"/>
      <c r="E293" s="67" t="s">
        <v>13194</v>
      </c>
      <c r="F293" s="66" t="s">
        <v>4623</v>
      </c>
      <c r="G293" s="45"/>
      <c r="H293" s="45"/>
      <c r="I293" s="45"/>
      <c r="J293" s="45"/>
    </row>
    <row r="294" spans="1:10" ht="14.1" customHeight="1" thickBot="1" x14ac:dyDescent="0.25">
      <c r="A294" s="45"/>
      <c r="B294" s="45"/>
      <c r="C294" s="45"/>
      <c r="D294" s="45"/>
      <c r="E294" s="45"/>
      <c r="F294" s="45"/>
      <c r="G294" s="45"/>
      <c r="H294" s="45"/>
      <c r="I294" s="45"/>
      <c r="J294" s="45"/>
    </row>
    <row r="295" spans="1:10" ht="14.1" customHeight="1" thickBot="1" x14ac:dyDescent="0.25">
      <c r="A295" s="72" t="s">
        <v>15736</v>
      </c>
      <c r="B295" s="72" t="s">
        <v>16147</v>
      </c>
      <c r="C295" s="72" t="s">
        <v>15642</v>
      </c>
      <c r="D295" s="72" t="s">
        <v>15252</v>
      </c>
      <c r="E295" s="72" t="s">
        <v>6935</v>
      </c>
      <c r="F295" s="72" t="s">
        <v>15281</v>
      </c>
      <c r="G295" s="45"/>
      <c r="H295" s="45"/>
      <c r="I295" s="45"/>
      <c r="J295" s="45"/>
    </row>
    <row r="296" spans="1:10" ht="13.5" customHeight="1" x14ac:dyDescent="0.2">
      <c r="A296" s="81">
        <v>51121819</v>
      </c>
      <c r="B296" s="69" t="str">
        <f t="shared" ref="B296:B327" ca="1" si="18">IFERROR(INDEX(UNSPSCDes,MATCH(INDIRECT(ADDRESS(ROW(),COLUMN()-1,4)),UNSPSCCode,0)),"")</f>
        <v>Ezetimiba</v>
      </c>
      <c r="C296" s="81" t="s">
        <v>16989</v>
      </c>
      <c r="D296" s="81">
        <v>3</v>
      </c>
      <c r="E296" s="71">
        <v>1300</v>
      </c>
      <c r="F296" s="70">
        <f t="shared" ref="F296:F327" ca="1" si="19">INDIRECT(ADDRESS(ROW(),COLUMN()-2,4))*INDIRECT(ADDRESS(ROW(),COLUMN()-1,4))</f>
        <v>3900</v>
      </c>
      <c r="G296" s="45"/>
      <c r="H296" s="45"/>
      <c r="I296" s="45"/>
      <c r="J296" s="45"/>
    </row>
    <row r="297" spans="1:10" ht="13.5" customHeight="1" x14ac:dyDescent="0.2">
      <c r="A297" s="81">
        <v>51121706</v>
      </c>
      <c r="B297" s="69" t="str">
        <f t="shared" ca="1" si="18"/>
        <v>Isradipina</v>
      </c>
      <c r="C297" s="81" t="s">
        <v>16989</v>
      </c>
      <c r="D297" s="81">
        <v>3</v>
      </c>
      <c r="E297" s="71">
        <v>900</v>
      </c>
      <c r="F297" s="70">
        <f t="shared" ca="1" si="19"/>
        <v>2700</v>
      </c>
      <c r="G297" s="45"/>
      <c r="H297" s="45"/>
      <c r="I297" s="45"/>
      <c r="J297" s="45"/>
    </row>
    <row r="298" spans="1:10" ht="13.5" customHeight="1" x14ac:dyDescent="0.2">
      <c r="A298" s="81">
        <v>51141706</v>
      </c>
      <c r="B298" s="69" t="str">
        <f t="shared" ca="1" si="18"/>
        <v>Citicolina</v>
      </c>
      <c r="C298" s="81" t="s">
        <v>16989</v>
      </c>
      <c r="D298" s="81">
        <v>3</v>
      </c>
      <c r="E298" s="71">
        <v>2800</v>
      </c>
      <c r="F298" s="70">
        <f t="shared" ca="1" si="19"/>
        <v>8400</v>
      </c>
      <c r="G298" s="45"/>
      <c r="H298" s="45"/>
      <c r="I298" s="45"/>
      <c r="J298" s="45"/>
    </row>
    <row r="299" spans="1:10" ht="13.5" customHeight="1" x14ac:dyDescent="0.2">
      <c r="A299" s="81">
        <v>51121765</v>
      </c>
      <c r="B299" s="69" t="str">
        <f t="shared" ca="1" si="18"/>
        <v>Metoprolol</v>
      </c>
      <c r="C299" s="81" t="s">
        <v>16989</v>
      </c>
      <c r="D299" s="81">
        <v>3</v>
      </c>
      <c r="E299" s="71">
        <v>1500</v>
      </c>
      <c r="F299" s="70">
        <f t="shared" ca="1" si="19"/>
        <v>4500</v>
      </c>
      <c r="G299" s="45"/>
      <c r="H299" s="45"/>
      <c r="I299" s="45"/>
      <c r="J299" s="45"/>
    </row>
    <row r="300" spans="1:10" ht="13.5" customHeight="1" x14ac:dyDescent="0.2">
      <c r="A300" s="81">
        <v>51181608</v>
      </c>
      <c r="B300" s="69" t="str">
        <f t="shared" ca="1" si="18"/>
        <v>Levotiroxina</v>
      </c>
      <c r="C300" s="81" t="s">
        <v>16989</v>
      </c>
      <c r="D300" s="81">
        <v>3</v>
      </c>
      <c r="E300" s="71">
        <v>950</v>
      </c>
      <c r="F300" s="70">
        <f t="shared" ca="1" si="19"/>
        <v>2850</v>
      </c>
      <c r="G300" s="45"/>
      <c r="H300" s="45"/>
      <c r="I300" s="45"/>
      <c r="J300" s="45"/>
    </row>
    <row r="301" spans="1:10" ht="13.5" customHeight="1" x14ac:dyDescent="0.2">
      <c r="A301" s="81">
        <v>51181608</v>
      </c>
      <c r="B301" s="69" t="str">
        <f t="shared" ca="1" si="18"/>
        <v>Levotiroxina</v>
      </c>
      <c r="C301" s="81" t="s">
        <v>16989</v>
      </c>
      <c r="D301" s="81">
        <v>3</v>
      </c>
      <c r="E301" s="71">
        <v>2300</v>
      </c>
      <c r="F301" s="70">
        <f t="shared" ca="1" si="19"/>
        <v>6900</v>
      </c>
      <c r="G301" s="45"/>
      <c r="H301" s="45"/>
      <c r="I301" s="45"/>
      <c r="J301" s="45"/>
    </row>
    <row r="302" spans="1:10" ht="13.5" customHeight="1" x14ac:dyDescent="0.2">
      <c r="A302" s="81">
        <v>51181516</v>
      </c>
      <c r="B302" s="69" t="str">
        <f t="shared" ca="1" si="18"/>
        <v>Glibenclamida o gliburida</v>
      </c>
      <c r="C302" s="81" t="s">
        <v>16989</v>
      </c>
      <c r="D302" s="81">
        <v>3</v>
      </c>
      <c r="E302" s="71">
        <v>2800</v>
      </c>
      <c r="F302" s="70">
        <f t="shared" ca="1" si="19"/>
        <v>8400</v>
      </c>
      <c r="G302" s="45"/>
      <c r="H302" s="45"/>
      <c r="I302" s="45"/>
      <c r="J302" s="45"/>
    </row>
    <row r="303" spans="1:10" ht="13.5" customHeight="1" x14ac:dyDescent="0.2">
      <c r="A303" s="81">
        <v>51181608</v>
      </c>
      <c r="B303" s="69" t="str">
        <f t="shared" ca="1" si="18"/>
        <v>Levotiroxina</v>
      </c>
      <c r="C303" s="81" t="s">
        <v>16989</v>
      </c>
      <c r="D303" s="81">
        <v>3</v>
      </c>
      <c r="E303" s="71">
        <v>1300</v>
      </c>
      <c r="F303" s="70">
        <f t="shared" ca="1" si="19"/>
        <v>3900</v>
      </c>
      <c r="G303" s="45"/>
      <c r="H303" s="45"/>
      <c r="I303" s="45"/>
      <c r="J303" s="45"/>
    </row>
    <row r="304" spans="1:10" ht="13.5" customHeight="1" x14ac:dyDescent="0.2">
      <c r="A304" s="81">
        <v>51121710</v>
      </c>
      <c r="B304" s="69" t="str">
        <f t="shared" ca="1" si="18"/>
        <v>Losartán potásico</v>
      </c>
      <c r="C304" s="81" t="s">
        <v>16989</v>
      </c>
      <c r="D304" s="81">
        <v>3</v>
      </c>
      <c r="E304" s="71">
        <v>2800</v>
      </c>
      <c r="F304" s="70">
        <f t="shared" ca="1" si="19"/>
        <v>8400</v>
      </c>
      <c r="G304" s="45"/>
      <c r="H304" s="45"/>
      <c r="I304" s="45"/>
      <c r="J304" s="45"/>
    </row>
    <row r="305" spans="1:10" ht="13.5" customHeight="1" x14ac:dyDescent="0.2">
      <c r="A305" s="81">
        <v>51191515</v>
      </c>
      <c r="B305" s="69" t="str">
        <f t="shared" ca="1" si="18"/>
        <v>Hidroclorotiazida</v>
      </c>
      <c r="C305" s="81" t="s">
        <v>16989</v>
      </c>
      <c r="D305" s="81">
        <v>3</v>
      </c>
      <c r="E305" s="71">
        <v>2200</v>
      </c>
      <c r="F305" s="70">
        <f t="shared" ca="1" si="19"/>
        <v>6600</v>
      </c>
      <c r="G305" s="45"/>
      <c r="H305" s="45"/>
      <c r="I305" s="45"/>
      <c r="J305" s="45"/>
    </row>
    <row r="306" spans="1:10" ht="13.5" customHeight="1" x14ac:dyDescent="0.2">
      <c r="A306" s="81">
        <v>51121735</v>
      </c>
      <c r="B306" s="69" t="str">
        <f t="shared" ca="1" si="18"/>
        <v>Candesartán cilexetilo</v>
      </c>
      <c r="C306" s="81" t="s">
        <v>16989</v>
      </c>
      <c r="D306" s="81">
        <v>3</v>
      </c>
      <c r="E306" s="71">
        <v>1500</v>
      </c>
      <c r="F306" s="70">
        <f t="shared" ca="1" si="19"/>
        <v>4500</v>
      </c>
      <c r="G306" s="45"/>
      <c r="H306" s="45"/>
      <c r="I306" s="45"/>
      <c r="J306" s="45"/>
    </row>
    <row r="307" spans="1:10" ht="13.5" customHeight="1" x14ac:dyDescent="0.2">
      <c r="A307" s="81">
        <v>51101805</v>
      </c>
      <c r="B307" s="69" t="str">
        <f t="shared" ca="1" si="18"/>
        <v>Clotrimazol</v>
      </c>
      <c r="C307" s="81" t="s">
        <v>1450</v>
      </c>
      <c r="D307" s="81">
        <v>30</v>
      </c>
      <c r="E307" s="71">
        <v>175</v>
      </c>
      <c r="F307" s="70">
        <f t="shared" ca="1" si="19"/>
        <v>5250</v>
      </c>
      <c r="G307" s="45"/>
      <c r="H307" s="45"/>
      <c r="I307" s="45"/>
      <c r="J307" s="45"/>
    </row>
    <row r="308" spans="1:10" ht="13.5" customHeight="1" x14ac:dyDescent="0.2">
      <c r="A308" s="81">
        <v>51241205</v>
      </c>
      <c r="B308" s="69" t="str">
        <f t="shared" ca="1" si="18"/>
        <v>Calamina</v>
      </c>
      <c r="C308" s="81" t="s">
        <v>1450</v>
      </c>
      <c r="D308" s="81">
        <v>10</v>
      </c>
      <c r="E308" s="71">
        <v>160</v>
      </c>
      <c r="F308" s="70">
        <f t="shared" ca="1" si="19"/>
        <v>1600</v>
      </c>
      <c r="G308" s="45"/>
      <c r="H308" s="45"/>
      <c r="I308" s="45"/>
      <c r="J308" s="45"/>
    </row>
    <row r="309" spans="1:10" ht="13.5" customHeight="1" x14ac:dyDescent="0.2">
      <c r="A309" s="81">
        <v>51181608</v>
      </c>
      <c r="B309" s="69" t="str">
        <f t="shared" ca="1" si="18"/>
        <v>Levotiroxina</v>
      </c>
      <c r="C309" s="81" t="s">
        <v>16989</v>
      </c>
      <c r="D309" s="81">
        <v>3</v>
      </c>
      <c r="E309" s="71">
        <v>1700</v>
      </c>
      <c r="F309" s="70">
        <f t="shared" ca="1" si="19"/>
        <v>5100</v>
      </c>
      <c r="G309" s="45"/>
      <c r="H309" s="45"/>
      <c r="I309" s="45"/>
      <c r="J309" s="45"/>
    </row>
    <row r="310" spans="1:10" ht="13.5" customHeight="1" x14ac:dyDescent="0.2">
      <c r="A310" s="81">
        <v>51121710</v>
      </c>
      <c r="B310" s="69" t="str">
        <f t="shared" ca="1" si="18"/>
        <v>Losartán potásico</v>
      </c>
      <c r="C310" s="81" t="s">
        <v>16989</v>
      </c>
      <c r="D310" s="81">
        <v>3</v>
      </c>
      <c r="E310" s="71">
        <v>1800</v>
      </c>
      <c r="F310" s="70">
        <f t="shared" ca="1" si="19"/>
        <v>5400</v>
      </c>
      <c r="G310" s="45"/>
      <c r="H310" s="45"/>
      <c r="I310" s="45"/>
      <c r="J310" s="45"/>
    </row>
    <row r="311" spans="1:10" ht="13.5" customHeight="1" x14ac:dyDescent="0.2">
      <c r="A311" s="81">
        <v>51121735</v>
      </c>
      <c r="B311" s="69" t="str">
        <f t="shared" ca="1" si="18"/>
        <v>Candesartán cilexetilo</v>
      </c>
      <c r="C311" s="81" t="s">
        <v>16989</v>
      </c>
      <c r="D311" s="81">
        <v>3</v>
      </c>
      <c r="E311" s="71">
        <v>1900</v>
      </c>
      <c r="F311" s="70">
        <f t="shared" ca="1" si="19"/>
        <v>5700</v>
      </c>
      <c r="G311" s="45"/>
      <c r="H311" s="45"/>
      <c r="I311" s="45"/>
      <c r="J311" s="45"/>
    </row>
    <row r="312" spans="1:10" ht="13.5" customHeight="1" x14ac:dyDescent="0.2">
      <c r="A312" s="81">
        <v>51141515</v>
      </c>
      <c r="B312" s="69" t="str">
        <f t="shared" ca="1" si="18"/>
        <v>Etotoína</v>
      </c>
      <c r="C312" s="81" t="s">
        <v>16989</v>
      </c>
      <c r="D312" s="81">
        <v>3</v>
      </c>
      <c r="E312" s="71">
        <v>990</v>
      </c>
      <c r="F312" s="70">
        <f t="shared" ca="1" si="19"/>
        <v>2970</v>
      </c>
      <c r="G312" s="45"/>
      <c r="H312" s="45"/>
      <c r="I312" s="45"/>
      <c r="J312" s="45"/>
    </row>
    <row r="313" spans="1:10" ht="13.5" customHeight="1" x14ac:dyDescent="0.2">
      <c r="A313" s="81">
        <v>51121818</v>
      </c>
      <c r="B313" s="69" t="str">
        <f t="shared" ca="1" si="18"/>
        <v>Atorvastatina</v>
      </c>
      <c r="C313" s="81" t="s">
        <v>16989</v>
      </c>
      <c r="D313" s="81">
        <v>3</v>
      </c>
      <c r="E313" s="71">
        <v>8000</v>
      </c>
      <c r="F313" s="70">
        <f t="shared" ca="1" si="19"/>
        <v>24000</v>
      </c>
      <c r="G313" s="45"/>
      <c r="H313" s="45"/>
      <c r="I313" s="45"/>
      <c r="J313" s="45"/>
    </row>
    <row r="314" spans="1:10" ht="13.5" customHeight="1" x14ac:dyDescent="0.2">
      <c r="A314" s="81">
        <v>51101811</v>
      </c>
      <c r="B314" s="69" t="str">
        <f t="shared" ca="1" si="18"/>
        <v>Ketoconazol</v>
      </c>
      <c r="C314" s="81" t="s">
        <v>1450</v>
      </c>
      <c r="D314" s="81">
        <v>30</v>
      </c>
      <c r="E314" s="71">
        <v>80</v>
      </c>
      <c r="F314" s="70">
        <f t="shared" ca="1" si="19"/>
        <v>2400</v>
      </c>
      <c r="G314" s="45"/>
      <c r="H314" s="45"/>
      <c r="I314" s="45"/>
      <c r="J314" s="45"/>
    </row>
    <row r="315" spans="1:10" ht="13.5" customHeight="1" x14ac:dyDescent="0.2">
      <c r="A315" s="81">
        <v>51142001</v>
      </c>
      <c r="B315" s="69" t="str">
        <f t="shared" ca="1" si="18"/>
        <v>Acetaminofén</v>
      </c>
      <c r="C315" s="81" t="s">
        <v>1450</v>
      </c>
      <c r="D315" s="81">
        <v>56</v>
      </c>
      <c r="E315" s="71">
        <v>175</v>
      </c>
      <c r="F315" s="70">
        <f t="shared" ca="1" si="19"/>
        <v>9800</v>
      </c>
      <c r="G315" s="45"/>
      <c r="H315" s="45"/>
      <c r="I315" s="45"/>
      <c r="J315" s="45"/>
    </row>
    <row r="316" spans="1:10" ht="13.5" customHeight="1" x14ac:dyDescent="0.2">
      <c r="A316" s="81">
        <v>51121704</v>
      </c>
      <c r="B316" s="69" t="str">
        <f t="shared" ca="1" si="18"/>
        <v>Lisinopril</v>
      </c>
      <c r="C316" s="81" t="s">
        <v>16989</v>
      </c>
      <c r="D316" s="81">
        <v>3</v>
      </c>
      <c r="E316" s="71">
        <v>4400</v>
      </c>
      <c r="F316" s="70">
        <f t="shared" ca="1" si="19"/>
        <v>13200</v>
      </c>
      <c r="G316" s="45"/>
      <c r="H316" s="45"/>
      <c r="I316" s="45"/>
      <c r="J316" s="45"/>
    </row>
    <row r="317" spans="1:10" ht="13.5" customHeight="1" x14ac:dyDescent="0.2">
      <c r="A317" s="81">
        <v>51142002</v>
      </c>
      <c r="B317" s="69" t="str">
        <f t="shared" ca="1" si="18"/>
        <v>Ácido acetilsalicílico</v>
      </c>
      <c r="C317" s="81" t="s">
        <v>16989</v>
      </c>
      <c r="D317" s="81">
        <v>3</v>
      </c>
      <c r="E317" s="71">
        <v>408</v>
      </c>
      <c r="F317" s="70">
        <f t="shared" ca="1" si="19"/>
        <v>1224</v>
      </c>
      <c r="G317" s="45"/>
      <c r="H317" s="45"/>
      <c r="I317" s="45"/>
      <c r="J317" s="45"/>
    </row>
    <row r="318" spans="1:10" ht="13.5" customHeight="1" x14ac:dyDescent="0.2">
      <c r="A318" s="81">
        <v>51121735</v>
      </c>
      <c r="B318" s="69" t="str">
        <f t="shared" ca="1" si="18"/>
        <v>Candesartán cilexetilo</v>
      </c>
      <c r="C318" s="81" t="s">
        <v>16989</v>
      </c>
      <c r="D318" s="81">
        <v>3</v>
      </c>
      <c r="E318" s="71">
        <v>5000</v>
      </c>
      <c r="F318" s="70">
        <f t="shared" ca="1" si="19"/>
        <v>15000</v>
      </c>
      <c r="G318" s="45"/>
      <c r="H318" s="45"/>
      <c r="I318" s="45"/>
      <c r="J318" s="45"/>
    </row>
    <row r="319" spans="1:10" ht="13.5" customHeight="1" x14ac:dyDescent="0.2">
      <c r="A319" s="81">
        <v>51121737</v>
      </c>
      <c r="B319" s="69" t="str">
        <f t="shared" ca="1" si="18"/>
        <v>Clorhidrato de benazepril</v>
      </c>
      <c r="C319" s="81" t="s">
        <v>16989</v>
      </c>
      <c r="D319" s="81">
        <v>3</v>
      </c>
      <c r="E319" s="71">
        <v>1600</v>
      </c>
      <c r="F319" s="70">
        <f t="shared" ca="1" si="19"/>
        <v>4800</v>
      </c>
      <c r="G319" s="45"/>
      <c r="H319" s="45"/>
      <c r="I319" s="45"/>
      <c r="J319" s="45"/>
    </row>
    <row r="320" spans="1:10" ht="13.5" customHeight="1" x14ac:dyDescent="0.2">
      <c r="A320" s="81">
        <v>51121745</v>
      </c>
      <c r="B320" s="69" t="str">
        <f t="shared" ca="1" si="18"/>
        <v>Dihidrato de enalaprilato</v>
      </c>
      <c r="C320" s="81" t="s">
        <v>16989</v>
      </c>
      <c r="D320" s="81">
        <v>3</v>
      </c>
      <c r="E320" s="71">
        <v>2300</v>
      </c>
      <c r="F320" s="70">
        <f t="shared" ca="1" si="19"/>
        <v>6900</v>
      </c>
      <c r="G320" s="45"/>
      <c r="H320" s="45"/>
      <c r="I320" s="45"/>
      <c r="J320" s="45"/>
    </row>
    <row r="321" spans="1:10" ht="13.5" customHeight="1" x14ac:dyDescent="0.2">
      <c r="A321" s="81">
        <v>51101805</v>
      </c>
      <c r="B321" s="69" t="str">
        <f t="shared" ca="1" si="18"/>
        <v>Clotrimazol</v>
      </c>
      <c r="C321" s="81" t="s">
        <v>1450</v>
      </c>
      <c r="D321" s="81">
        <v>27</v>
      </c>
      <c r="E321" s="71">
        <v>90</v>
      </c>
      <c r="F321" s="70">
        <f t="shared" ca="1" si="19"/>
        <v>2430</v>
      </c>
      <c r="G321" s="45"/>
      <c r="H321" s="45"/>
      <c r="I321" s="45"/>
      <c r="J321" s="45"/>
    </row>
    <row r="322" spans="1:10" ht="13.5" customHeight="1" x14ac:dyDescent="0.2">
      <c r="A322" s="81">
        <v>51121715</v>
      </c>
      <c r="B322" s="69" t="str">
        <f t="shared" ca="1" si="18"/>
        <v>Enalapril</v>
      </c>
      <c r="C322" s="81" t="s">
        <v>16989</v>
      </c>
      <c r="D322" s="81">
        <v>15</v>
      </c>
      <c r="E322" s="71">
        <v>180</v>
      </c>
      <c r="F322" s="70">
        <f t="shared" ca="1" si="19"/>
        <v>2700</v>
      </c>
      <c r="G322" s="45"/>
      <c r="H322" s="45"/>
      <c r="I322" s="45"/>
      <c r="J322" s="45"/>
    </row>
    <row r="323" spans="1:10" ht="13.5" customHeight="1" x14ac:dyDescent="0.2">
      <c r="A323" s="81">
        <v>51121715</v>
      </c>
      <c r="B323" s="69" t="str">
        <f t="shared" ca="1" si="18"/>
        <v>Enalapril</v>
      </c>
      <c r="C323" s="81" t="s">
        <v>16989</v>
      </c>
      <c r="D323" s="81">
        <v>9</v>
      </c>
      <c r="E323" s="71">
        <v>200</v>
      </c>
      <c r="F323" s="70">
        <f t="shared" ca="1" si="19"/>
        <v>1800</v>
      </c>
      <c r="G323" s="45"/>
      <c r="H323" s="45"/>
      <c r="I323" s="45"/>
      <c r="J323" s="45"/>
    </row>
    <row r="324" spans="1:10" ht="13.5" customHeight="1" x14ac:dyDescent="0.2">
      <c r="A324" s="81">
        <v>51191510</v>
      </c>
      <c r="B324" s="69" t="str">
        <f t="shared" ca="1" si="18"/>
        <v>Furosemida</v>
      </c>
      <c r="C324" s="81" t="s">
        <v>1450</v>
      </c>
      <c r="D324" s="81">
        <v>9</v>
      </c>
      <c r="E324" s="71">
        <v>12</v>
      </c>
      <c r="F324" s="70">
        <f t="shared" ca="1" si="19"/>
        <v>108</v>
      </c>
      <c r="G324" s="45"/>
      <c r="H324" s="45"/>
      <c r="I324" s="45"/>
      <c r="J324" s="45"/>
    </row>
    <row r="325" spans="1:10" ht="13.5" customHeight="1" x14ac:dyDescent="0.2">
      <c r="A325" s="81">
        <v>51121743</v>
      </c>
      <c r="B325" s="69" t="str">
        <f t="shared" ca="1" si="18"/>
        <v>Besilato de amlodipina</v>
      </c>
      <c r="C325" s="81" t="s">
        <v>16989</v>
      </c>
      <c r="D325" s="81">
        <v>30</v>
      </c>
      <c r="E325" s="71">
        <v>270</v>
      </c>
      <c r="F325" s="70">
        <f t="shared" ca="1" si="19"/>
        <v>8100</v>
      </c>
      <c r="G325" s="45"/>
      <c r="H325" s="45"/>
      <c r="I325" s="45"/>
      <c r="J325" s="45"/>
    </row>
    <row r="326" spans="1:10" ht="13.5" customHeight="1" x14ac:dyDescent="0.2">
      <c r="A326" s="81">
        <v>51121743</v>
      </c>
      <c r="B326" s="69" t="str">
        <f t="shared" ca="1" si="18"/>
        <v>Besilato de amlodipina</v>
      </c>
      <c r="C326" s="81" t="s">
        <v>16989</v>
      </c>
      <c r="D326" s="81">
        <v>21</v>
      </c>
      <c r="E326" s="71">
        <v>280</v>
      </c>
      <c r="F326" s="70">
        <f t="shared" ca="1" si="19"/>
        <v>5880</v>
      </c>
      <c r="G326" s="45"/>
      <c r="H326" s="45"/>
      <c r="I326" s="45"/>
      <c r="J326" s="45"/>
    </row>
    <row r="327" spans="1:10" ht="13.5" customHeight="1" x14ac:dyDescent="0.2">
      <c r="A327" s="81">
        <v>51191515</v>
      </c>
      <c r="B327" s="69" t="str">
        <f t="shared" ca="1" si="18"/>
        <v>Hidroclorotiazida</v>
      </c>
      <c r="C327" s="81" t="s">
        <v>16989</v>
      </c>
      <c r="D327" s="81">
        <v>21</v>
      </c>
      <c r="E327" s="71">
        <v>400</v>
      </c>
      <c r="F327" s="70">
        <f t="shared" ca="1" si="19"/>
        <v>8400</v>
      </c>
      <c r="G327" s="45"/>
      <c r="H327" s="45"/>
      <c r="I327" s="45"/>
      <c r="J327" s="45"/>
    </row>
    <row r="328" spans="1:10" ht="13.5" customHeight="1" x14ac:dyDescent="0.2">
      <c r="A328" s="85">
        <v>51131503</v>
      </c>
      <c r="B328" s="69" t="str">
        <f t="shared" ref="B328:B350" ca="1" si="20">IFERROR(INDEX(UNSPSCDes,MATCH(INDIRECT(ADDRESS(ROW(),COLUMN()-1,4)),UNSPSCCode,0)),"")</f>
        <v>Sulfato ferroso</v>
      </c>
      <c r="C328" s="81" t="s">
        <v>1450</v>
      </c>
      <c r="D328" s="81">
        <v>21</v>
      </c>
      <c r="E328" s="71">
        <v>340</v>
      </c>
      <c r="F328" s="70">
        <f t="shared" ref="F328:F350" ca="1" si="21">INDIRECT(ADDRESS(ROW(),COLUMN()-2,4))*INDIRECT(ADDRESS(ROW(),COLUMN()-1,4))</f>
        <v>7140</v>
      </c>
      <c r="G328" s="45"/>
      <c r="H328" s="45"/>
      <c r="I328" s="45"/>
      <c r="J328" s="45"/>
    </row>
    <row r="329" spans="1:10" ht="13.5" customHeight="1" x14ac:dyDescent="0.2">
      <c r="A329" s="85">
        <v>51101542</v>
      </c>
      <c r="B329" s="69" t="str">
        <f t="shared" ca="1" si="20"/>
        <v>Ciprofloxacina</v>
      </c>
      <c r="C329" s="81" t="s">
        <v>16989</v>
      </c>
      <c r="D329" s="81">
        <v>9</v>
      </c>
      <c r="E329" s="71">
        <v>785</v>
      </c>
      <c r="F329" s="70">
        <f t="shared" ca="1" si="21"/>
        <v>7065</v>
      </c>
      <c r="G329" s="45"/>
      <c r="H329" s="45"/>
      <c r="I329" s="45"/>
      <c r="J329" s="45"/>
    </row>
    <row r="330" spans="1:10" ht="13.5" customHeight="1" x14ac:dyDescent="0.2">
      <c r="A330" s="85">
        <v>51131501</v>
      </c>
      <c r="B330" s="69" t="str">
        <f t="shared" ca="1" si="20"/>
        <v>Fumarato ferroso</v>
      </c>
      <c r="C330" s="81" t="s">
        <v>16989</v>
      </c>
      <c r="D330" s="81">
        <v>16.5</v>
      </c>
      <c r="E330" s="71">
        <v>235</v>
      </c>
      <c r="F330" s="70">
        <f t="shared" ca="1" si="21"/>
        <v>3877.5</v>
      </c>
      <c r="G330" s="45"/>
      <c r="H330" s="45"/>
      <c r="I330" s="45"/>
      <c r="J330" s="45"/>
    </row>
    <row r="331" spans="1:10" ht="13.5" customHeight="1" x14ac:dyDescent="0.2">
      <c r="A331" s="85">
        <v>51142405</v>
      </c>
      <c r="B331" s="69" t="str">
        <f t="shared" ca="1" si="20"/>
        <v>Combinación de ácido acetilsalicílico paracetamol</v>
      </c>
      <c r="C331" s="81" t="s">
        <v>16989</v>
      </c>
      <c r="D331" s="81">
        <v>9</v>
      </c>
      <c r="E331" s="71">
        <v>1000</v>
      </c>
      <c r="F331" s="70">
        <f t="shared" ca="1" si="21"/>
        <v>9000</v>
      </c>
      <c r="G331" s="45"/>
      <c r="H331" s="45"/>
      <c r="I331" s="45"/>
      <c r="J331" s="45"/>
    </row>
    <row r="332" spans="1:10" ht="13.5" customHeight="1" x14ac:dyDescent="0.2">
      <c r="A332" s="85">
        <v>51142001</v>
      </c>
      <c r="B332" s="69" t="str">
        <f t="shared" ca="1" si="20"/>
        <v>Acetaminofén</v>
      </c>
      <c r="C332" s="81" t="s">
        <v>16989</v>
      </c>
      <c r="D332" s="81">
        <v>12</v>
      </c>
      <c r="E332" s="71">
        <v>110</v>
      </c>
      <c r="F332" s="70">
        <f t="shared" ca="1" si="21"/>
        <v>1320</v>
      </c>
      <c r="G332" s="45"/>
      <c r="H332" s="45"/>
      <c r="I332" s="45"/>
      <c r="J332" s="45"/>
    </row>
    <row r="333" spans="1:10" ht="13.5" customHeight="1" x14ac:dyDescent="0.2">
      <c r="A333" s="85">
        <v>51131503</v>
      </c>
      <c r="B333" s="69" t="str">
        <f t="shared" ca="1" si="20"/>
        <v>Sulfato ferroso</v>
      </c>
      <c r="C333" s="81" t="s">
        <v>1450</v>
      </c>
      <c r="D333" s="81">
        <v>12</v>
      </c>
      <c r="E333" s="71">
        <v>410</v>
      </c>
      <c r="F333" s="70">
        <f t="shared" ca="1" si="21"/>
        <v>4920</v>
      </c>
      <c r="G333" s="45"/>
      <c r="H333" s="45"/>
      <c r="I333" s="45"/>
      <c r="J333" s="45"/>
    </row>
    <row r="334" spans="1:10" ht="13.5" customHeight="1" x14ac:dyDescent="0.2">
      <c r="A334" s="85">
        <v>51142405</v>
      </c>
      <c r="B334" s="69" t="str">
        <f t="shared" ca="1" si="20"/>
        <v>Combinación de ácido acetilsalicílico paracetamol</v>
      </c>
      <c r="C334" s="81" t="s">
        <v>1450</v>
      </c>
      <c r="D334" s="81">
        <v>9</v>
      </c>
      <c r="E334" s="71">
        <v>410</v>
      </c>
      <c r="F334" s="70">
        <f t="shared" ca="1" si="21"/>
        <v>3690</v>
      </c>
      <c r="G334" s="45"/>
      <c r="H334" s="45"/>
      <c r="I334" s="45"/>
      <c r="J334" s="45"/>
    </row>
    <row r="335" spans="1:10" ht="13.5" customHeight="1" x14ac:dyDescent="0.2">
      <c r="A335" s="85">
        <v>51101603</v>
      </c>
      <c r="B335" s="69" t="str">
        <f t="shared" ca="1" si="20"/>
        <v>Metronidazol</v>
      </c>
      <c r="C335" s="81" t="s">
        <v>1450</v>
      </c>
      <c r="D335" s="81">
        <v>36</v>
      </c>
      <c r="E335" s="71">
        <v>400</v>
      </c>
      <c r="F335" s="70">
        <f t="shared" ca="1" si="21"/>
        <v>14400</v>
      </c>
      <c r="G335" s="45"/>
      <c r="H335" s="45"/>
      <c r="I335" s="45"/>
      <c r="J335" s="45"/>
    </row>
    <row r="336" spans="1:10" ht="13.5" customHeight="1" x14ac:dyDescent="0.2">
      <c r="A336" s="85">
        <v>51121753</v>
      </c>
      <c r="B336" s="69" t="str">
        <f t="shared" ca="1" si="20"/>
        <v>Irbesartán</v>
      </c>
      <c r="C336" s="81" t="s">
        <v>16989</v>
      </c>
      <c r="D336" s="81">
        <v>1</v>
      </c>
      <c r="E336" s="71">
        <v>2099</v>
      </c>
      <c r="F336" s="70">
        <f t="shared" ca="1" si="21"/>
        <v>2099</v>
      </c>
      <c r="G336" s="45"/>
      <c r="H336" s="45"/>
      <c r="I336" s="45"/>
      <c r="J336" s="45"/>
    </row>
    <row r="337" spans="1:10" ht="13.5" customHeight="1" x14ac:dyDescent="0.2">
      <c r="A337" s="85">
        <v>51171504</v>
      </c>
      <c r="B337" s="69" t="str">
        <f t="shared" ca="1" si="20"/>
        <v>Antiácidos de bicarbonato de sodio</v>
      </c>
      <c r="C337" s="81" t="s">
        <v>1450</v>
      </c>
      <c r="D337" s="81">
        <v>60</v>
      </c>
      <c r="E337" s="71">
        <v>140</v>
      </c>
      <c r="F337" s="70">
        <f t="shared" ca="1" si="21"/>
        <v>8400</v>
      </c>
      <c r="G337" s="45"/>
      <c r="H337" s="45"/>
      <c r="I337" s="45"/>
      <c r="J337" s="45"/>
    </row>
    <row r="338" spans="1:10" ht="13.5" customHeight="1" x14ac:dyDescent="0.2">
      <c r="A338" s="85">
        <v>51161811</v>
      </c>
      <c r="B338" s="69" t="str">
        <f t="shared" ca="1" si="20"/>
        <v>Bromhexina</v>
      </c>
      <c r="C338" s="81" t="s">
        <v>1450</v>
      </c>
      <c r="D338" s="81">
        <v>60</v>
      </c>
      <c r="E338" s="71">
        <v>110</v>
      </c>
      <c r="F338" s="70">
        <f t="shared" ca="1" si="21"/>
        <v>6600</v>
      </c>
      <c r="G338" s="45"/>
      <c r="H338" s="45"/>
      <c r="I338" s="45"/>
      <c r="J338" s="45"/>
    </row>
    <row r="339" spans="1:10" ht="13.5" customHeight="1" x14ac:dyDescent="0.2">
      <c r="A339" s="85">
        <v>51171909</v>
      </c>
      <c r="B339" s="69" t="str">
        <f t="shared" ca="1" si="20"/>
        <v>Omeprazol</v>
      </c>
      <c r="C339" s="81" t="s">
        <v>16989</v>
      </c>
      <c r="D339" s="81">
        <v>9</v>
      </c>
      <c r="E339" s="71">
        <v>555</v>
      </c>
      <c r="F339" s="70">
        <f t="shared" ca="1" si="21"/>
        <v>4995</v>
      </c>
      <c r="G339" s="45"/>
      <c r="H339" s="45"/>
      <c r="I339" s="45"/>
      <c r="J339" s="45"/>
    </row>
    <row r="340" spans="1:10" ht="13.5" customHeight="1" x14ac:dyDescent="0.2">
      <c r="A340" s="85">
        <v>51161811</v>
      </c>
      <c r="B340" s="69" t="str">
        <f t="shared" ca="1" si="20"/>
        <v>Bromhexina</v>
      </c>
      <c r="C340" s="81" t="s">
        <v>1450</v>
      </c>
      <c r="D340" s="81">
        <v>40</v>
      </c>
      <c r="E340" s="71">
        <v>105</v>
      </c>
      <c r="F340" s="70">
        <f t="shared" ca="1" si="21"/>
        <v>4200</v>
      </c>
      <c r="G340" s="45"/>
      <c r="H340" s="45"/>
      <c r="I340" s="45"/>
      <c r="J340" s="45"/>
    </row>
    <row r="341" spans="1:10" ht="13.5" customHeight="1" x14ac:dyDescent="0.2">
      <c r="A341" s="85">
        <v>51101701</v>
      </c>
      <c r="B341" s="69" t="str">
        <f t="shared" ca="1" si="20"/>
        <v>Albendazol</v>
      </c>
      <c r="C341" s="81" t="s">
        <v>1450</v>
      </c>
      <c r="D341" s="81">
        <v>23</v>
      </c>
      <c r="E341" s="71">
        <v>45</v>
      </c>
      <c r="F341" s="70">
        <f t="shared" ca="1" si="21"/>
        <v>1035</v>
      </c>
      <c r="G341" s="45"/>
      <c r="H341" s="45"/>
      <c r="I341" s="45"/>
      <c r="J341" s="45"/>
    </row>
    <row r="342" spans="1:10" ht="13.5" customHeight="1" x14ac:dyDescent="0.2">
      <c r="A342" s="85">
        <v>51101511</v>
      </c>
      <c r="B342" s="69" t="str">
        <f t="shared" ca="1" si="20"/>
        <v>Amoxicilina</v>
      </c>
      <c r="C342" s="81" t="s">
        <v>1450</v>
      </c>
      <c r="D342" s="81">
        <v>19</v>
      </c>
      <c r="E342" s="71">
        <v>425</v>
      </c>
      <c r="F342" s="70">
        <f t="shared" ca="1" si="21"/>
        <v>8075</v>
      </c>
      <c r="G342" s="45"/>
      <c r="H342" s="45"/>
      <c r="I342" s="45"/>
      <c r="J342" s="45"/>
    </row>
    <row r="343" spans="1:10" ht="13.5" customHeight="1" x14ac:dyDescent="0.2">
      <c r="A343" s="85">
        <v>51101542</v>
      </c>
      <c r="B343" s="69" t="str">
        <f t="shared" ca="1" si="20"/>
        <v>Ciprofloxacina</v>
      </c>
      <c r="C343" s="81" t="s">
        <v>16989</v>
      </c>
      <c r="D343" s="81">
        <v>9</v>
      </c>
      <c r="E343" s="71">
        <v>720</v>
      </c>
      <c r="F343" s="70">
        <f t="shared" ca="1" si="21"/>
        <v>6480</v>
      </c>
      <c r="G343" s="45"/>
      <c r="H343" s="45"/>
      <c r="I343" s="45"/>
      <c r="J343" s="45"/>
    </row>
    <row r="344" spans="1:10" ht="13.5" customHeight="1" x14ac:dyDescent="0.2">
      <c r="A344" s="85">
        <v>53131608</v>
      </c>
      <c r="B344" s="69" t="str">
        <f t="shared" ca="1" si="20"/>
        <v>Jabones</v>
      </c>
      <c r="C344" s="81" t="s">
        <v>1450</v>
      </c>
      <c r="D344" s="81">
        <v>17</v>
      </c>
      <c r="E344" s="71">
        <v>12</v>
      </c>
      <c r="F344" s="70">
        <f t="shared" ca="1" si="21"/>
        <v>204</v>
      </c>
      <c r="G344" s="45"/>
      <c r="H344" s="45"/>
      <c r="I344" s="45"/>
      <c r="J344" s="45"/>
    </row>
    <row r="345" spans="1:10" ht="13.5" customHeight="1" x14ac:dyDescent="0.2">
      <c r="A345" s="85">
        <v>51121733</v>
      </c>
      <c r="B345" s="69" t="str">
        <f t="shared" ca="1" si="20"/>
        <v>Valsartán</v>
      </c>
      <c r="C345" s="81" t="s">
        <v>16989</v>
      </c>
      <c r="D345" s="81">
        <v>0.75</v>
      </c>
      <c r="E345" s="71">
        <v>1400</v>
      </c>
      <c r="F345" s="70">
        <f t="shared" ca="1" si="21"/>
        <v>1050</v>
      </c>
      <c r="G345" s="45"/>
      <c r="H345" s="45"/>
      <c r="I345" s="45"/>
      <c r="J345" s="45"/>
    </row>
    <row r="346" spans="1:10" ht="13.5" customHeight="1" x14ac:dyDescent="0.2">
      <c r="A346" s="85">
        <v>51171904</v>
      </c>
      <c r="B346" s="69" t="str">
        <f t="shared" ca="1" si="20"/>
        <v>Clorhidrato de ranitidina</v>
      </c>
      <c r="C346" s="81" t="s">
        <v>16989</v>
      </c>
      <c r="D346" s="81">
        <v>7</v>
      </c>
      <c r="E346" s="71">
        <v>165</v>
      </c>
      <c r="F346" s="70">
        <f t="shared" ca="1" si="21"/>
        <v>1155</v>
      </c>
      <c r="G346" s="45"/>
      <c r="H346" s="45"/>
      <c r="I346" s="45"/>
      <c r="J346" s="45"/>
    </row>
    <row r="347" spans="1:10" ht="13.5" customHeight="1" x14ac:dyDescent="0.2">
      <c r="A347" s="85">
        <v>51142104</v>
      </c>
      <c r="B347" s="69" t="str">
        <f t="shared" ca="1" si="20"/>
        <v>Diclofenaco sódico</v>
      </c>
      <c r="C347" s="81" t="s">
        <v>16989</v>
      </c>
      <c r="D347" s="81">
        <v>2</v>
      </c>
      <c r="E347" s="71">
        <v>1000</v>
      </c>
      <c r="F347" s="70">
        <f t="shared" ca="1" si="21"/>
        <v>2000</v>
      </c>
      <c r="G347" s="45"/>
      <c r="H347" s="45"/>
      <c r="I347" s="45"/>
      <c r="J347" s="45"/>
    </row>
    <row r="348" spans="1:10" ht="13.5" customHeight="1" x14ac:dyDescent="0.2">
      <c r="A348" s="85">
        <v>51142104</v>
      </c>
      <c r="B348" s="69" t="str">
        <f t="shared" ca="1" si="20"/>
        <v>Diclofenaco sódico</v>
      </c>
      <c r="C348" s="81" t="s">
        <v>16989</v>
      </c>
      <c r="D348" s="81">
        <v>3</v>
      </c>
      <c r="E348" s="71">
        <v>300</v>
      </c>
      <c r="F348" s="70">
        <f t="shared" ca="1" si="21"/>
        <v>900</v>
      </c>
      <c r="G348" s="45"/>
      <c r="H348" s="45"/>
      <c r="I348" s="45"/>
      <c r="J348" s="45"/>
    </row>
    <row r="349" spans="1:10" ht="13.5" customHeight="1" x14ac:dyDescent="0.2">
      <c r="A349" s="85">
        <v>51142106</v>
      </c>
      <c r="B349" s="69" t="str">
        <f t="shared" ca="1" si="20"/>
        <v>Ibuprofeno</v>
      </c>
      <c r="C349" s="81" t="s">
        <v>16989</v>
      </c>
      <c r="D349" s="81">
        <v>6</v>
      </c>
      <c r="E349" s="71">
        <v>450</v>
      </c>
      <c r="F349" s="70">
        <f t="shared" ca="1" si="21"/>
        <v>2700</v>
      </c>
      <c r="G349" s="45"/>
      <c r="H349" s="45"/>
      <c r="I349" s="45"/>
      <c r="J349" s="45"/>
    </row>
    <row r="350" spans="1:10" ht="13.5" customHeight="1" x14ac:dyDescent="0.2">
      <c r="A350" s="85">
        <v>51101603</v>
      </c>
      <c r="B350" s="69" t="str">
        <f t="shared" ca="1" si="20"/>
        <v>Metronidazol</v>
      </c>
      <c r="C350" s="81" t="s">
        <v>16989</v>
      </c>
      <c r="D350" s="81">
        <v>30</v>
      </c>
      <c r="E350" s="71">
        <v>162.75</v>
      </c>
      <c r="F350" s="70">
        <f t="shared" ca="1" si="21"/>
        <v>4882.5</v>
      </c>
      <c r="G350" s="45"/>
      <c r="H350" s="45"/>
      <c r="I350" s="45"/>
      <c r="J350" s="45"/>
    </row>
    <row r="351" spans="1:10" ht="14.1" customHeight="1" x14ac:dyDescent="0.2">
      <c r="A351" s="45"/>
      <c r="B351" s="45"/>
      <c r="C351" s="45"/>
      <c r="D351" s="45"/>
      <c r="E351" s="73" t="s">
        <v>12552</v>
      </c>
      <c r="F351" s="74">
        <f ca="1">SUM(Table314[MONTO TOTAL ESTIMADO])</f>
        <v>300000</v>
      </c>
      <c r="G351" s="45"/>
      <c r="H351" s="45" t="str">
        <f>C289</f>
        <v>Bienes</v>
      </c>
      <c r="I351" s="45" t="str">
        <f>E289</f>
        <v>No</v>
      </c>
      <c r="J351" s="45" t="str">
        <f>D289</f>
        <v>Compras Menores</v>
      </c>
    </row>
    <row r="352" spans="1:10" ht="14.1" customHeight="1" thickBot="1" x14ac:dyDescent="0.3"/>
    <row r="353" spans="1:10" ht="33.75" customHeight="1" thickBot="1" x14ac:dyDescent="0.25">
      <c r="A353" s="64" t="s">
        <v>16383</v>
      </c>
      <c r="B353" s="64" t="s">
        <v>161</v>
      </c>
      <c r="C353" s="64" t="s">
        <v>11726</v>
      </c>
      <c r="D353" s="64" t="s">
        <v>14380</v>
      </c>
      <c r="E353" s="64" t="s">
        <v>10964</v>
      </c>
      <c r="F353" s="64" t="s">
        <v>11097</v>
      </c>
      <c r="G353" s="45"/>
      <c r="H353" s="45"/>
      <c r="I353" s="45"/>
      <c r="J353" s="45"/>
    </row>
    <row r="354" spans="1:10" ht="13.5" customHeight="1" thickBot="1" x14ac:dyDescent="0.25">
      <c r="A354" s="91" t="s">
        <v>18836</v>
      </c>
      <c r="B354" s="91" t="s">
        <v>18838</v>
      </c>
      <c r="C354" s="66" t="s">
        <v>17798</v>
      </c>
      <c r="D354" s="66" t="s">
        <v>10173</v>
      </c>
      <c r="E354" s="66" t="s">
        <v>17854</v>
      </c>
      <c r="F354" s="66"/>
      <c r="G354" s="45"/>
      <c r="H354" s="45"/>
      <c r="I354" s="45"/>
      <c r="J354" s="45"/>
    </row>
    <row r="355" spans="1:10" ht="14.1" customHeight="1" thickBot="1" x14ac:dyDescent="0.25">
      <c r="A355" s="118" t="s">
        <v>14830</v>
      </c>
      <c r="B355" s="67" t="s">
        <v>8531</v>
      </c>
      <c r="C355" s="76">
        <v>43832</v>
      </c>
      <c r="D355" s="118" t="s">
        <v>9388</v>
      </c>
      <c r="E355" s="67" t="s">
        <v>13095</v>
      </c>
      <c r="F355" s="66" t="s">
        <v>3082</v>
      </c>
      <c r="G355" s="45"/>
      <c r="H355" s="45"/>
      <c r="I355" s="45"/>
      <c r="J355" s="45"/>
    </row>
    <row r="356" spans="1:10" ht="14.1" customHeight="1" thickBot="1" x14ac:dyDescent="0.25">
      <c r="A356" s="119"/>
      <c r="B356" s="67" t="s">
        <v>1787</v>
      </c>
      <c r="C356" s="89">
        <f>IF(C355="","",IF(AND(MONTH(C355)&gt;=1,MONTH(C355)&lt;=3),1,IF(AND(MONTH(C355)&gt;=4,MONTH(C355)&lt;=6),2,IF(AND(MONTH(C355)&gt;=7,MONTH(C355)&lt;=9),3,4))))</f>
        <v>1</v>
      </c>
      <c r="D356" s="119"/>
      <c r="E356" s="67" t="s">
        <v>2419</v>
      </c>
      <c r="F356" s="66" t="s">
        <v>14451</v>
      </c>
      <c r="G356" s="45"/>
      <c r="H356" s="45"/>
      <c r="I356" s="45"/>
      <c r="J356" s="45"/>
    </row>
    <row r="357" spans="1:10" ht="14.1" customHeight="1" thickBot="1" x14ac:dyDescent="0.25">
      <c r="A357" s="119"/>
      <c r="B357" s="67" t="s">
        <v>12944</v>
      </c>
      <c r="C357" s="76">
        <v>43921</v>
      </c>
      <c r="D357" s="119"/>
      <c r="E357" s="67" t="s">
        <v>3075</v>
      </c>
      <c r="F357" s="66" t="s">
        <v>4623</v>
      </c>
      <c r="G357" s="45"/>
      <c r="H357" s="45"/>
      <c r="I357" s="45"/>
      <c r="J357" s="45"/>
    </row>
    <row r="358" spans="1:10" ht="14.1" customHeight="1" thickBot="1" x14ac:dyDescent="0.25">
      <c r="A358" s="119"/>
      <c r="B358" s="67" t="s">
        <v>1787</v>
      </c>
      <c r="C358" s="89">
        <f>IF(C357="","",IF(AND(MONTH(C357)&gt;=1,MONTH(C357)&lt;=3),1,IF(AND(MONTH(C357)&gt;=4,MONTH(C357)&lt;=6),2,IF(AND(MONTH(C357)&gt;=7,MONTH(C357)&lt;=9),3,4))))</f>
        <v>1</v>
      </c>
      <c r="D358" s="119"/>
      <c r="E358" s="67" t="s">
        <v>13194</v>
      </c>
      <c r="F358" s="66" t="s">
        <v>4623</v>
      </c>
      <c r="G358" s="45"/>
      <c r="H358" s="45"/>
      <c r="I358" s="45"/>
      <c r="J358" s="45"/>
    </row>
    <row r="359" spans="1:10" ht="14.1" customHeight="1" thickBot="1" x14ac:dyDescent="0.25">
      <c r="A359" s="45"/>
      <c r="B359" s="45"/>
      <c r="C359" s="45"/>
      <c r="D359" s="45"/>
      <c r="E359" s="45"/>
      <c r="F359" s="45"/>
      <c r="G359" s="45"/>
      <c r="H359" s="45"/>
      <c r="I359" s="45"/>
      <c r="J359" s="45"/>
    </row>
    <row r="360" spans="1:10" ht="14.1" customHeight="1" thickBot="1" x14ac:dyDescent="0.25">
      <c r="A360" s="72" t="s">
        <v>15736</v>
      </c>
      <c r="B360" s="72" t="s">
        <v>16147</v>
      </c>
      <c r="C360" s="72" t="s">
        <v>15642</v>
      </c>
      <c r="D360" s="102" t="s">
        <v>15252</v>
      </c>
      <c r="E360" s="72" t="s">
        <v>6935</v>
      </c>
      <c r="F360" s="72" t="s">
        <v>15281</v>
      </c>
      <c r="G360" s="45"/>
      <c r="H360" s="45"/>
      <c r="I360" s="45"/>
      <c r="J360" s="45"/>
    </row>
    <row r="361" spans="1:10" ht="13.5" customHeight="1" x14ac:dyDescent="0.25">
      <c r="A361" s="92">
        <v>42152425</v>
      </c>
      <c r="B361" s="69" t="str">
        <f t="shared" ref="B361:B394" ca="1" si="22">IFERROR(INDEX(UNSPSCDes,MATCH(INDIRECT(ADDRESS(ROW(),COLUMN()-1,4)),UNSPSCCode,0)),"")</f>
        <v>Resinas de base para prótesis dentales</v>
      </c>
      <c r="C361" s="81" t="s">
        <v>1450</v>
      </c>
      <c r="D361" s="103">
        <v>1</v>
      </c>
      <c r="E361" s="71">
        <v>1500</v>
      </c>
      <c r="F361" s="70">
        <f t="shared" ref="F361:F394" ca="1" si="23">INDIRECT(ADDRESS(ROW(),COLUMN()-2,4))*INDIRECT(ADDRESS(ROW(),COLUMN()-1,4))</f>
        <v>1500</v>
      </c>
      <c r="G361" s="45"/>
      <c r="H361" s="45"/>
      <c r="I361" s="45"/>
      <c r="J361" s="45"/>
    </row>
    <row r="362" spans="1:10" ht="13.5" customHeight="1" x14ac:dyDescent="0.25">
      <c r="A362" s="92">
        <v>42152425</v>
      </c>
      <c r="B362" s="69" t="str">
        <f t="shared" ca="1" si="22"/>
        <v>Resinas de base para prótesis dentales</v>
      </c>
      <c r="C362" s="81" t="s">
        <v>1450</v>
      </c>
      <c r="D362" s="103">
        <v>1</v>
      </c>
      <c r="E362" s="71">
        <v>1500</v>
      </c>
      <c r="F362" s="70">
        <f t="shared" ca="1" si="23"/>
        <v>1500</v>
      </c>
      <c r="G362" s="45"/>
      <c r="H362" s="45"/>
      <c r="I362" s="45"/>
      <c r="J362" s="45"/>
    </row>
    <row r="363" spans="1:10" ht="13.5" customHeight="1" x14ac:dyDescent="0.25">
      <c r="A363" s="92">
        <v>42152425</v>
      </c>
      <c r="B363" s="69" t="str">
        <f t="shared" ca="1" si="22"/>
        <v>Resinas de base para prótesis dentales</v>
      </c>
      <c r="C363" s="81" t="s">
        <v>1450</v>
      </c>
      <c r="D363" s="103">
        <v>1</v>
      </c>
      <c r="E363" s="71">
        <v>1400</v>
      </c>
      <c r="F363" s="70">
        <f t="shared" ca="1" si="23"/>
        <v>1400</v>
      </c>
      <c r="G363" s="45"/>
      <c r="H363" s="45"/>
      <c r="I363" s="45"/>
      <c r="J363" s="45"/>
    </row>
    <row r="364" spans="1:10" ht="13.5" customHeight="1" x14ac:dyDescent="0.25">
      <c r="A364" s="92">
        <v>46182001</v>
      </c>
      <c r="B364" s="69" t="str">
        <f t="shared" ca="1" si="22"/>
        <v>Máscaras o accesorios</v>
      </c>
      <c r="C364" s="81" t="s">
        <v>1450</v>
      </c>
      <c r="D364" s="103">
        <v>1</v>
      </c>
      <c r="E364" s="71">
        <v>400</v>
      </c>
      <c r="F364" s="70">
        <f t="shared" ca="1" si="23"/>
        <v>400</v>
      </c>
      <c r="G364" s="45"/>
      <c r="H364" s="45"/>
      <c r="I364" s="45"/>
      <c r="J364" s="45"/>
    </row>
    <row r="365" spans="1:10" ht="13.5" customHeight="1" x14ac:dyDescent="0.25">
      <c r="A365" s="92">
        <v>42152425</v>
      </c>
      <c r="B365" s="69" t="str">
        <f t="shared" ca="1" si="22"/>
        <v>Resinas de base para prótesis dentales</v>
      </c>
      <c r="C365" s="81" t="s">
        <v>1450</v>
      </c>
      <c r="D365" s="103">
        <v>1</v>
      </c>
      <c r="E365" s="71">
        <v>1600</v>
      </c>
      <c r="F365" s="70">
        <f t="shared" ca="1" si="23"/>
        <v>1600</v>
      </c>
      <c r="G365" s="45"/>
      <c r="H365" s="45"/>
      <c r="I365" s="45"/>
      <c r="J365" s="45"/>
    </row>
    <row r="366" spans="1:10" ht="13.5" customHeight="1" x14ac:dyDescent="0.25">
      <c r="A366" s="92">
        <v>42151618</v>
      </c>
      <c r="B366" s="69" t="str">
        <f t="shared" ca="1" si="22"/>
        <v>Elevadores dentales</v>
      </c>
      <c r="C366" s="81" t="s">
        <v>1450</v>
      </c>
      <c r="D366" s="103">
        <v>1</v>
      </c>
      <c r="E366" s="71">
        <v>1800</v>
      </c>
      <c r="F366" s="70">
        <f t="shared" ca="1" si="23"/>
        <v>1800</v>
      </c>
      <c r="G366" s="45"/>
      <c r="H366" s="45"/>
      <c r="I366" s="45"/>
      <c r="J366" s="45"/>
    </row>
    <row r="367" spans="1:10" ht="13.5" customHeight="1" x14ac:dyDescent="0.25">
      <c r="A367" s="92">
        <v>42151618</v>
      </c>
      <c r="B367" s="69" t="str">
        <f t="shared" ca="1" si="22"/>
        <v>Elevadores dentales</v>
      </c>
      <c r="C367" s="81" t="s">
        <v>1450</v>
      </c>
      <c r="D367" s="103">
        <v>1</v>
      </c>
      <c r="E367" s="71">
        <v>2000</v>
      </c>
      <c r="F367" s="70">
        <f t="shared" ca="1" si="23"/>
        <v>2000</v>
      </c>
      <c r="G367" s="45"/>
      <c r="H367" s="45"/>
      <c r="I367" s="45"/>
      <c r="J367" s="45"/>
    </row>
    <row r="368" spans="1:10" ht="13.5" customHeight="1" x14ac:dyDescent="0.25">
      <c r="A368" s="92">
        <v>42151681</v>
      </c>
      <c r="B368" s="69" t="str">
        <f t="shared" ca="1" si="22"/>
        <v>Sets o accesorios de anestesia para uso odontológico</v>
      </c>
      <c r="C368" s="81" t="s">
        <v>1450</v>
      </c>
      <c r="D368" s="103">
        <v>1</v>
      </c>
      <c r="E368" s="71">
        <v>350</v>
      </c>
      <c r="F368" s="70">
        <f t="shared" ca="1" si="23"/>
        <v>350</v>
      </c>
      <c r="G368" s="45"/>
      <c r="H368" s="45"/>
      <c r="I368" s="45"/>
      <c r="J368" s="45"/>
    </row>
    <row r="369" spans="1:10" ht="13.5" customHeight="1" x14ac:dyDescent="0.25">
      <c r="A369" s="92">
        <v>42152424</v>
      </c>
      <c r="B369" s="69" t="str">
        <f t="shared" ca="1" si="22"/>
        <v>Cementos de base de agua de uso odontológico</v>
      </c>
      <c r="C369" s="81" t="s">
        <v>1450</v>
      </c>
      <c r="D369" s="103">
        <v>1</v>
      </c>
      <c r="E369" s="71">
        <v>800</v>
      </c>
      <c r="F369" s="70">
        <f t="shared" ca="1" si="23"/>
        <v>800</v>
      </c>
      <c r="G369" s="45"/>
      <c r="H369" s="45"/>
      <c r="I369" s="45"/>
      <c r="J369" s="45"/>
    </row>
    <row r="370" spans="1:10" ht="13.5" customHeight="1" x14ac:dyDescent="0.25">
      <c r="A370" s="92">
        <v>42152425</v>
      </c>
      <c r="B370" s="69" t="str">
        <f t="shared" ca="1" si="22"/>
        <v>Resinas de base para prótesis dentales</v>
      </c>
      <c r="C370" s="81" t="s">
        <v>1450</v>
      </c>
      <c r="D370" s="103">
        <v>1</v>
      </c>
      <c r="E370" s="71">
        <v>900</v>
      </c>
      <c r="F370" s="70">
        <f t="shared" ca="1" si="23"/>
        <v>900</v>
      </c>
      <c r="G370" s="45"/>
      <c r="H370" s="45"/>
      <c r="I370" s="45"/>
      <c r="J370" s="45"/>
    </row>
    <row r="371" spans="1:10" ht="13.5" customHeight="1" x14ac:dyDescent="0.25">
      <c r="A371" s="92">
        <v>42141504</v>
      </c>
      <c r="B371" s="69" t="str">
        <f t="shared" ca="1" si="22"/>
        <v>Aplicadores o absorbentes medicados</v>
      </c>
      <c r="C371" s="81" t="s">
        <v>16989</v>
      </c>
      <c r="D371" s="103">
        <v>2</v>
      </c>
      <c r="E371" s="71">
        <v>600</v>
      </c>
      <c r="F371" s="70">
        <f t="shared" ca="1" si="23"/>
        <v>1200</v>
      </c>
      <c r="G371" s="45"/>
      <c r="H371" s="45"/>
      <c r="I371" s="45"/>
      <c r="J371" s="45"/>
    </row>
    <row r="372" spans="1:10" ht="13.5" customHeight="1" x14ac:dyDescent="0.25">
      <c r="A372" s="92">
        <v>42291607</v>
      </c>
      <c r="B372" s="69" t="str">
        <f t="shared" ca="1" si="22"/>
        <v>Curetas o lanzaderas para uso quirúrgico</v>
      </c>
      <c r="C372" s="81" t="s">
        <v>1450</v>
      </c>
      <c r="D372" s="103">
        <v>1</v>
      </c>
      <c r="E372" s="71">
        <v>350</v>
      </c>
      <c r="F372" s="70">
        <f t="shared" ca="1" si="23"/>
        <v>350</v>
      </c>
      <c r="G372" s="45"/>
      <c r="H372" s="45"/>
      <c r="I372" s="45"/>
      <c r="J372" s="45"/>
    </row>
    <row r="373" spans="1:10" ht="13.5" customHeight="1" x14ac:dyDescent="0.25">
      <c r="A373" s="92">
        <v>42142502</v>
      </c>
      <c r="B373" s="69" t="str">
        <f t="shared" ca="1" si="22"/>
        <v>Agujas para anestesia</v>
      </c>
      <c r="C373" s="81" t="s">
        <v>1450</v>
      </c>
      <c r="D373" s="103">
        <v>1</v>
      </c>
      <c r="E373" s="71">
        <v>700</v>
      </c>
      <c r="F373" s="70">
        <f t="shared" ca="1" si="23"/>
        <v>700</v>
      </c>
      <c r="G373" s="45"/>
      <c r="H373" s="45"/>
      <c r="I373" s="45"/>
      <c r="J373" s="45"/>
    </row>
    <row r="374" spans="1:10" ht="27" customHeight="1" x14ac:dyDescent="0.25">
      <c r="A374" s="92">
        <v>42151635</v>
      </c>
      <c r="B374" s="69" t="str">
        <f t="shared" ca="1" si="22"/>
        <v>Eyectores de saliva o dispositivos de succión oral o suministros dentales</v>
      </c>
      <c r="C374" s="81" t="s">
        <v>1450</v>
      </c>
      <c r="D374" s="103">
        <v>1</v>
      </c>
      <c r="E374" s="71">
        <v>525</v>
      </c>
      <c r="F374" s="70">
        <f t="shared" ca="1" si="23"/>
        <v>525</v>
      </c>
      <c r="G374" s="45"/>
      <c r="H374" s="45"/>
      <c r="I374" s="45"/>
      <c r="J374" s="45"/>
    </row>
    <row r="375" spans="1:10" ht="13.5" customHeight="1" x14ac:dyDescent="0.25">
      <c r="A375" s="92">
        <v>42291607</v>
      </c>
      <c r="B375" s="69" t="str">
        <f t="shared" ca="1" si="22"/>
        <v>Curetas o lanzaderas para uso quirúrgico</v>
      </c>
      <c r="C375" s="81" t="s">
        <v>1450</v>
      </c>
      <c r="D375" s="103">
        <v>2.5</v>
      </c>
      <c r="E375" s="71">
        <v>150</v>
      </c>
      <c r="F375" s="70">
        <f t="shared" ca="1" si="23"/>
        <v>375</v>
      </c>
      <c r="G375" s="45"/>
      <c r="H375" s="45"/>
      <c r="I375" s="45"/>
      <c r="J375" s="45"/>
    </row>
    <row r="376" spans="1:10" ht="13.5" customHeight="1" x14ac:dyDescent="0.25">
      <c r="A376" s="92">
        <v>42152465</v>
      </c>
      <c r="B376" s="69" t="str">
        <f t="shared" ca="1" si="22"/>
        <v>Lubricantes dentales</v>
      </c>
      <c r="C376" s="81" t="s">
        <v>1450</v>
      </c>
      <c r="D376" s="103">
        <v>2.5</v>
      </c>
      <c r="E376" s="71">
        <v>175</v>
      </c>
      <c r="F376" s="70">
        <f t="shared" ca="1" si="23"/>
        <v>437.5</v>
      </c>
      <c r="G376" s="45"/>
      <c r="H376" s="45"/>
      <c r="I376" s="45"/>
      <c r="J376" s="45"/>
    </row>
    <row r="377" spans="1:10" ht="13.5" customHeight="1" x14ac:dyDescent="0.25">
      <c r="A377" s="92">
        <v>42152421</v>
      </c>
      <c r="B377" s="69" t="str">
        <f t="shared" ca="1" si="22"/>
        <v>Mercurio de uso odontológico</v>
      </c>
      <c r="C377" s="81" t="s">
        <v>1450</v>
      </c>
      <c r="D377" s="103">
        <v>0.5</v>
      </c>
      <c r="E377" s="71">
        <v>1500</v>
      </c>
      <c r="F377" s="70">
        <f t="shared" ca="1" si="23"/>
        <v>750</v>
      </c>
      <c r="G377" s="45"/>
      <c r="H377" s="45"/>
      <c r="I377" s="45"/>
      <c r="J377" s="45"/>
    </row>
    <row r="378" spans="1:10" ht="13.5" customHeight="1" x14ac:dyDescent="0.25">
      <c r="A378" s="92">
        <v>42151627</v>
      </c>
      <c r="B378" s="69" t="str">
        <f t="shared" ca="1" si="22"/>
        <v>Espejos o mangos de espejo para uso odontológico</v>
      </c>
      <c r="C378" s="81" t="s">
        <v>1450</v>
      </c>
      <c r="D378" s="103">
        <v>1.5</v>
      </c>
      <c r="E378" s="71">
        <v>500</v>
      </c>
      <c r="F378" s="70">
        <f t="shared" ca="1" si="23"/>
        <v>750</v>
      </c>
      <c r="G378" s="45"/>
      <c r="H378" s="45"/>
      <c r="I378" s="45"/>
      <c r="J378" s="45"/>
    </row>
    <row r="379" spans="1:10" ht="13.5" customHeight="1" x14ac:dyDescent="0.25">
      <c r="A379" s="92">
        <v>42151501</v>
      </c>
      <c r="B379" s="69" t="str">
        <f t="shared" ca="1" si="22"/>
        <v>Luces de curación o accesorios para odontología estética</v>
      </c>
      <c r="C379" s="81" t="s">
        <v>1450</v>
      </c>
      <c r="D379" s="103">
        <v>0.5</v>
      </c>
      <c r="E379" s="71">
        <v>5000</v>
      </c>
      <c r="F379" s="70">
        <f t="shared" ca="1" si="23"/>
        <v>2500</v>
      </c>
      <c r="G379" s="45"/>
      <c r="H379" s="45"/>
      <c r="I379" s="45"/>
      <c r="J379" s="45"/>
    </row>
    <row r="380" spans="1:10" ht="13.5" customHeight="1" x14ac:dyDescent="0.25">
      <c r="A380" s="92">
        <v>42152465</v>
      </c>
      <c r="B380" s="69" t="str">
        <f t="shared" ca="1" si="22"/>
        <v>Lubricantes dentales</v>
      </c>
      <c r="C380" s="81" t="s">
        <v>1450</v>
      </c>
      <c r="D380" s="103">
        <v>0.5</v>
      </c>
      <c r="E380" s="71">
        <v>500</v>
      </c>
      <c r="F380" s="70">
        <f t="shared" ca="1" si="23"/>
        <v>250</v>
      </c>
      <c r="G380" s="45"/>
      <c r="H380" s="45"/>
      <c r="I380" s="45"/>
      <c r="J380" s="45"/>
    </row>
    <row r="381" spans="1:10" ht="13.5" customHeight="1" x14ac:dyDescent="0.25">
      <c r="A381" s="92">
        <v>42291706</v>
      </c>
      <c r="B381" s="69" t="str">
        <f t="shared" ca="1" si="22"/>
        <v>Fresas quirúrgicas o sus accesorios</v>
      </c>
      <c r="C381" s="81" t="s">
        <v>1450</v>
      </c>
      <c r="D381" s="103">
        <v>3</v>
      </c>
      <c r="E381" s="71">
        <v>150</v>
      </c>
      <c r="F381" s="70">
        <f t="shared" ca="1" si="23"/>
        <v>450</v>
      </c>
      <c r="G381" s="45"/>
      <c r="H381" s="45"/>
      <c r="I381" s="45"/>
      <c r="J381" s="45"/>
    </row>
    <row r="382" spans="1:10" ht="13.5" customHeight="1" x14ac:dyDescent="0.25">
      <c r="A382" s="92">
        <v>42132203</v>
      </c>
      <c r="B382" s="69" t="str">
        <f t="shared" ca="1" si="22"/>
        <v>Guantes de examen o para procedimientos no quirúrgicos</v>
      </c>
      <c r="C382" s="81" t="s">
        <v>16989</v>
      </c>
      <c r="D382" s="103">
        <v>3</v>
      </c>
      <c r="E382" s="71">
        <v>500</v>
      </c>
      <c r="F382" s="70">
        <f t="shared" ca="1" si="23"/>
        <v>1500</v>
      </c>
      <c r="G382" s="45"/>
      <c r="H382" s="45"/>
      <c r="I382" s="45"/>
      <c r="J382" s="45"/>
    </row>
    <row r="383" spans="1:10" ht="13.5" customHeight="1" x14ac:dyDescent="0.25">
      <c r="A383" s="92">
        <v>42132203</v>
      </c>
      <c r="B383" s="69" t="str">
        <f t="shared" ca="1" si="22"/>
        <v>Guantes de examen o para procedimientos no quirúrgicos</v>
      </c>
      <c r="C383" s="81" t="s">
        <v>16989</v>
      </c>
      <c r="D383" s="103">
        <v>6</v>
      </c>
      <c r="E383" s="71">
        <v>500</v>
      </c>
      <c r="F383" s="70">
        <f t="shared" ca="1" si="23"/>
        <v>3000</v>
      </c>
      <c r="G383" s="45"/>
      <c r="H383" s="45"/>
      <c r="I383" s="45"/>
      <c r="J383" s="45"/>
    </row>
    <row r="384" spans="1:10" ht="27" customHeight="1" x14ac:dyDescent="0.25">
      <c r="A384" s="92">
        <v>42291613</v>
      </c>
      <c r="B384" s="69" t="str">
        <f t="shared" ca="1" si="22"/>
        <v>Escalpelos o cuchillos o cuchillas o trepanadores o accesorios para uso quirúrgico</v>
      </c>
      <c r="C384" s="81" t="s">
        <v>16989</v>
      </c>
      <c r="D384" s="103">
        <v>1</v>
      </c>
      <c r="E384" s="71">
        <v>400</v>
      </c>
      <c r="F384" s="70">
        <f t="shared" ca="1" si="23"/>
        <v>400</v>
      </c>
      <c r="G384" s="45"/>
      <c r="H384" s="45"/>
      <c r="I384" s="45"/>
      <c r="J384" s="45"/>
    </row>
    <row r="385" spans="1:10" ht="27" customHeight="1" x14ac:dyDescent="0.25">
      <c r="A385" s="92">
        <v>42152601</v>
      </c>
      <c r="B385" s="69" t="str">
        <f t="shared" ca="1" si="22"/>
        <v>Papeles articulados para operación o productos relacionados de uso odontológico</v>
      </c>
      <c r="C385" s="81" t="s">
        <v>1450</v>
      </c>
      <c r="D385" s="103">
        <v>3</v>
      </c>
      <c r="E385" s="71">
        <v>250</v>
      </c>
      <c r="F385" s="70">
        <f t="shared" ca="1" si="23"/>
        <v>750</v>
      </c>
      <c r="G385" s="45"/>
      <c r="H385" s="45"/>
      <c r="I385" s="45"/>
      <c r="J385" s="45"/>
    </row>
    <row r="386" spans="1:10" ht="13.5" customHeight="1" x14ac:dyDescent="0.25">
      <c r="A386" s="92">
        <v>42312201</v>
      </c>
      <c r="B386" s="69" t="str">
        <f t="shared" ca="1" si="22"/>
        <v>Suturas</v>
      </c>
      <c r="C386" s="81" t="s">
        <v>1450</v>
      </c>
      <c r="D386" s="103">
        <v>0.75</v>
      </c>
      <c r="E386" s="71">
        <v>600</v>
      </c>
      <c r="F386" s="70">
        <f t="shared" ca="1" si="23"/>
        <v>450</v>
      </c>
      <c r="G386" s="45"/>
      <c r="H386" s="45"/>
      <c r="I386" s="45"/>
      <c r="J386" s="45"/>
    </row>
    <row r="387" spans="1:10" ht="13.5" customHeight="1" x14ac:dyDescent="0.25">
      <c r="A387" s="92">
        <v>42312201</v>
      </c>
      <c r="B387" s="69" t="str">
        <f t="shared" ca="1" si="22"/>
        <v>Suturas</v>
      </c>
      <c r="C387" s="81" t="s">
        <v>1450</v>
      </c>
      <c r="D387" s="103">
        <v>0.75</v>
      </c>
      <c r="E387" s="71">
        <v>600</v>
      </c>
      <c r="F387" s="70">
        <f t="shared" ca="1" si="23"/>
        <v>450</v>
      </c>
      <c r="G387" s="45"/>
      <c r="H387" s="45"/>
      <c r="I387" s="45"/>
      <c r="J387" s="45"/>
    </row>
    <row r="388" spans="1:10" ht="13.5" customHeight="1" x14ac:dyDescent="0.25">
      <c r="A388" s="92">
        <v>42291607</v>
      </c>
      <c r="B388" s="69" t="str">
        <f t="shared" ca="1" si="22"/>
        <v>Curetas o lanzaderas para uso quirúrgico</v>
      </c>
      <c r="C388" s="81" t="s">
        <v>1450</v>
      </c>
      <c r="D388" s="103">
        <v>1.5</v>
      </c>
      <c r="E388" s="71">
        <v>170</v>
      </c>
      <c r="F388" s="70">
        <f t="shared" ca="1" si="23"/>
        <v>255</v>
      </c>
      <c r="G388" s="45"/>
      <c r="H388" s="45"/>
      <c r="I388" s="45"/>
      <c r="J388" s="45"/>
    </row>
    <row r="389" spans="1:10" ht="13.5" customHeight="1" x14ac:dyDescent="0.25">
      <c r="A389" s="92">
        <v>42142609</v>
      </c>
      <c r="B389" s="69" t="str">
        <f t="shared" ca="1" si="22"/>
        <v>Jeringas con agujas para uso médico</v>
      </c>
      <c r="C389" s="81" t="s">
        <v>16989</v>
      </c>
      <c r="D389" s="103">
        <v>2.5</v>
      </c>
      <c r="E389" s="71">
        <v>650</v>
      </c>
      <c r="F389" s="70">
        <f t="shared" ca="1" si="23"/>
        <v>1625</v>
      </c>
      <c r="G389" s="45"/>
      <c r="H389" s="45"/>
      <c r="I389" s="45"/>
      <c r="J389" s="45"/>
    </row>
    <row r="390" spans="1:10" ht="13.5" customHeight="1" x14ac:dyDescent="0.25">
      <c r="A390" s="92">
        <v>42142609</v>
      </c>
      <c r="B390" s="69" t="str">
        <f t="shared" ca="1" si="22"/>
        <v>Jeringas con agujas para uso médico</v>
      </c>
      <c r="C390" s="81" t="s">
        <v>16989</v>
      </c>
      <c r="D390" s="103">
        <v>0.5</v>
      </c>
      <c r="E390" s="71">
        <v>325</v>
      </c>
      <c r="F390" s="70">
        <f t="shared" ca="1" si="23"/>
        <v>162.5</v>
      </c>
      <c r="G390" s="45"/>
      <c r="H390" s="45"/>
      <c r="I390" s="45"/>
      <c r="J390" s="45"/>
    </row>
    <row r="391" spans="1:10" ht="27" customHeight="1" x14ac:dyDescent="0.25">
      <c r="A391" s="92">
        <v>42221803</v>
      </c>
      <c r="B391" s="69" t="str">
        <f t="shared" ca="1" si="22"/>
        <v>Cintas o vendajes o correas o mangas para posicionamiento de catéter arterial o intravenoso</v>
      </c>
      <c r="C391" s="81" t="s">
        <v>16989</v>
      </c>
      <c r="D391" s="103">
        <v>0.75</v>
      </c>
      <c r="E391" s="71">
        <v>440</v>
      </c>
      <c r="F391" s="70">
        <f t="shared" ca="1" si="23"/>
        <v>330</v>
      </c>
      <c r="G391" s="45"/>
      <c r="H391" s="45"/>
      <c r="I391" s="45"/>
      <c r="J391" s="45"/>
    </row>
    <row r="392" spans="1:10" ht="27" customHeight="1" x14ac:dyDescent="0.25">
      <c r="A392" s="92">
        <v>42152601</v>
      </c>
      <c r="B392" s="69" t="str">
        <f t="shared" ca="1" si="22"/>
        <v>Papeles articulados para operación o productos relacionados de uso odontológico</v>
      </c>
      <c r="C392" s="81" t="s">
        <v>16989</v>
      </c>
      <c r="D392" s="103">
        <v>0.5</v>
      </c>
      <c r="E392" s="71">
        <v>295</v>
      </c>
      <c r="F392" s="70">
        <f t="shared" ca="1" si="23"/>
        <v>147.5</v>
      </c>
      <c r="G392" s="45"/>
      <c r="H392" s="45"/>
      <c r="I392" s="45"/>
      <c r="J392" s="45"/>
    </row>
    <row r="393" spans="1:10" ht="13.5" customHeight="1" x14ac:dyDescent="0.25">
      <c r="A393" s="92">
        <v>42151909</v>
      </c>
      <c r="B393" s="69" t="str">
        <f t="shared" ca="1" si="22"/>
        <v>Pastas o kits de prevención dental</v>
      </c>
      <c r="C393" s="81" t="s">
        <v>1450</v>
      </c>
      <c r="D393" s="103">
        <v>0.5</v>
      </c>
      <c r="E393" s="71">
        <v>1785</v>
      </c>
      <c r="F393" s="70">
        <f t="shared" ca="1" si="23"/>
        <v>892.5</v>
      </c>
      <c r="G393" s="45"/>
      <c r="H393" s="45"/>
      <c r="I393" s="45"/>
      <c r="J393" s="45"/>
    </row>
    <row r="394" spans="1:10" ht="13.5" customHeight="1" x14ac:dyDescent="0.25">
      <c r="A394" s="92">
        <v>42151902</v>
      </c>
      <c r="B394" s="69" t="str">
        <f t="shared" ca="1" si="22"/>
        <v>Kits de profilaxis para uso odontológico</v>
      </c>
      <c r="C394" s="81" t="s">
        <v>1450</v>
      </c>
      <c r="D394" s="103">
        <v>0.5</v>
      </c>
      <c r="E394" s="71">
        <v>1500</v>
      </c>
      <c r="F394" s="70">
        <f t="shared" ca="1" si="23"/>
        <v>750</v>
      </c>
      <c r="G394" s="45"/>
      <c r="H394" s="45"/>
      <c r="I394" s="45"/>
      <c r="J394" s="45"/>
    </row>
    <row r="395" spans="1:10" ht="14.1" customHeight="1" x14ac:dyDescent="0.2">
      <c r="A395" s="45"/>
      <c r="B395" s="45"/>
      <c r="C395" s="45"/>
      <c r="D395" s="45"/>
      <c r="E395" s="73" t="s">
        <v>12552</v>
      </c>
      <c r="F395" s="74">
        <f ca="1">SUM(Table315[MONTO TOTAL ESTIMADO])</f>
        <v>31250</v>
      </c>
      <c r="G395" s="45"/>
      <c r="H395" s="45" t="str">
        <f>C354</f>
        <v>Bienes</v>
      </c>
      <c r="I395" s="45" t="str">
        <f>E354</f>
        <v>No</v>
      </c>
      <c r="J395" s="45" t="str">
        <f>D354</f>
        <v>Compras por debajo del Umbral</v>
      </c>
    </row>
    <row r="396" spans="1:10" ht="14.1" customHeight="1" thickBot="1" x14ac:dyDescent="0.3"/>
    <row r="397" spans="1:10" ht="33.75" customHeight="1" thickBot="1" x14ac:dyDescent="0.25">
      <c r="A397" s="64" t="s">
        <v>16383</v>
      </c>
      <c r="B397" s="64" t="s">
        <v>161</v>
      </c>
      <c r="C397" s="64" t="s">
        <v>11726</v>
      </c>
      <c r="D397" s="64" t="s">
        <v>14380</v>
      </c>
      <c r="E397" s="64" t="s">
        <v>10964</v>
      </c>
      <c r="F397" s="64" t="s">
        <v>11097</v>
      </c>
      <c r="G397" s="45"/>
      <c r="H397" s="45"/>
      <c r="I397" s="45"/>
      <c r="J397" s="45"/>
    </row>
    <row r="398" spans="1:10" ht="13.5" customHeight="1" thickBot="1" x14ac:dyDescent="0.25">
      <c r="A398" s="91" t="s">
        <v>18836</v>
      </c>
      <c r="B398" s="91" t="s">
        <v>18838</v>
      </c>
      <c r="C398" s="66" t="s">
        <v>17798</v>
      </c>
      <c r="D398" s="66" t="s">
        <v>10173</v>
      </c>
      <c r="E398" s="66" t="s">
        <v>17854</v>
      </c>
      <c r="F398" s="66"/>
      <c r="G398" s="45"/>
      <c r="H398" s="45"/>
      <c r="I398" s="45"/>
      <c r="J398" s="45"/>
    </row>
    <row r="399" spans="1:10" ht="14.1" customHeight="1" thickBot="1" x14ac:dyDescent="0.25">
      <c r="A399" s="118" t="s">
        <v>14830</v>
      </c>
      <c r="B399" s="67" t="s">
        <v>8531</v>
      </c>
      <c r="C399" s="76">
        <v>43922</v>
      </c>
      <c r="D399" s="118" t="s">
        <v>9388</v>
      </c>
      <c r="E399" s="67" t="s">
        <v>13095</v>
      </c>
      <c r="F399" s="66" t="s">
        <v>3082</v>
      </c>
      <c r="G399" s="45"/>
      <c r="H399" s="45"/>
      <c r="I399" s="45"/>
      <c r="J399" s="45"/>
    </row>
    <row r="400" spans="1:10" ht="14.1" customHeight="1" thickBot="1" x14ac:dyDescent="0.25">
      <c r="A400" s="119"/>
      <c r="B400" s="67" t="s">
        <v>1787</v>
      </c>
      <c r="C400" s="89">
        <f>IF(C399="","",IF(AND(MONTH(C399)&gt;=1,MONTH(C399)&lt;=3),1,IF(AND(MONTH(C399)&gt;=4,MONTH(C399)&lt;=6),2,IF(AND(MONTH(C399)&gt;=7,MONTH(C399)&lt;=9),3,4))))</f>
        <v>2</v>
      </c>
      <c r="D400" s="119"/>
      <c r="E400" s="67" t="s">
        <v>2419</v>
      </c>
      <c r="F400" s="66" t="s">
        <v>14451</v>
      </c>
      <c r="G400" s="45"/>
      <c r="H400" s="45"/>
      <c r="I400" s="45"/>
      <c r="J400" s="45"/>
    </row>
    <row r="401" spans="1:10" ht="14.1" customHeight="1" thickBot="1" x14ac:dyDescent="0.25">
      <c r="A401" s="119"/>
      <c r="B401" s="67" t="s">
        <v>12944</v>
      </c>
      <c r="C401" s="76">
        <v>44012</v>
      </c>
      <c r="D401" s="119"/>
      <c r="E401" s="67" t="s">
        <v>3075</v>
      </c>
      <c r="F401" s="66" t="s">
        <v>4623</v>
      </c>
      <c r="G401" s="45"/>
      <c r="H401" s="45"/>
      <c r="I401" s="45"/>
      <c r="J401" s="45"/>
    </row>
    <row r="402" spans="1:10" ht="14.1" customHeight="1" thickBot="1" x14ac:dyDescent="0.25">
      <c r="A402" s="119"/>
      <c r="B402" s="67" t="s">
        <v>1787</v>
      </c>
      <c r="C402" s="89">
        <f>IF(C401="","",IF(AND(MONTH(C401)&gt;=1,MONTH(C401)&lt;=3),1,IF(AND(MONTH(C401)&gt;=4,MONTH(C401)&lt;=6),2,IF(AND(MONTH(C401)&gt;=7,MONTH(C401)&lt;=9),3,4))))</f>
        <v>2</v>
      </c>
      <c r="D402" s="119"/>
      <c r="E402" s="67" t="s">
        <v>13194</v>
      </c>
      <c r="F402" s="66" t="s">
        <v>4623</v>
      </c>
      <c r="G402" s="45"/>
      <c r="H402" s="45"/>
      <c r="I402" s="45"/>
      <c r="J402" s="45"/>
    </row>
    <row r="403" spans="1:10" ht="14.1" customHeight="1" thickBot="1" x14ac:dyDescent="0.25">
      <c r="A403" s="45"/>
      <c r="B403" s="45"/>
      <c r="C403" s="45"/>
      <c r="D403" s="45"/>
      <c r="E403" s="45"/>
      <c r="F403" s="45"/>
      <c r="G403" s="45"/>
      <c r="H403" s="45"/>
      <c r="I403" s="45"/>
      <c r="J403" s="45"/>
    </row>
    <row r="404" spans="1:10" ht="14.1" customHeight="1" thickBot="1" x14ac:dyDescent="0.25">
      <c r="A404" s="72" t="s">
        <v>15736</v>
      </c>
      <c r="B404" s="72" t="s">
        <v>16147</v>
      </c>
      <c r="C404" s="72" t="s">
        <v>15642</v>
      </c>
      <c r="D404" s="72" t="s">
        <v>15252</v>
      </c>
      <c r="E404" s="72" t="s">
        <v>6935</v>
      </c>
      <c r="F404" s="72" t="s">
        <v>15281</v>
      </c>
      <c r="G404" s="45"/>
      <c r="H404" s="45"/>
      <c r="I404" s="45"/>
      <c r="J404" s="45"/>
    </row>
    <row r="405" spans="1:10" ht="13.5" customHeight="1" x14ac:dyDescent="0.25">
      <c r="A405" s="92">
        <v>42152425</v>
      </c>
      <c r="B405" s="69" t="str">
        <f t="shared" ref="B405:B438" ca="1" si="24">IFERROR(INDEX(UNSPSCDes,MATCH(INDIRECT(ADDRESS(ROW(),COLUMN()-1,4)),UNSPSCCode,0)),"")</f>
        <v>Resinas de base para prótesis dentales</v>
      </c>
      <c r="C405" s="81" t="s">
        <v>1450</v>
      </c>
      <c r="D405" s="103">
        <v>1</v>
      </c>
      <c r="E405" s="71">
        <v>1500</v>
      </c>
      <c r="F405" s="70">
        <f t="shared" ref="F405:F438" ca="1" si="25">INDIRECT(ADDRESS(ROW(),COLUMN()-2,4))*INDIRECT(ADDRESS(ROW(),COLUMN()-1,4))</f>
        <v>1500</v>
      </c>
      <c r="G405" s="45"/>
      <c r="H405" s="45"/>
      <c r="I405" s="45"/>
      <c r="J405" s="45"/>
    </row>
    <row r="406" spans="1:10" ht="13.5" customHeight="1" x14ac:dyDescent="0.25">
      <c r="A406" s="92">
        <v>42152425</v>
      </c>
      <c r="B406" s="69" t="str">
        <f t="shared" ca="1" si="24"/>
        <v>Resinas de base para prótesis dentales</v>
      </c>
      <c r="C406" s="81" t="s">
        <v>1450</v>
      </c>
      <c r="D406" s="103">
        <v>1</v>
      </c>
      <c r="E406" s="71">
        <v>1500</v>
      </c>
      <c r="F406" s="70">
        <f t="shared" ca="1" si="25"/>
        <v>1500</v>
      </c>
      <c r="G406" s="45"/>
      <c r="H406" s="45"/>
      <c r="I406" s="45"/>
      <c r="J406" s="45"/>
    </row>
    <row r="407" spans="1:10" ht="13.5" customHeight="1" x14ac:dyDescent="0.25">
      <c r="A407" s="92">
        <v>42152425</v>
      </c>
      <c r="B407" s="69" t="str">
        <f t="shared" ca="1" si="24"/>
        <v>Resinas de base para prótesis dentales</v>
      </c>
      <c r="C407" s="81" t="s">
        <v>1450</v>
      </c>
      <c r="D407" s="103">
        <v>1</v>
      </c>
      <c r="E407" s="71">
        <v>1400</v>
      </c>
      <c r="F407" s="70">
        <f t="shared" ca="1" si="25"/>
        <v>1400</v>
      </c>
      <c r="G407" s="45"/>
      <c r="H407" s="45"/>
      <c r="I407" s="45"/>
      <c r="J407" s="45"/>
    </row>
    <row r="408" spans="1:10" ht="13.5" customHeight="1" x14ac:dyDescent="0.25">
      <c r="A408" s="92">
        <v>46182001</v>
      </c>
      <c r="B408" s="69" t="str">
        <f t="shared" ca="1" si="24"/>
        <v>Máscaras o accesorios</v>
      </c>
      <c r="C408" s="81" t="s">
        <v>1450</v>
      </c>
      <c r="D408" s="103">
        <v>1</v>
      </c>
      <c r="E408" s="71">
        <v>400</v>
      </c>
      <c r="F408" s="70">
        <f t="shared" ca="1" si="25"/>
        <v>400</v>
      </c>
      <c r="G408" s="45"/>
      <c r="H408" s="45"/>
      <c r="I408" s="45"/>
      <c r="J408" s="45"/>
    </row>
    <row r="409" spans="1:10" ht="13.5" customHeight="1" x14ac:dyDescent="0.25">
      <c r="A409" s="92">
        <v>42152425</v>
      </c>
      <c r="B409" s="69" t="str">
        <f t="shared" ca="1" si="24"/>
        <v>Resinas de base para prótesis dentales</v>
      </c>
      <c r="C409" s="81" t="s">
        <v>1450</v>
      </c>
      <c r="D409" s="103">
        <v>1</v>
      </c>
      <c r="E409" s="71">
        <v>1600</v>
      </c>
      <c r="F409" s="70">
        <f t="shared" ca="1" si="25"/>
        <v>1600</v>
      </c>
      <c r="G409" s="45"/>
      <c r="H409" s="45"/>
      <c r="I409" s="45"/>
      <c r="J409" s="45"/>
    </row>
    <row r="410" spans="1:10" ht="13.5" customHeight="1" x14ac:dyDescent="0.25">
      <c r="A410" s="92">
        <v>42151618</v>
      </c>
      <c r="B410" s="69" t="str">
        <f t="shared" ca="1" si="24"/>
        <v>Elevadores dentales</v>
      </c>
      <c r="C410" s="81" t="s">
        <v>1450</v>
      </c>
      <c r="D410" s="103">
        <v>1</v>
      </c>
      <c r="E410" s="71">
        <v>1800</v>
      </c>
      <c r="F410" s="70">
        <f t="shared" ca="1" si="25"/>
        <v>1800</v>
      </c>
      <c r="G410" s="45"/>
      <c r="H410" s="45"/>
      <c r="I410" s="45"/>
      <c r="J410" s="45"/>
    </row>
    <row r="411" spans="1:10" ht="13.5" customHeight="1" x14ac:dyDescent="0.25">
      <c r="A411" s="92">
        <v>42151618</v>
      </c>
      <c r="B411" s="69" t="str">
        <f t="shared" ca="1" si="24"/>
        <v>Elevadores dentales</v>
      </c>
      <c r="C411" s="81" t="s">
        <v>1450</v>
      </c>
      <c r="D411" s="103">
        <v>1</v>
      </c>
      <c r="E411" s="71">
        <v>2000</v>
      </c>
      <c r="F411" s="70">
        <f t="shared" ca="1" si="25"/>
        <v>2000</v>
      </c>
      <c r="G411" s="45"/>
      <c r="H411" s="45"/>
      <c r="I411" s="45"/>
      <c r="J411" s="45"/>
    </row>
    <row r="412" spans="1:10" ht="13.5" customHeight="1" x14ac:dyDescent="0.25">
      <c r="A412" s="92">
        <v>42151681</v>
      </c>
      <c r="B412" s="69" t="str">
        <f t="shared" ca="1" si="24"/>
        <v>Sets o accesorios de anestesia para uso odontológico</v>
      </c>
      <c r="C412" s="81" t="s">
        <v>1450</v>
      </c>
      <c r="D412" s="103">
        <v>1</v>
      </c>
      <c r="E412" s="71">
        <v>350</v>
      </c>
      <c r="F412" s="70">
        <f t="shared" ca="1" si="25"/>
        <v>350</v>
      </c>
      <c r="G412" s="45"/>
      <c r="H412" s="45"/>
      <c r="I412" s="45"/>
      <c r="J412" s="45"/>
    </row>
    <row r="413" spans="1:10" ht="13.5" customHeight="1" x14ac:dyDescent="0.25">
      <c r="A413" s="92">
        <v>42152424</v>
      </c>
      <c r="B413" s="69" t="str">
        <f t="shared" ca="1" si="24"/>
        <v>Cementos de base de agua de uso odontológico</v>
      </c>
      <c r="C413" s="81" t="s">
        <v>1450</v>
      </c>
      <c r="D413" s="103">
        <v>1</v>
      </c>
      <c r="E413" s="71">
        <v>800</v>
      </c>
      <c r="F413" s="70">
        <f t="shared" ca="1" si="25"/>
        <v>800</v>
      </c>
      <c r="G413" s="45"/>
      <c r="H413" s="45"/>
      <c r="I413" s="45"/>
      <c r="J413" s="45"/>
    </row>
    <row r="414" spans="1:10" ht="13.5" customHeight="1" x14ac:dyDescent="0.25">
      <c r="A414" s="92">
        <v>42152425</v>
      </c>
      <c r="B414" s="69" t="str">
        <f t="shared" ca="1" si="24"/>
        <v>Resinas de base para prótesis dentales</v>
      </c>
      <c r="C414" s="81" t="s">
        <v>1450</v>
      </c>
      <c r="D414" s="103">
        <v>1</v>
      </c>
      <c r="E414" s="71">
        <v>900</v>
      </c>
      <c r="F414" s="70">
        <f t="shared" ca="1" si="25"/>
        <v>900</v>
      </c>
      <c r="G414" s="45"/>
      <c r="H414" s="45"/>
      <c r="I414" s="45"/>
      <c r="J414" s="45"/>
    </row>
    <row r="415" spans="1:10" ht="13.5" customHeight="1" x14ac:dyDescent="0.25">
      <c r="A415" s="92">
        <v>42141504</v>
      </c>
      <c r="B415" s="69" t="str">
        <f t="shared" ca="1" si="24"/>
        <v>Aplicadores o absorbentes medicados</v>
      </c>
      <c r="C415" s="81" t="s">
        <v>16989</v>
      </c>
      <c r="D415" s="103">
        <v>2</v>
      </c>
      <c r="E415" s="71">
        <v>600</v>
      </c>
      <c r="F415" s="70">
        <f t="shared" ca="1" si="25"/>
        <v>1200</v>
      </c>
      <c r="G415" s="45"/>
      <c r="H415" s="45"/>
      <c r="I415" s="45"/>
      <c r="J415" s="45"/>
    </row>
    <row r="416" spans="1:10" ht="13.5" customHeight="1" x14ac:dyDescent="0.25">
      <c r="A416" s="92">
        <v>42291607</v>
      </c>
      <c r="B416" s="69" t="str">
        <f t="shared" ca="1" si="24"/>
        <v>Curetas o lanzaderas para uso quirúrgico</v>
      </c>
      <c r="C416" s="81" t="s">
        <v>1450</v>
      </c>
      <c r="D416" s="103">
        <v>1</v>
      </c>
      <c r="E416" s="71">
        <v>350</v>
      </c>
      <c r="F416" s="70">
        <f t="shared" ca="1" si="25"/>
        <v>350</v>
      </c>
      <c r="G416" s="45"/>
      <c r="H416" s="45"/>
      <c r="I416" s="45"/>
      <c r="J416" s="45"/>
    </row>
    <row r="417" spans="1:10" ht="13.5" customHeight="1" x14ac:dyDescent="0.25">
      <c r="A417" s="92">
        <v>42142502</v>
      </c>
      <c r="B417" s="69" t="str">
        <f t="shared" ca="1" si="24"/>
        <v>Agujas para anestesia</v>
      </c>
      <c r="C417" s="81" t="s">
        <v>1450</v>
      </c>
      <c r="D417" s="103">
        <v>1</v>
      </c>
      <c r="E417" s="71">
        <v>700</v>
      </c>
      <c r="F417" s="70">
        <f t="shared" ca="1" si="25"/>
        <v>700</v>
      </c>
      <c r="G417" s="45"/>
      <c r="H417" s="45"/>
      <c r="I417" s="45"/>
      <c r="J417" s="45"/>
    </row>
    <row r="418" spans="1:10" ht="27" customHeight="1" x14ac:dyDescent="0.25">
      <c r="A418" s="92">
        <v>42151635</v>
      </c>
      <c r="B418" s="69" t="str">
        <f t="shared" ca="1" si="24"/>
        <v>Eyectores de saliva o dispositivos de succión oral o suministros dentales</v>
      </c>
      <c r="C418" s="81" t="s">
        <v>1450</v>
      </c>
      <c r="D418" s="103">
        <v>1</v>
      </c>
      <c r="E418" s="71">
        <v>525</v>
      </c>
      <c r="F418" s="70">
        <f t="shared" ca="1" si="25"/>
        <v>525</v>
      </c>
      <c r="G418" s="45"/>
      <c r="H418" s="45"/>
      <c r="I418" s="45"/>
      <c r="J418" s="45"/>
    </row>
    <row r="419" spans="1:10" ht="13.5" customHeight="1" x14ac:dyDescent="0.25">
      <c r="A419" s="92">
        <v>42291607</v>
      </c>
      <c r="B419" s="69" t="str">
        <f t="shared" ca="1" si="24"/>
        <v>Curetas o lanzaderas para uso quirúrgico</v>
      </c>
      <c r="C419" s="81" t="s">
        <v>1450</v>
      </c>
      <c r="D419" s="103">
        <v>2.5</v>
      </c>
      <c r="E419" s="71">
        <v>150</v>
      </c>
      <c r="F419" s="70">
        <f t="shared" ca="1" si="25"/>
        <v>375</v>
      </c>
      <c r="G419" s="45"/>
      <c r="H419" s="45"/>
      <c r="I419" s="45"/>
      <c r="J419" s="45"/>
    </row>
    <row r="420" spans="1:10" ht="13.5" customHeight="1" x14ac:dyDescent="0.25">
      <c r="A420" s="92">
        <v>42152465</v>
      </c>
      <c r="B420" s="69" t="str">
        <f t="shared" ca="1" si="24"/>
        <v>Lubricantes dentales</v>
      </c>
      <c r="C420" s="81" t="s">
        <v>1450</v>
      </c>
      <c r="D420" s="103">
        <v>2.5</v>
      </c>
      <c r="E420" s="71">
        <v>175</v>
      </c>
      <c r="F420" s="70">
        <f t="shared" ca="1" si="25"/>
        <v>437.5</v>
      </c>
      <c r="G420" s="45"/>
      <c r="H420" s="45"/>
      <c r="I420" s="45"/>
      <c r="J420" s="45"/>
    </row>
    <row r="421" spans="1:10" ht="13.5" customHeight="1" x14ac:dyDescent="0.25">
      <c r="A421" s="92">
        <v>42152421</v>
      </c>
      <c r="B421" s="69" t="str">
        <f t="shared" ca="1" si="24"/>
        <v>Mercurio de uso odontológico</v>
      </c>
      <c r="C421" s="81" t="s">
        <v>1450</v>
      </c>
      <c r="D421" s="103">
        <v>0.5</v>
      </c>
      <c r="E421" s="71">
        <v>1500</v>
      </c>
      <c r="F421" s="70">
        <f t="shared" ca="1" si="25"/>
        <v>750</v>
      </c>
      <c r="G421" s="45"/>
      <c r="H421" s="45"/>
      <c r="I421" s="45"/>
      <c r="J421" s="45"/>
    </row>
    <row r="422" spans="1:10" ht="13.5" customHeight="1" x14ac:dyDescent="0.25">
      <c r="A422" s="92">
        <v>42151627</v>
      </c>
      <c r="B422" s="69" t="str">
        <f t="shared" ca="1" si="24"/>
        <v>Espejos o mangos de espejo para uso odontológico</v>
      </c>
      <c r="C422" s="81" t="s">
        <v>1450</v>
      </c>
      <c r="D422" s="103">
        <v>1.5</v>
      </c>
      <c r="E422" s="71">
        <v>500</v>
      </c>
      <c r="F422" s="70">
        <f t="shared" ca="1" si="25"/>
        <v>750</v>
      </c>
      <c r="G422" s="45"/>
      <c r="H422" s="45"/>
      <c r="I422" s="45"/>
      <c r="J422" s="45"/>
    </row>
    <row r="423" spans="1:10" ht="13.5" customHeight="1" x14ac:dyDescent="0.25">
      <c r="A423" s="92">
        <v>42151501</v>
      </c>
      <c r="B423" s="69" t="str">
        <f t="shared" ca="1" si="24"/>
        <v>Luces de curación o accesorios para odontología estética</v>
      </c>
      <c r="C423" s="81" t="s">
        <v>1450</v>
      </c>
      <c r="D423" s="103">
        <v>0.5</v>
      </c>
      <c r="E423" s="71">
        <v>5000</v>
      </c>
      <c r="F423" s="70">
        <f t="shared" ca="1" si="25"/>
        <v>2500</v>
      </c>
      <c r="G423" s="45"/>
      <c r="H423" s="45"/>
      <c r="I423" s="45"/>
      <c r="J423" s="45"/>
    </row>
    <row r="424" spans="1:10" ht="13.5" customHeight="1" x14ac:dyDescent="0.25">
      <c r="A424" s="92">
        <v>42152465</v>
      </c>
      <c r="B424" s="69" t="str">
        <f t="shared" ca="1" si="24"/>
        <v>Lubricantes dentales</v>
      </c>
      <c r="C424" s="81" t="s">
        <v>1450</v>
      </c>
      <c r="D424" s="103">
        <v>0.5</v>
      </c>
      <c r="E424" s="71">
        <v>500</v>
      </c>
      <c r="F424" s="70">
        <f t="shared" ca="1" si="25"/>
        <v>250</v>
      </c>
      <c r="G424" s="45"/>
      <c r="H424" s="45"/>
      <c r="I424" s="45"/>
      <c r="J424" s="45"/>
    </row>
    <row r="425" spans="1:10" ht="13.5" customHeight="1" x14ac:dyDescent="0.25">
      <c r="A425" s="92">
        <v>42291706</v>
      </c>
      <c r="B425" s="69" t="str">
        <f t="shared" ca="1" si="24"/>
        <v>Fresas quirúrgicas o sus accesorios</v>
      </c>
      <c r="C425" s="81" t="s">
        <v>1450</v>
      </c>
      <c r="D425" s="103">
        <v>3</v>
      </c>
      <c r="E425" s="71">
        <v>150</v>
      </c>
      <c r="F425" s="70">
        <f t="shared" ca="1" si="25"/>
        <v>450</v>
      </c>
      <c r="G425" s="45"/>
      <c r="H425" s="45"/>
      <c r="I425" s="45"/>
      <c r="J425" s="45"/>
    </row>
    <row r="426" spans="1:10" ht="13.5" customHeight="1" x14ac:dyDescent="0.25">
      <c r="A426" s="92">
        <v>42132203</v>
      </c>
      <c r="B426" s="69" t="str">
        <f t="shared" ca="1" si="24"/>
        <v>Guantes de examen o para procedimientos no quirúrgicos</v>
      </c>
      <c r="C426" s="81" t="s">
        <v>16989</v>
      </c>
      <c r="D426" s="103">
        <v>3</v>
      </c>
      <c r="E426" s="71">
        <v>500</v>
      </c>
      <c r="F426" s="70">
        <f t="shared" ca="1" si="25"/>
        <v>1500</v>
      </c>
      <c r="G426" s="45"/>
      <c r="H426" s="45"/>
      <c r="I426" s="45"/>
      <c r="J426" s="45"/>
    </row>
    <row r="427" spans="1:10" ht="13.5" customHeight="1" x14ac:dyDescent="0.25">
      <c r="A427" s="92">
        <v>42132203</v>
      </c>
      <c r="B427" s="69" t="str">
        <f t="shared" ca="1" si="24"/>
        <v>Guantes de examen o para procedimientos no quirúrgicos</v>
      </c>
      <c r="C427" s="81" t="s">
        <v>16989</v>
      </c>
      <c r="D427" s="103">
        <v>6</v>
      </c>
      <c r="E427" s="71">
        <v>500</v>
      </c>
      <c r="F427" s="70">
        <f t="shared" ca="1" si="25"/>
        <v>3000</v>
      </c>
      <c r="G427" s="45"/>
      <c r="H427" s="45"/>
      <c r="I427" s="45"/>
      <c r="J427" s="45"/>
    </row>
    <row r="428" spans="1:10" ht="27" customHeight="1" x14ac:dyDescent="0.25">
      <c r="A428" s="92">
        <v>42291613</v>
      </c>
      <c r="B428" s="69" t="str">
        <f t="shared" ca="1" si="24"/>
        <v>Escalpelos o cuchillos o cuchillas o trepanadores o accesorios para uso quirúrgico</v>
      </c>
      <c r="C428" s="81" t="s">
        <v>16989</v>
      </c>
      <c r="D428" s="103">
        <v>1</v>
      </c>
      <c r="E428" s="71">
        <v>400</v>
      </c>
      <c r="F428" s="70">
        <f t="shared" ca="1" si="25"/>
        <v>400</v>
      </c>
      <c r="G428" s="45"/>
      <c r="H428" s="45"/>
      <c r="I428" s="45"/>
      <c r="J428" s="45"/>
    </row>
    <row r="429" spans="1:10" ht="27" customHeight="1" x14ac:dyDescent="0.25">
      <c r="A429" s="92">
        <v>42152601</v>
      </c>
      <c r="B429" s="69" t="str">
        <f t="shared" ca="1" si="24"/>
        <v>Papeles articulados para operación o productos relacionados de uso odontológico</v>
      </c>
      <c r="C429" s="81" t="s">
        <v>1450</v>
      </c>
      <c r="D429" s="103">
        <v>3</v>
      </c>
      <c r="E429" s="71">
        <v>250</v>
      </c>
      <c r="F429" s="70">
        <f t="shared" ca="1" si="25"/>
        <v>750</v>
      </c>
      <c r="G429" s="45"/>
      <c r="H429" s="45"/>
      <c r="I429" s="45"/>
      <c r="J429" s="45"/>
    </row>
    <row r="430" spans="1:10" ht="13.5" customHeight="1" x14ac:dyDescent="0.25">
      <c r="A430" s="92">
        <v>42312201</v>
      </c>
      <c r="B430" s="69" t="str">
        <f t="shared" ca="1" si="24"/>
        <v>Suturas</v>
      </c>
      <c r="C430" s="81" t="s">
        <v>1450</v>
      </c>
      <c r="D430" s="103">
        <v>0.75</v>
      </c>
      <c r="E430" s="71">
        <v>600</v>
      </c>
      <c r="F430" s="70">
        <f t="shared" ca="1" si="25"/>
        <v>450</v>
      </c>
      <c r="G430" s="45"/>
      <c r="H430" s="45"/>
      <c r="I430" s="45"/>
      <c r="J430" s="45"/>
    </row>
    <row r="431" spans="1:10" ht="13.5" customHeight="1" x14ac:dyDescent="0.25">
      <c r="A431" s="92">
        <v>42312201</v>
      </c>
      <c r="B431" s="69" t="str">
        <f t="shared" ca="1" si="24"/>
        <v>Suturas</v>
      </c>
      <c r="C431" s="81" t="s">
        <v>1450</v>
      </c>
      <c r="D431" s="103">
        <v>0.75</v>
      </c>
      <c r="E431" s="71">
        <v>600</v>
      </c>
      <c r="F431" s="70">
        <f t="shared" ca="1" si="25"/>
        <v>450</v>
      </c>
      <c r="G431" s="45"/>
      <c r="H431" s="45"/>
      <c r="I431" s="45"/>
      <c r="J431" s="45"/>
    </row>
    <row r="432" spans="1:10" ht="13.5" customHeight="1" x14ac:dyDescent="0.25">
      <c r="A432" s="92">
        <v>42291607</v>
      </c>
      <c r="B432" s="69" t="str">
        <f t="shared" ca="1" si="24"/>
        <v>Curetas o lanzaderas para uso quirúrgico</v>
      </c>
      <c r="C432" s="81" t="s">
        <v>1450</v>
      </c>
      <c r="D432" s="103">
        <v>1.5</v>
      </c>
      <c r="E432" s="71">
        <v>170</v>
      </c>
      <c r="F432" s="70">
        <f t="shared" ca="1" si="25"/>
        <v>255</v>
      </c>
      <c r="G432" s="45"/>
      <c r="H432" s="45"/>
      <c r="I432" s="45"/>
      <c r="J432" s="45"/>
    </row>
    <row r="433" spans="1:10" ht="13.5" customHeight="1" x14ac:dyDescent="0.25">
      <c r="A433" s="92">
        <v>42142609</v>
      </c>
      <c r="B433" s="69" t="str">
        <f t="shared" ca="1" si="24"/>
        <v>Jeringas con agujas para uso médico</v>
      </c>
      <c r="C433" s="81" t="s">
        <v>16989</v>
      </c>
      <c r="D433" s="103">
        <v>2.5</v>
      </c>
      <c r="E433" s="71">
        <v>650</v>
      </c>
      <c r="F433" s="70">
        <f t="shared" ca="1" si="25"/>
        <v>1625</v>
      </c>
      <c r="G433" s="45"/>
      <c r="H433" s="45"/>
      <c r="I433" s="45"/>
      <c r="J433" s="45"/>
    </row>
    <row r="434" spans="1:10" ht="13.5" customHeight="1" x14ac:dyDescent="0.25">
      <c r="A434" s="92">
        <v>42142609</v>
      </c>
      <c r="B434" s="69" t="str">
        <f t="shared" ca="1" si="24"/>
        <v>Jeringas con agujas para uso médico</v>
      </c>
      <c r="C434" s="81" t="s">
        <v>16989</v>
      </c>
      <c r="D434" s="103">
        <v>0.5</v>
      </c>
      <c r="E434" s="71">
        <v>325</v>
      </c>
      <c r="F434" s="70">
        <f t="shared" ca="1" si="25"/>
        <v>162.5</v>
      </c>
      <c r="G434" s="45"/>
      <c r="H434" s="45"/>
      <c r="I434" s="45"/>
      <c r="J434" s="45"/>
    </row>
    <row r="435" spans="1:10" ht="27" customHeight="1" x14ac:dyDescent="0.25">
      <c r="A435" s="92">
        <v>42221803</v>
      </c>
      <c r="B435" s="69" t="str">
        <f t="shared" ca="1" si="24"/>
        <v>Cintas o vendajes o correas o mangas para posicionamiento de catéter arterial o intravenoso</v>
      </c>
      <c r="C435" s="81" t="s">
        <v>16989</v>
      </c>
      <c r="D435" s="103">
        <v>0.75</v>
      </c>
      <c r="E435" s="71">
        <v>440</v>
      </c>
      <c r="F435" s="70">
        <f t="shared" ca="1" si="25"/>
        <v>330</v>
      </c>
      <c r="G435" s="45"/>
      <c r="H435" s="45"/>
      <c r="I435" s="45"/>
      <c r="J435" s="45"/>
    </row>
    <row r="436" spans="1:10" ht="27" customHeight="1" x14ac:dyDescent="0.25">
      <c r="A436" s="92">
        <v>42152601</v>
      </c>
      <c r="B436" s="69" t="str">
        <f t="shared" ca="1" si="24"/>
        <v>Papeles articulados para operación o productos relacionados de uso odontológico</v>
      </c>
      <c r="C436" s="81" t="s">
        <v>16989</v>
      </c>
      <c r="D436" s="103">
        <v>0.5</v>
      </c>
      <c r="E436" s="71">
        <v>295</v>
      </c>
      <c r="F436" s="70">
        <f t="shared" ca="1" si="25"/>
        <v>147.5</v>
      </c>
      <c r="G436" s="45"/>
      <c r="H436" s="45"/>
      <c r="I436" s="45"/>
      <c r="J436" s="45"/>
    </row>
    <row r="437" spans="1:10" ht="13.5" customHeight="1" x14ac:dyDescent="0.25">
      <c r="A437" s="92">
        <v>42151909</v>
      </c>
      <c r="B437" s="69" t="str">
        <f t="shared" ca="1" si="24"/>
        <v>Pastas o kits de prevención dental</v>
      </c>
      <c r="C437" s="81" t="s">
        <v>1450</v>
      </c>
      <c r="D437" s="103">
        <v>0.5</v>
      </c>
      <c r="E437" s="71">
        <v>1785</v>
      </c>
      <c r="F437" s="70">
        <f t="shared" ca="1" si="25"/>
        <v>892.5</v>
      </c>
      <c r="G437" s="45"/>
      <c r="H437" s="45"/>
      <c r="I437" s="45"/>
      <c r="J437" s="45"/>
    </row>
    <row r="438" spans="1:10" ht="13.5" customHeight="1" x14ac:dyDescent="0.25">
      <c r="A438" s="92">
        <v>42151902</v>
      </c>
      <c r="B438" s="69" t="str">
        <f t="shared" ca="1" si="24"/>
        <v>Kits de profilaxis para uso odontológico</v>
      </c>
      <c r="C438" s="81" t="s">
        <v>1450</v>
      </c>
      <c r="D438" s="103">
        <v>0.5</v>
      </c>
      <c r="E438" s="71">
        <v>1500</v>
      </c>
      <c r="F438" s="70">
        <f t="shared" ca="1" si="25"/>
        <v>750</v>
      </c>
      <c r="G438" s="45"/>
      <c r="H438" s="45"/>
      <c r="I438" s="45"/>
      <c r="J438" s="45"/>
    </row>
    <row r="439" spans="1:10" ht="14.1" customHeight="1" x14ac:dyDescent="0.2">
      <c r="A439" s="45"/>
      <c r="B439" s="45"/>
      <c r="C439" s="45"/>
      <c r="D439" s="45"/>
      <c r="E439" s="73" t="s">
        <v>12552</v>
      </c>
      <c r="F439" s="74">
        <f ca="1">SUM(Table316[MONTO TOTAL ESTIMADO])</f>
        <v>31250</v>
      </c>
      <c r="G439" s="45"/>
      <c r="H439" s="45" t="str">
        <f>C398</f>
        <v>Bienes</v>
      </c>
      <c r="I439" s="45" t="str">
        <f>E398</f>
        <v>No</v>
      </c>
      <c r="J439" s="45" t="str">
        <f>D398</f>
        <v>Compras por debajo del Umbral</v>
      </c>
    </row>
    <row r="440" spans="1:10" ht="14.1" customHeight="1" thickBot="1" x14ac:dyDescent="0.3"/>
    <row r="441" spans="1:10" ht="33.75" customHeight="1" thickBot="1" x14ac:dyDescent="0.25">
      <c r="A441" s="64" t="s">
        <v>16383</v>
      </c>
      <c r="B441" s="64" t="s">
        <v>161</v>
      </c>
      <c r="C441" s="64" t="s">
        <v>11726</v>
      </c>
      <c r="D441" s="64" t="s">
        <v>14380</v>
      </c>
      <c r="E441" s="64" t="s">
        <v>10964</v>
      </c>
      <c r="F441" s="64" t="s">
        <v>11097</v>
      </c>
      <c r="G441" s="45"/>
      <c r="H441" s="45"/>
      <c r="I441" s="45"/>
      <c r="J441" s="45"/>
    </row>
    <row r="442" spans="1:10" ht="13.5" customHeight="1" thickBot="1" x14ac:dyDescent="0.25">
      <c r="A442" s="91" t="s">
        <v>18836</v>
      </c>
      <c r="B442" s="91" t="s">
        <v>18838</v>
      </c>
      <c r="C442" s="66" t="s">
        <v>17798</v>
      </c>
      <c r="D442" s="66" t="s">
        <v>10173</v>
      </c>
      <c r="E442" s="66" t="s">
        <v>17854</v>
      </c>
      <c r="F442" s="66"/>
      <c r="G442" s="45"/>
      <c r="H442" s="45"/>
      <c r="I442" s="45"/>
      <c r="J442" s="45"/>
    </row>
    <row r="443" spans="1:10" ht="14.1" customHeight="1" thickBot="1" x14ac:dyDescent="0.25">
      <c r="A443" s="118" t="s">
        <v>14830</v>
      </c>
      <c r="B443" s="67" t="s">
        <v>8531</v>
      </c>
      <c r="C443" s="76">
        <v>44013</v>
      </c>
      <c r="D443" s="118" t="s">
        <v>9388</v>
      </c>
      <c r="E443" s="67" t="s">
        <v>13095</v>
      </c>
      <c r="F443" s="66" t="s">
        <v>3082</v>
      </c>
      <c r="G443" s="45"/>
      <c r="H443" s="45"/>
      <c r="I443" s="45"/>
      <c r="J443" s="45"/>
    </row>
    <row r="444" spans="1:10" ht="14.1" customHeight="1" thickBot="1" x14ac:dyDescent="0.25">
      <c r="A444" s="119"/>
      <c r="B444" s="67" t="s">
        <v>1787</v>
      </c>
      <c r="C444" s="90">
        <f>IF(C443="","",IF(AND(MONTH(C443)&gt;=1,MONTH(C443)&lt;=3),1,IF(AND(MONTH(C443)&gt;=4,MONTH(C443)&lt;=6),2,IF(AND(MONTH(C443)&gt;=7,MONTH(C443)&lt;=9),3,4))))</f>
        <v>3</v>
      </c>
      <c r="D444" s="119"/>
      <c r="E444" s="67" t="s">
        <v>2419</v>
      </c>
      <c r="F444" s="66" t="s">
        <v>14451</v>
      </c>
      <c r="G444" s="45"/>
      <c r="H444" s="45"/>
      <c r="I444" s="45"/>
      <c r="J444" s="45"/>
    </row>
    <row r="445" spans="1:10" ht="14.1" customHeight="1" thickBot="1" x14ac:dyDescent="0.25">
      <c r="A445" s="119"/>
      <c r="B445" s="67" t="s">
        <v>12944</v>
      </c>
      <c r="C445" s="76">
        <v>44104</v>
      </c>
      <c r="D445" s="119"/>
      <c r="E445" s="67" t="s">
        <v>3075</v>
      </c>
      <c r="F445" s="66" t="s">
        <v>4623</v>
      </c>
      <c r="G445" s="45"/>
      <c r="H445" s="45"/>
      <c r="I445" s="45"/>
      <c r="J445" s="45"/>
    </row>
    <row r="446" spans="1:10" ht="14.1" customHeight="1" thickBot="1" x14ac:dyDescent="0.25">
      <c r="A446" s="119"/>
      <c r="B446" s="67" t="s">
        <v>1787</v>
      </c>
      <c r="C446" s="90">
        <f>IF(C445="","",IF(AND(MONTH(C445)&gt;=1,MONTH(C445)&lt;=3),1,IF(AND(MONTH(C445)&gt;=4,MONTH(C445)&lt;=6),2,IF(AND(MONTH(C445)&gt;=7,MONTH(C445)&lt;=9),3,4))))</f>
        <v>3</v>
      </c>
      <c r="D446" s="119"/>
      <c r="E446" s="67" t="s">
        <v>13194</v>
      </c>
      <c r="F446" s="66" t="s">
        <v>4623</v>
      </c>
      <c r="G446" s="45"/>
      <c r="H446" s="45"/>
      <c r="I446" s="45"/>
      <c r="J446" s="45"/>
    </row>
    <row r="447" spans="1:10" ht="14.1" customHeight="1" thickBot="1" x14ac:dyDescent="0.25">
      <c r="A447" s="45"/>
      <c r="B447" s="45"/>
      <c r="C447" s="45"/>
      <c r="D447" s="45"/>
      <c r="E447" s="45"/>
      <c r="F447" s="45"/>
      <c r="G447" s="45"/>
      <c r="H447" s="45"/>
      <c r="I447" s="45"/>
      <c r="J447" s="45"/>
    </row>
    <row r="448" spans="1:10" ht="14.1" customHeight="1" thickBot="1" x14ac:dyDescent="0.25">
      <c r="A448" s="72" t="s">
        <v>15736</v>
      </c>
      <c r="B448" s="72" t="s">
        <v>16147</v>
      </c>
      <c r="C448" s="72" t="s">
        <v>15642</v>
      </c>
      <c r="D448" s="72" t="s">
        <v>15252</v>
      </c>
      <c r="E448" s="72" t="s">
        <v>6935</v>
      </c>
      <c r="F448" s="72" t="s">
        <v>15281</v>
      </c>
      <c r="G448" s="45"/>
      <c r="H448" s="45"/>
      <c r="I448" s="45"/>
      <c r="J448" s="45"/>
    </row>
    <row r="449" spans="1:10" ht="13.5" customHeight="1" x14ac:dyDescent="0.25">
      <c r="A449" s="92">
        <v>42152425</v>
      </c>
      <c r="B449" s="69" t="str">
        <f t="shared" ref="B449:B482" ca="1" si="26">IFERROR(INDEX(UNSPSCDes,MATCH(INDIRECT(ADDRESS(ROW(),COLUMN()-1,4)),UNSPSCCode,0)),"")</f>
        <v>Resinas de base para prótesis dentales</v>
      </c>
      <c r="C449" s="81" t="s">
        <v>1450</v>
      </c>
      <c r="D449" s="103">
        <v>1</v>
      </c>
      <c r="E449" s="71">
        <v>1500</v>
      </c>
      <c r="F449" s="70">
        <f t="shared" ref="F449:F482" ca="1" si="27">INDIRECT(ADDRESS(ROW(),COLUMN()-2,4))*INDIRECT(ADDRESS(ROW(),COLUMN()-1,4))</f>
        <v>1500</v>
      </c>
      <c r="G449" s="45"/>
      <c r="H449" s="45"/>
      <c r="I449" s="45"/>
      <c r="J449" s="45"/>
    </row>
    <row r="450" spans="1:10" ht="13.5" customHeight="1" x14ac:dyDescent="0.25">
      <c r="A450" s="92">
        <v>42152425</v>
      </c>
      <c r="B450" s="69" t="str">
        <f t="shared" ca="1" si="26"/>
        <v>Resinas de base para prótesis dentales</v>
      </c>
      <c r="C450" s="81" t="s">
        <v>1450</v>
      </c>
      <c r="D450" s="103">
        <v>1</v>
      </c>
      <c r="E450" s="71">
        <v>1500</v>
      </c>
      <c r="F450" s="70">
        <f t="shared" ca="1" si="27"/>
        <v>1500</v>
      </c>
      <c r="G450" s="45"/>
      <c r="H450" s="45"/>
      <c r="I450" s="45"/>
      <c r="J450" s="45"/>
    </row>
    <row r="451" spans="1:10" ht="13.5" customHeight="1" x14ac:dyDescent="0.25">
      <c r="A451" s="92">
        <v>42152425</v>
      </c>
      <c r="B451" s="69" t="str">
        <f t="shared" ca="1" si="26"/>
        <v>Resinas de base para prótesis dentales</v>
      </c>
      <c r="C451" s="81" t="s">
        <v>1450</v>
      </c>
      <c r="D451" s="103">
        <v>1</v>
      </c>
      <c r="E451" s="71">
        <v>1400</v>
      </c>
      <c r="F451" s="70">
        <f t="shared" ca="1" si="27"/>
        <v>1400</v>
      </c>
      <c r="G451" s="45"/>
      <c r="H451" s="45"/>
      <c r="I451" s="45"/>
      <c r="J451" s="45"/>
    </row>
    <row r="452" spans="1:10" ht="13.5" customHeight="1" x14ac:dyDescent="0.25">
      <c r="A452" s="92">
        <v>46182001</v>
      </c>
      <c r="B452" s="69" t="str">
        <f t="shared" ca="1" si="26"/>
        <v>Máscaras o accesorios</v>
      </c>
      <c r="C452" s="81" t="s">
        <v>1450</v>
      </c>
      <c r="D452" s="103">
        <v>1</v>
      </c>
      <c r="E452" s="71">
        <v>400</v>
      </c>
      <c r="F452" s="70">
        <f t="shared" ca="1" si="27"/>
        <v>400</v>
      </c>
      <c r="G452" s="45"/>
      <c r="H452" s="45"/>
      <c r="I452" s="45"/>
      <c r="J452" s="45"/>
    </row>
    <row r="453" spans="1:10" ht="13.5" customHeight="1" x14ac:dyDescent="0.25">
      <c r="A453" s="92">
        <v>42152425</v>
      </c>
      <c r="B453" s="69" t="str">
        <f t="shared" ca="1" si="26"/>
        <v>Resinas de base para prótesis dentales</v>
      </c>
      <c r="C453" s="81" t="s">
        <v>1450</v>
      </c>
      <c r="D453" s="103">
        <v>1</v>
      </c>
      <c r="E453" s="71">
        <v>1600</v>
      </c>
      <c r="F453" s="70">
        <f t="shared" ca="1" si="27"/>
        <v>1600</v>
      </c>
      <c r="G453" s="45"/>
      <c r="H453" s="45"/>
      <c r="I453" s="45"/>
      <c r="J453" s="45"/>
    </row>
    <row r="454" spans="1:10" ht="13.5" customHeight="1" x14ac:dyDescent="0.25">
      <c r="A454" s="92">
        <v>42151618</v>
      </c>
      <c r="B454" s="69" t="str">
        <f t="shared" ca="1" si="26"/>
        <v>Elevadores dentales</v>
      </c>
      <c r="C454" s="81" t="s">
        <v>1450</v>
      </c>
      <c r="D454" s="103">
        <v>1</v>
      </c>
      <c r="E454" s="71">
        <v>1800</v>
      </c>
      <c r="F454" s="70">
        <f t="shared" ca="1" si="27"/>
        <v>1800</v>
      </c>
      <c r="G454" s="45"/>
      <c r="H454" s="45"/>
      <c r="I454" s="45"/>
      <c r="J454" s="45"/>
    </row>
    <row r="455" spans="1:10" ht="13.5" customHeight="1" x14ac:dyDescent="0.25">
      <c r="A455" s="92">
        <v>42151618</v>
      </c>
      <c r="B455" s="69" t="str">
        <f t="shared" ca="1" si="26"/>
        <v>Elevadores dentales</v>
      </c>
      <c r="C455" s="81" t="s">
        <v>1450</v>
      </c>
      <c r="D455" s="103">
        <v>1</v>
      </c>
      <c r="E455" s="71">
        <v>2000</v>
      </c>
      <c r="F455" s="70">
        <f t="shared" ca="1" si="27"/>
        <v>2000</v>
      </c>
      <c r="G455" s="45"/>
      <c r="H455" s="45"/>
      <c r="I455" s="45"/>
      <c r="J455" s="45"/>
    </row>
    <row r="456" spans="1:10" ht="13.5" customHeight="1" x14ac:dyDescent="0.25">
      <c r="A456" s="92">
        <v>42151681</v>
      </c>
      <c r="B456" s="69" t="str">
        <f t="shared" ca="1" si="26"/>
        <v>Sets o accesorios de anestesia para uso odontológico</v>
      </c>
      <c r="C456" s="81" t="s">
        <v>1450</v>
      </c>
      <c r="D456" s="103">
        <v>1</v>
      </c>
      <c r="E456" s="71">
        <v>350</v>
      </c>
      <c r="F456" s="70">
        <f t="shared" ca="1" si="27"/>
        <v>350</v>
      </c>
      <c r="G456" s="45"/>
      <c r="H456" s="45"/>
      <c r="I456" s="45"/>
      <c r="J456" s="45"/>
    </row>
    <row r="457" spans="1:10" ht="13.5" customHeight="1" x14ac:dyDescent="0.25">
      <c r="A457" s="92">
        <v>42152424</v>
      </c>
      <c r="B457" s="69" t="str">
        <f t="shared" ca="1" si="26"/>
        <v>Cementos de base de agua de uso odontológico</v>
      </c>
      <c r="C457" s="81" t="s">
        <v>1450</v>
      </c>
      <c r="D457" s="103">
        <v>1</v>
      </c>
      <c r="E457" s="71">
        <v>800</v>
      </c>
      <c r="F457" s="70">
        <f t="shared" ca="1" si="27"/>
        <v>800</v>
      </c>
      <c r="G457" s="45"/>
      <c r="H457" s="45"/>
      <c r="I457" s="45"/>
      <c r="J457" s="45"/>
    </row>
    <row r="458" spans="1:10" ht="13.5" customHeight="1" x14ac:dyDescent="0.25">
      <c r="A458" s="92">
        <v>42152425</v>
      </c>
      <c r="B458" s="69" t="str">
        <f t="shared" ca="1" si="26"/>
        <v>Resinas de base para prótesis dentales</v>
      </c>
      <c r="C458" s="81" t="s">
        <v>1450</v>
      </c>
      <c r="D458" s="103">
        <v>1</v>
      </c>
      <c r="E458" s="71">
        <v>900</v>
      </c>
      <c r="F458" s="70">
        <f t="shared" ca="1" si="27"/>
        <v>900</v>
      </c>
      <c r="G458" s="45"/>
      <c r="H458" s="45"/>
      <c r="I458" s="45"/>
      <c r="J458" s="45"/>
    </row>
    <row r="459" spans="1:10" ht="13.5" customHeight="1" x14ac:dyDescent="0.25">
      <c r="A459" s="92">
        <v>42141504</v>
      </c>
      <c r="B459" s="69" t="str">
        <f t="shared" ca="1" si="26"/>
        <v>Aplicadores o absorbentes medicados</v>
      </c>
      <c r="C459" s="81" t="s">
        <v>16989</v>
      </c>
      <c r="D459" s="103">
        <v>2</v>
      </c>
      <c r="E459" s="71">
        <v>600</v>
      </c>
      <c r="F459" s="70">
        <f t="shared" ca="1" si="27"/>
        <v>1200</v>
      </c>
      <c r="G459" s="45"/>
      <c r="H459" s="45"/>
      <c r="I459" s="45"/>
      <c r="J459" s="45"/>
    </row>
    <row r="460" spans="1:10" ht="13.5" customHeight="1" x14ac:dyDescent="0.25">
      <c r="A460" s="92">
        <v>42291607</v>
      </c>
      <c r="B460" s="69" t="str">
        <f t="shared" ca="1" si="26"/>
        <v>Curetas o lanzaderas para uso quirúrgico</v>
      </c>
      <c r="C460" s="81" t="s">
        <v>1450</v>
      </c>
      <c r="D460" s="103">
        <v>1</v>
      </c>
      <c r="E460" s="71">
        <v>350</v>
      </c>
      <c r="F460" s="70">
        <f t="shared" ca="1" si="27"/>
        <v>350</v>
      </c>
      <c r="G460" s="45"/>
      <c r="H460" s="45"/>
      <c r="I460" s="45"/>
      <c r="J460" s="45"/>
    </row>
    <row r="461" spans="1:10" ht="13.5" customHeight="1" x14ac:dyDescent="0.25">
      <c r="A461" s="92">
        <v>42142502</v>
      </c>
      <c r="B461" s="69" t="str">
        <f t="shared" ca="1" si="26"/>
        <v>Agujas para anestesia</v>
      </c>
      <c r="C461" s="81" t="s">
        <v>1450</v>
      </c>
      <c r="D461" s="103">
        <v>1</v>
      </c>
      <c r="E461" s="71">
        <v>700</v>
      </c>
      <c r="F461" s="70">
        <f t="shared" ca="1" si="27"/>
        <v>700</v>
      </c>
      <c r="G461" s="45"/>
      <c r="H461" s="45"/>
      <c r="I461" s="45"/>
      <c r="J461" s="45"/>
    </row>
    <row r="462" spans="1:10" ht="27" customHeight="1" x14ac:dyDescent="0.25">
      <c r="A462" s="92">
        <v>42151635</v>
      </c>
      <c r="B462" s="69" t="str">
        <f t="shared" ca="1" si="26"/>
        <v>Eyectores de saliva o dispositivos de succión oral o suministros dentales</v>
      </c>
      <c r="C462" s="81" t="s">
        <v>1450</v>
      </c>
      <c r="D462" s="103">
        <v>1</v>
      </c>
      <c r="E462" s="71">
        <v>525</v>
      </c>
      <c r="F462" s="70">
        <f t="shared" ca="1" si="27"/>
        <v>525</v>
      </c>
      <c r="G462" s="45"/>
      <c r="H462" s="45"/>
      <c r="I462" s="45"/>
      <c r="J462" s="45"/>
    </row>
    <row r="463" spans="1:10" ht="13.5" customHeight="1" x14ac:dyDescent="0.25">
      <c r="A463" s="92">
        <v>42291607</v>
      </c>
      <c r="B463" s="69" t="str">
        <f t="shared" ca="1" si="26"/>
        <v>Curetas o lanzaderas para uso quirúrgico</v>
      </c>
      <c r="C463" s="81" t="s">
        <v>1450</v>
      </c>
      <c r="D463" s="103">
        <v>2.5</v>
      </c>
      <c r="E463" s="71">
        <v>150</v>
      </c>
      <c r="F463" s="70">
        <f t="shared" ca="1" si="27"/>
        <v>375</v>
      </c>
      <c r="G463" s="45"/>
      <c r="H463" s="45"/>
      <c r="I463" s="45"/>
      <c r="J463" s="45"/>
    </row>
    <row r="464" spans="1:10" ht="13.5" customHeight="1" x14ac:dyDescent="0.25">
      <c r="A464" s="92">
        <v>42152465</v>
      </c>
      <c r="B464" s="69" t="str">
        <f t="shared" ca="1" si="26"/>
        <v>Lubricantes dentales</v>
      </c>
      <c r="C464" s="81" t="s">
        <v>1450</v>
      </c>
      <c r="D464" s="103">
        <v>2.5</v>
      </c>
      <c r="E464" s="71">
        <v>175</v>
      </c>
      <c r="F464" s="70">
        <f t="shared" ca="1" si="27"/>
        <v>437.5</v>
      </c>
      <c r="G464" s="45"/>
      <c r="H464" s="45"/>
      <c r="I464" s="45"/>
      <c r="J464" s="45"/>
    </row>
    <row r="465" spans="1:10" ht="13.5" customHeight="1" x14ac:dyDescent="0.25">
      <c r="A465" s="92">
        <v>42152421</v>
      </c>
      <c r="B465" s="69" t="str">
        <f t="shared" ca="1" si="26"/>
        <v>Mercurio de uso odontológico</v>
      </c>
      <c r="C465" s="81" t="s">
        <v>1450</v>
      </c>
      <c r="D465" s="103">
        <v>0.5</v>
      </c>
      <c r="E465" s="71">
        <v>1500</v>
      </c>
      <c r="F465" s="70">
        <f t="shared" ca="1" si="27"/>
        <v>750</v>
      </c>
      <c r="G465" s="45"/>
      <c r="H465" s="45"/>
      <c r="I465" s="45"/>
      <c r="J465" s="45"/>
    </row>
    <row r="466" spans="1:10" ht="13.5" customHeight="1" x14ac:dyDescent="0.25">
      <c r="A466" s="92">
        <v>42151627</v>
      </c>
      <c r="B466" s="69" t="str">
        <f t="shared" ca="1" si="26"/>
        <v>Espejos o mangos de espejo para uso odontológico</v>
      </c>
      <c r="C466" s="81" t="s">
        <v>1450</v>
      </c>
      <c r="D466" s="103">
        <v>1.5</v>
      </c>
      <c r="E466" s="71">
        <v>500</v>
      </c>
      <c r="F466" s="70">
        <f t="shared" ca="1" si="27"/>
        <v>750</v>
      </c>
      <c r="G466" s="45"/>
      <c r="H466" s="45"/>
      <c r="I466" s="45"/>
      <c r="J466" s="45"/>
    </row>
    <row r="467" spans="1:10" ht="13.5" customHeight="1" x14ac:dyDescent="0.25">
      <c r="A467" s="92">
        <v>42151501</v>
      </c>
      <c r="B467" s="69" t="str">
        <f t="shared" ca="1" si="26"/>
        <v>Luces de curación o accesorios para odontología estética</v>
      </c>
      <c r="C467" s="81" t="s">
        <v>1450</v>
      </c>
      <c r="D467" s="103">
        <v>0.5</v>
      </c>
      <c r="E467" s="71">
        <v>5000</v>
      </c>
      <c r="F467" s="70">
        <f t="shared" ca="1" si="27"/>
        <v>2500</v>
      </c>
      <c r="G467" s="45"/>
      <c r="H467" s="45"/>
      <c r="I467" s="45"/>
      <c r="J467" s="45"/>
    </row>
    <row r="468" spans="1:10" ht="13.5" customHeight="1" x14ac:dyDescent="0.25">
      <c r="A468" s="92">
        <v>42152465</v>
      </c>
      <c r="B468" s="69" t="str">
        <f t="shared" ca="1" si="26"/>
        <v>Lubricantes dentales</v>
      </c>
      <c r="C468" s="81" t="s">
        <v>1450</v>
      </c>
      <c r="D468" s="103">
        <v>0.5</v>
      </c>
      <c r="E468" s="71">
        <v>500</v>
      </c>
      <c r="F468" s="70">
        <f t="shared" ca="1" si="27"/>
        <v>250</v>
      </c>
      <c r="G468" s="45"/>
      <c r="H468" s="45"/>
      <c r="I468" s="45"/>
      <c r="J468" s="45"/>
    </row>
    <row r="469" spans="1:10" ht="13.5" customHeight="1" x14ac:dyDescent="0.25">
      <c r="A469" s="92">
        <v>42291706</v>
      </c>
      <c r="B469" s="69" t="str">
        <f t="shared" ca="1" si="26"/>
        <v>Fresas quirúrgicas o sus accesorios</v>
      </c>
      <c r="C469" s="81" t="s">
        <v>1450</v>
      </c>
      <c r="D469" s="103">
        <v>3</v>
      </c>
      <c r="E469" s="71">
        <v>150</v>
      </c>
      <c r="F469" s="70">
        <f t="shared" ca="1" si="27"/>
        <v>450</v>
      </c>
      <c r="G469" s="45"/>
      <c r="H469" s="45"/>
      <c r="I469" s="45"/>
      <c r="J469" s="45"/>
    </row>
    <row r="470" spans="1:10" ht="13.5" customHeight="1" x14ac:dyDescent="0.25">
      <c r="A470" s="92">
        <v>42132203</v>
      </c>
      <c r="B470" s="69" t="str">
        <f t="shared" ca="1" si="26"/>
        <v>Guantes de examen o para procedimientos no quirúrgicos</v>
      </c>
      <c r="C470" s="81" t="s">
        <v>16989</v>
      </c>
      <c r="D470" s="103">
        <v>3</v>
      </c>
      <c r="E470" s="71">
        <v>500</v>
      </c>
      <c r="F470" s="70">
        <f t="shared" ca="1" si="27"/>
        <v>1500</v>
      </c>
      <c r="G470" s="45"/>
      <c r="H470" s="45"/>
      <c r="I470" s="45"/>
      <c r="J470" s="45"/>
    </row>
    <row r="471" spans="1:10" ht="13.5" customHeight="1" x14ac:dyDescent="0.25">
      <c r="A471" s="92">
        <v>42132203</v>
      </c>
      <c r="B471" s="69" t="str">
        <f t="shared" ca="1" si="26"/>
        <v>Guantes de examen o para procedimientos no quirúrgicos</v>
      </c>
      <c r="C471" s="81" t="s">
        <v>16989</v>
      </c>
      <c r="D471" s="103">
        <v>6</v>
      </c>
      <c r="E471" s="71">
        <v>500</v>
      </c>
      <c r="F471" s="70">
        <f t="shared" ca="1" si="27"/>
        <v>3000</v>
      </c>
      <c r="G471" s="45"/>
      <c r="H471" s="45"/>
      <c r="I471" s="45"/>
      <c r="J471" s="45"/>
    </row>
    <row r="472" spans="1:10" ht="27" customHeight="1" x14ac:dyDescent="0.25">
      <c r="A472" s="92">
        <v>42291613</v>
      </c>
      <c r="B472" s="69" t="str">
        <f t="shared" ca="1" si="26"/>
        <v>Escalpelos o cuchillos o cuchillas o trepanadores o accesorios para uso quirúrgico</v>
      </c>
      <c r="C472" s="81" t="s">
        <v>16989</v>
      </c>
      <c r="D472" s="103">
        <v>1</v>
      </c>
      <c r="E472" s="71">
        <v>400</v>
      </c>
      <c r="F472" s="70">
        <f t="shared" ca="1" si="27"/>
        <v>400</v>
      </c>
      <c r="G472" s="45"/>
      <c r="H472" s="45"/>
      <c r="I472" s="45"/>
      <c r="J472" s="45"/>
    </row>
    <row r="473" spans="1:10" ht="27" customHeight="1" x14ac:dyDescent="0.25">
      <c r="A473" s="92">
        <v>42152601</v>
      </c>
      <c r="B473" s="69" t="str">
        <f t="shared" ca="1" si="26"/>
        <v>Papeles articulados para operación o productos relacionados de uso odontológico</v>
      </c>
      <c r="C473" s="81" t="s">
        <v>1450</v>
      </c>
      <c r="D473" s="103">
        <v>3</v>
      </c>
      <c r="E473" s="71">
        <v>250</v>
      </c>
      <c r="F473" s="70">
        <f t="shared" ca="1" si="27"/>
        <v>750</v>
      </c>
      <c r="G473" s="45"/>
      <c r="H473" s="45"/>
      <c r="I473" s="45"/>
      <c r="J473" s="45"/>
    </row>
    <row r="474" spans="1:10" ht="13.5" customHeight="1" x14ac:dyDescent="0.25">
      <c r="A474" s="92">
        <v>42312201</v>
      </c>
      <c r="B474" s="69" t="str">
        <f t="shared" ca="1" si="26"/>
        <v>Suturas</v>
      </c>
      <c r="C474" s="81" t="s">
        <v>1450</v>
      </c>
      <c r="D474" s="103">
        <v>0.75</v>
      </c>
      <c r="E474" s="71">
        <v>600</v>
      </c>
      <c r="F474" s="70">
        <f t="shared" ca="1" si="27"/>
        <v>450</v>
      </c>
      <c r="G474" s="45"/>
      <c r="H474" s="45"/>
      <c r="I474" s="45"/>
      <c r="J474" s="45"/>
    </row>
    <row r="475" spans="1:10" ht="13.5" customHeight="1" x14ac:dyDescent="0.25">
      <c r="A475" s="92">
        <v>42312201</v>
      </c>
      <c r="B475" s="69" t="str">
        <f t="shared" ca="1" si="26"/>
        <v>Suturas</v>
      </c>
      <c r="C475" s="81" t="s">
        <v>1450</v>
      </c>
      <c r="D475" s="103">
        <v>0.75</v>
      </c>
      <c r="E475" s="71">
        <v>600</v>
      </c>
      <c r="F475" s="70">
        <f t="shared" ca="1" si="27"/>
        <v>450</v>
      </c>
      <c r="G475" s="45"/>
      <c r="H475" s="45"/>
      <c r="I475" s="45"/>
      <c r="J475" s="45"/>
    </row>
    <row r="476" spans="1:10" ht="13.5" customHeight="1" x14ac:dyDescent="0.25">
      <c r="A476" s="92">
        <v>42291607</v>
      </c>
      <c r="B476" s="69" t="str">
        <f t="shared" ca="1" si="26"/>
        <v>Curetas o lanzaderas para uso quirúrgico</v>
      </c>
      <c r="C476" s="81" t="s">
        <v>1450</v>
      </c>
      <c r="D476" s="103">
        <v>1.5</v>
      </c>
      <c r="E476" s="71">
        <v>170</v>
      </c>
      <c r="F476" s="70">
        <f t="shared" ca="1" si="27"/>
        <v>255</v>
      </c>
      <c r="G476" s="45"/>
      <c r="H476" s="45"/>
      <c r="I476" s="45"/>
      <c r="J476" s="45"/>
    </row>
    <row r="477" spans="1:10" ht="13.5" customHeight="1" x14ac:dyDescent="0.25">
      <c r="A477" s="92">
        <v>42142609</v>
      </c>
      <c r="B477" s="69" t="str">
        <f t="shared" ca="1" si="26"/>
        <v>Jeringas con agujas para uso médico</v>
      </c>
      <c r="C477" s="81" t="s">
        <v>16989</v>
      </c>
      <c r="D477" s="103">
        <v>2.5</v>
      </c>
      <c r="E477" s="71">
        <v>650</v>
      </c>
      <c r="F477" s="70">
        <f t="shared" ca="1" si="27"/>
        <v>1625</v>
      </c>
      <c r="G477" s="45"/>
      <c r="H477" s="45"/>
      <c r="I477" s="45"/>
      <c r="J477" s="45"/>
    </row>
    <row r="478" spans="1:10" ht="13.5" customHeight="1" x14ac:dyDescent="0.25">
      <c r="A478" s="92">
        <v>42142609</v>
      </c>
      <c r="B478" s="69" t="str">
        <f t="shared" ca="1" si="26"/>
        <v>Jeringas con agujas para uso médico</v>
      </c>
      <c r="C478" s="81" t="s">
        <v>16989</v>
      </c>
      <c r="D478" s="103">
        <v>0.5</v>
      </c>
      <c r="E478" s="71">
        <v>325</v>
      </c>
      <c r="F478" s="70">
        <f t="shared" ca="1" si="27"/>
        <v>162.5</v>
      </c>
      <c r="G478" s="45"/>
      <c r="H478" s="45"/>
      <c r="I478" s="45"/>
      <c r="J478" s="45"/>
    </row>
    <row r="479" spans="1:10" ht="27" customHeight="1" x14ac:dyDescent="0.25">
      <c r="A479" s="92">
        <v>42221803</v>
      </c>
      <c r="B479" s="69" t="str">
        <f t="shared" ca="1" si="26"/>
        <v>Cintas o vendajes o correas o mangas para posicionamiento de catéter arterial o intravenoso</v>
      </c>
      <c r="C479" s="81" t="s">
        <v>16989</v>
      </c>
      <c r="D479" s="103">
        <v>0.75</v>
      </c>
      <c r="E479" s="71">
        <v>440</v>
      </c>
      <c r="F479" s="70">
        <f t="shared" ca="1" si="27"/>
        <v>330</v>
      </c>
      <c r="G479" s="45"/>
      <c r="H479" s="45"/>
      <c r="I479" s="45"/>
      <c r="J479" s="45"/>
    </row>
    <row r="480" spans="1:10" ht="27" customHeight="1" x14ac:dyDescent="0.25">
      <c r="A480" s="92">
        <v>42152601</v>
      </c>
      <c r="B480" s="69" t="str">
        <f t="shared" ca="1" si="26"/>
        <v>Papeles articulados para operación o productos relacionados de uso odontológico</v>
      </c>
      <c r="C480" s="81" t="s">
        <v>16989</v>
      </c>
      <c r="D480" s="103">
        <v>0.5</v>
      </c>
      <c r="E480" s="71">
        <v>295</v>
      </c>
      <c r="F480" s="70">
        <f t="shared" ca="1" si="27"/>
        <v>147.5</v>
      </c>
      <c r="G480" s="45"/>
      <c r="H480" s="45"/>
      <c r="I480" s="45"/>
      <c r="J480" s="45"/>
    </row>
    <row r="481" spans="1:10" ht="13.5" customHeight="1" x14ac:dyDescent="0.25">
      <c r="A481" s="92">
        <v>42151909</v>
      </c>
      <c r="B481" s="69" t="str">
        <f t="shared" ca="1" si="26"/>
        <v>Pastas o kits de prevención dental</v>
      </c>
      <c r="C481" s="81" t="s">
        <v>1450</v>
      </c>
      <c r="D481" s="103">
        <v>0.5</v>
      </c>
      <c r="E481" s="71">
        <v>1785</v>
      </c>
      <c r="F481" s="70">
        <f t="shared" ca="1" si="27"/>
        <v>892.5</v>
      </c>
      <c r="G481" s="45"/>
      <c r="H481" s="45"/>
      <c r="I481" s="45"/>
      <c r="J481" s="45"/>
    </row>
    <row r="482" spans="1:10" ht="13.5" customHeight="1" x14ac:dyDescent="0.25">
      <c r="A482" s="92">
        <v>42151902</v>
      </c>
      <c r="B482" s="69" t="str">
        <f t="shared" ca="1" si="26"/>
        <v>Kits de profilaxis para uso odontológico</v>
      </c>
      <c r="C482" s="81" t="s">
        <v>1450</v>
      </c>
      <c r="D482" s="103">
        <v>0.5</v>
      </c>
      <c r="E482" s="71">
        <v>1500</v>
      </c>
      <c r="F482" s="70">
        <f t="shared" ca="1" si="27"/>
        <v>750</v>
      </c>
      <c r="G482" s="45"/>
      <c r="H482" s="45"/>
      <c r="I482" s="45"/>
      <c r="J482" s="45"/>
    </row>
    <row r="483" spans="1:10" ht="14.1" customHeight="1" x14ac:dyDescent="0.2">
      <c r="A483" s="45"/>
      <c r="B483" s="45"/>
      <c r="C483" s="45"/>
      <c r="D483" s="45"/>
      <c r="E483" s="73" t="s">
        <v>12552</v>
      </c>
      <c r="F483" s="74">
        <f ca="1">SUM(Table317[MONTO TOTAL ESTIMADO])</f>
        <v>31250</v>
      </c>
      <c r="G483" s="45"/>
      <c r="H483" s="45" t="str">
        <f>C442</f>
        <v>Bienes</v>
      </c>
      <c r="I483" s="45" t="str">
        <f>E442</f>
        <v>No</v>
      </c>
      <c r="J483" s="45" t="str">
        <f>D442</f>
        <v>Compras por debajo del Umbral</v>
      </c>
    </row>
    <row r="484" spans="1:10" ht="14.1" customHeight="1" thickBot="1" x14ac:dyDescent="0.3"/>
    <row r="485" spans="1:10" ht="33.75" customHeight="1" thickBot="1" x14ac:dyDescent="0.25">
      <c r="A485" s="64" t="s">
        <v>16383</v>
      </c>
      <c r="B485" s="64" t="s">
        <v>161</v>
      </c>
      <c r="C485" s="64" t="s">
        <v>11726</v>
      </c>
      <c r="D485" s="64" t="s">
        <v>14380</v>
      </c>
      <c r="E485" s="64" t="s">
        <v>10964</v>
      </c>
      <c r="F485" s="64" t="s">
        <v>11097</v>
      </c>
      <c r="G485" s="45"/>
      <c r="H485" s="45"/>
      <c r="I485" s="45"/>
      <c r="J485" s="45"/>
    </row>
    <row r="486" spans="1:10" ht="13.5" customHeight="1" thickBot="1" x14ac:dyDescent="0.25">
      <c r="A486" s="91" t="s">
        <v>18836</v>
      </c>
      <c r="B486" s="91" t="s">
        <v>18838</v>
      </c>
      <c r="C486" s="66" t="s">
        <v>17798</v>
      </c>
      <c r="D486" s="66" t="s">
        <v>10173</v>
      </c>
      <c r="E486" s="66" t="s">
        <v>17854</v>
      </c>
      <c r="F486" s="66"/>
      <c r="G486" s="45"/>
      <c r="H486" s="45"/>
      <c r="I486" s="45"/>
      <c r="J486" s="45"/>
    </row>
    <row r="487" spans="1:10" ht="14.1" customHeight="1" thickBot="1" x14ac:dyDescent="0.25">
      <c r="A487" s="118" t="s">
        <v>14830</v>
      </c>
      <c r="B487" s="67" t="s">
        <v>8531</v>
      </c>
      <c r="C487" s="76">
        <v>44105</v>
      </c>
      <c r="D487" s="118" t="s">
        <v>9388</v>
      </c>
      <c r="E487" s="67" t="s">
        <v>13095</v>
      </c>
      <c r="F487" s="66" t="s">
        <v>3082</v>
      </c>
      <c r="G487" s="45"/>
      <c r="H487" s="45"/>
      <c r="I487" s="45"/>
      <c r="J487" s="45"/>
    </row>
    <row r="488" spans="1:10" ht="14.1" customHeight="1" thickBot="1" x14ac:dyDescent="0.25">
      <c r="A488" s="119"/>
      <c r="B488" s="67" t="s">
        <v>1787</v>
      </c>
      <c r="C488" s="90">
        <f>IF(C487="","",IF(AND(MONTH(C487)&gt;=1,MONTH(C487)&lt;=3),1,IF(AND(MONTH(C487)&gt;=4,MONTH(C487)&lt;=6),2,IF(AND(MONTH(C487)&gt;=7,MONTH(C487)&lt;=9),3,4))))</f>
        <v>4</v>
      </c>
      <c r="D488" s="119"/>
      <c r="E488" s="67" t="s">
        <v>2419</v>
      </c>
      <c r="F488" s="66" t="s">
        <v>14451</v>
      </c>
      <c r="G488" s="45"/>
      <c r="H488" s="45"/>
      <c r="I488" s="45"/>
      <c r="J488" s="45"/>
    </row>
    <row r="489" spans="1:10" ht="14.1" customHeight="1" thickBot="1" x14ac:dyDescent="0.25">
      <c r="A489" s="119"/>
      <c r="B489" s="67" t="s">
        <v>12944</v>
      </c>
      <c r="C489" s="76">
        <v>44196</v>
      </c>
      <c r="D489" s="119"/>
      <c r="E489" s="67" t="s">
        <v>3075</v>
      </c>
      <c r="F489" s="66" t="s">
        <v>4623</v>
      </c>
      <c r="G489" s="45"/>
      <c r="H489" s="45"/>
      <c r="I489" s="45"/>
      <c r="J489" s="45"/>
    </row>
    <row r="490" spans="1:10" ht="14.1" customHeight="1" thickBot="1" x14ac:dyDescent="0.25">
      <c r="A490" s="119"/>
      <c r="B490" s="67" t="s">
        <v>1787</v>
      </c>
      <c r="C490" s="90">
        <f>IF(C489="","",IF(AND(MONTH(C489)&gt;=1,MONTH(C489)&lt;=3),1,IF(AND(MONTH(C489)&gt;=4,MONTH(C489)&lt;=6),2,IF(AND(MONTH(C489)&gt;=7,MONTH(C489)&lt;=9),3,4))))</f>
        <v>4</v>
      </c>
      <c r="D490" s="119"/>
      <c r="E490" s="67" t="s">
        <v>13194</v>
      </c>
      <c r="F490" s="66" t="s">
        <v>4623</v>
      </c>
      <c r="G490" s="45"/>
      <c r="H490" s="45"/>
      <c r="I490" s="45"/>
      <c r="J490" s="45"/>
    </row>
    <row r="491" spans="1:10" ht="14.1" customHeight="1" thickBot="1" x14ac:dyDescent="0.25">
      <c r="A491" s="45"/>
      <c r="B491" s="45"/>
      <c r="C491" s="45"/>
      <c r="D491" s="45"/>
      <c r="E491" s="45"/>
      <c r="F491" s="45"/>
      <c r="G491" s="45"/>
      <c r="H491" s="45"/>
      <c r="I491" s="45"/>
      <c r="J491" s="45"/>
    </row>
    <row r="492" spans="1:10" ht="14.1" customHeight="1" thickBot="1" x14ac:dyDescent="0.25">
      <c r="A492" s="72" t="s">
        <v>15736</v>
      </c>
      <c r="B492" s="72" t="s">
        <v>16147</v>
      </c>
      <c r="C492" s="72" t="s">
        <v>15642</v>
      </c>
      <c r="D492" s="72" t="s">
        <v>15252</v>
      </c>
      <c r="E492" s="72" t="s">
        <v>6935</v>
      </c>
      <c r="F492" s="72" t="s">
        <v>15281</v>
      </c>
      <c r="G492" s="45"/>
      <c r="H492" s="45"/>
      <c r="I492" s="45"/>
      <c r="J492" s="45"/>
    </row>
    <row r="493" spans="1:10" ht="13.5" customHeight="1" x14ac:dyDescent="0.25">
      <c r="A493" s="92">
        <v>42152425</v>
      </c>
      <c r="B493" s="69" t="str">
        <f t="shared" ref="B493:B526" ca="1" si="28">IFERROR(INDEX(UNSPSCDes,MATCH(INDIRECT(ADDRESS(ROW(),COLUMN()-1,4)),UNSPSCCode,0)),"")</f>
        <v>Resinas de base para prótesis dentales</v>
      </c>
      <c r="C493" s="81" t="s">
        <v>1450</v>
      </c>
      <c r="D493" s="103">
        <v>1</v>
      </c>
      <c r="E493" s="71">
        <v>1500</v>
      </c>
      <c r="F493" s="70">
        <f t="shared" ref="F493:F526" ca="1" si="29">INDIRECT(ADDRESS(ROW(),COLUMN()-2,4))*INDIRECT(ADDRESS(ROW(),COLUMN()-1,4))</f>
        <v>1500</v>
      </c>
      <c r="G493" s="45"/>
      <c r="H493" s="45"/>
      <c r="I493" s="45"/>
      <c r="J493" s="45"/>
    </row>
    <row r="494" spans="1:10" ht="13.5" customHeight="1" x14ac:dyDescent="0.25">
      <c r="A494" s="92">
        <v>42152425</v>
      </c>
      <c r="B494" s="69" t="str">
        <f t="shared" ca="1" si="28"/>
        <v>Resinas de base para prótesis dentales</v>
      </c>
      <c r="C494" s="81" t="s">
        <v>1450</v>
      </c>
      <c r="D494" s="103">
        <v>1</v>
      </c>
      <c r="E494" s="71">
        <v>1500</v>
      </c>
      <c r="F494" s="70">
        <f t="shared" ca="1" si="29"/>
        <v>1500</v>
      </c>
      <c r="G494" s="45"/>
      <c r="H494" s="45"/>
      <c r="I494" s="45"/>
      <c r="J494" s="45"/>
    </row>
    <row r="495" spans="1:10" ht="13.5" customHeight="1" x14ac:dyDescent="0.25">
      <c r="A495" s="92">
        <v>42152425</v>
      </c>
      <c r="B495" s="69" t="str">
        <f t="shared" ca="1" si="28"/>
        <v>Resinas de base para prótesis dentales</v>
      </c>
      <c r="C495" s="81" t="s">
        <v>1450</v>
      </c>
      <c r="D495" s="103">
        <v>1</v>
      </c>
      <c r="E495" s="71">
        <v>1400</v>
      </c>
      <c r="F495" s="70">
        <f t="shared" ca="1" si="29"/>
        <v>1400</v>
      </c>
      <c r="G495" s="45"/>
      <c r="H495" s="45"/>
      <c r="I495" s="45"/>
      <c r="J495" s="45"/>
    </row>
    <row r="496" spans="1:10" ht="13.5" customHeight="1" x14ac:dyDescent="0.25">
      <c r="A496" s="92">
        <v>46182001</v>
      </c>
      <c r="B496" s="69" t="str">
        <f t="shared" ca="1" si="28"/>
        <v>Máscaras o accesorios</v>
      </c>
      <c r="C496" s="81" t="s">
        <v>1450</v>
      </c>
      <c r="D496" s="103">
        <v>1</v>
      </c>
      <c r="E496" s="71">
        <v>400</v>
      </c>
      <c r="F496" s="70">
        <f t="shared" ca="1" si="29"/>
        <v>400</v>
      </c>
      <c r="G496" s="45"/>
      <c r="H496" s="45"/>
      <c r="I496" s="45"/>
      <c r="J496" s="45"/>
    </row>
    <row r="497" spans="1:10" ht="13.5" customHeight="1" x14ac:dyDescent="0.25">
      <c r="A497" s="92">
        <v>42152425</v>
      </c>
      <c r="B497" s="69" t="str">
        <f t="shared" ca="1" si="28"/>
        <v>Resinas de base para prótesis dentales</v>
      </c>
      <c r="C497" s="81" t="s">
        <v>1450</v>
      </c>
      <c r="D497" s="103">
        <v>1</v>
      </c>
      <c r="E497" s="71">
        <v>1600</v>
      </c>
      <c r="F497" s="70">
        <f t="shared" ca="1" si="29"/>
        <v>1600</v>
      </c>
      <c r="G497" s="45"/>
      <c r="H497" s="45"/>
      <c r="I497" s="45"/>
      <c r="J497" s="45"/>
    </row>
    <row r="498" spans="1:10" ht="13.5" customHeight="1" x14ac:dyDescent="0.25">
      <c r="A498" s="92">
        <v>42151618</v>
      </c>
      <c r="B498" s="69" t="str">
        <f t="shared" ca="1" si="28"/>
        <v>Elevadores dentales</v>
      </c>
      <c r="C498" s="81" t="s">
        <v>1450</v>
      </c>
      <c r="D498" s="103">
        <v>1</v>
      </c>
      <c r="E498" s="71">
        <v>1800</v>
      </c>
      <c r="F498" s="70">
        <f t="shared" ca="1" si="29"/>
        <v>1800</v>
      </c>
      <c r="G498" s="45"/>
      <c r="H498" s="45"/>
      <c r="I498" s="45"/>
      <c r="J498" s="45"/>
    </row>
    <row r="499" spans="1:10" ht="13.5" customHeight="1" x14ac:dyDescent="0.25">
      <c r="A499" s="92">
        <v>42151618</v>
      </c>
      <c r="B499" s="69" t="str">
        <f t="shared" ca="1" si="28"/>
        <v>Elevadores dentales</v>
      </c>
      <c r="C499" s="81" t="s">
        <v>1450</v>
      </c>
      <c r="D499" s="103">
        <v>1</v>
      </c>
      <c r="E499" s="71">
        <v>2000</v>
      </c>
      <c r="F499" s="70">
        <f t="shared" ca="1" si="29"/>
        <v>2000</v>
      </c>
      <c r="G499" s="45"/>
      <c r="H499" s="45"/>
      <c r="I499" s="45"/>
      <c r="J499" s="45"/>
    </row>
    <row r="500" spans="1:10" ht="13.5" customHeight="1" x14ac:dyDescent="0.25">
      <c r="A500" s="92">
        <v>42151681</v>
      </c>
      <c r="B500" s="69" t="str">
        <f t="shared" ca="1" si="28"/>
        <v>Sets o accesorios de anestesia para uso odontológico</v>
      </c>
      <c r="C500" s="81" t="s">
        <v>1450</v>
      </c>
      <c r="D500" s="103">
        <v>1</v>
      </c>
      <c r="E500" s="71">
        <v>350</v>
      </c>
      <c r="F500" s="70">
        <f t="shared" ca="1" si="29"/>
        <v>350</v>
      </c>
      <c r="G500" s="45"/>
      <c r="H500" s="45"/>
      <c r="I500" s="45"/>
      <c r="J500" s="45"/>
    </row>
    <row r="501" spans="1:10" ht="13.5" customHeight="1" x14ac:dyDescent="0.25">
      <c r="A501" s="92">
        <v>42152424</v>
      </c>
      <c r="B501" s="69" t="str">
        <f t="shared" ca="1" si="28"/>
        <v>Cementos de base de agua de uso odontológico</v>
      </c>
      <c r="C501" s="81" t="s">
        <v>1450</v>
      </c>
      <c r="D501" s="103">
        <v>1</v>
      </c>
      <c r="E501" s="71">
        <v>800</v>
      </c>
      <c r="F501" s="70">
        <f t="shared" ca="1" si="29"/>
        <v>800</v>
      </c>
      <c r="G501" s="45"/>
      <c r="H501" s="45"/>
      <c r="I501" s="45"/>
      <c r="J501" s="45"/>
    </row>
    <row r="502" spans="1:10" ht="13.5" customHeight="1" x14ac:dyDescent="0.25">
      <c r="A502" s="92">
        <v>42152425</v>
      </c>
      <c r="B502" s="69" t="str">
        <f t="shared" ca="1" si="28"/>
        <v>Resinas de base para prótesis dentales</v>
      </c>
      <c r="C502" s="81" t="s">
        <v>1450</v>
      </c>
      <c r="D502" s="103">
        <v>1</v>
      </c>
      <c r="E502" s="71">
        <v>900</v>
      </c>
      <c r="F502" s="70">
        <f t="shared" ca="1" si="29"/>
        <v>900</v>
      </c>
      <c r="G502" s="45"/>
      <c r="H502" s="45"/>
      <c r="I502" s="45"/>
      <c r="J502" s="45"/>
    </row>
    <row r="503" spans="1:10" ht="13.5" customHeight="1" x14ac:dyDescent="0.25">
      <c r="A503" s="92">
        <v>42141504</v>
      </c>
      <c r="B503" s="69" t="str">
        <f t="shared" ca="1" si="28"/>
        <v>Aplicadores o absorbentes medicados</v>
      </c>
      <c r="C503" s="81" t="s">
        <v>16989</v>
      </c>
      <c r="D503" s="103">
        <v>2</v>
      </c>
      <c r="E503" s="71">
        <v>600</v>
      </c>
      <c r="F503" s="70">
        <f t="shared" ca="1" si="29"/>
        <v>1200</v>
      </c>
      <c r="G503" s="45"/>
      <c r="H503" s="45"/>
      <c r="I503" s="45"/>
      <c r="J503" s="45"/>
    </row>
    <row r="504" spans="1:10" ht="13.5" customHeight="1" x14ac:dyDescent="0.25">
      <c r="A504" s="92">
        <v>42291607</v>
      </c>
      <c r="B504" s="69" t="str">
        <f t="shared" ca="1" si="28"/>
        <v>Curetas o lanzaderas para uso quirúrgico</v>
      </c>
      <c r="C504" s="81" t="s">
        <v>1450</v>
      </c>
      <c r="D504" s="103">
        <v>1</v>
      </c>
      <c r="E504" s="71">
        <v>350</v>
      </c>
      <c r="F504" s="70">
        <f t="shared" ca="1" si="29"/>
        <v>350</v>
      </c>
      <c r="G504" s="45"/>
      <c r="H504" s="45"/>
      <c r="I504" s="45"/>
      <c r="J504" s="45"/>
    </row>
    <row r="505" spans="1:10" ht="13.5" customHeight="1" x14ac:dyDescent="0.25">
      <c r="A505" s="92">
        <v>42142502</v>
      </c>
      <c r="B505" s="69" t="str">
        <f t="shared" ca="1" si="28"/>
        <v>Agujas para anestesia</v>
      </c>
      <c r="C505" s="81" t="s">
        <v>1450</v>
      </c>
      <c r="D505" s="103">
        <v>1</v>
      </c>
      <c r="E505" s="71">
        <v>700</v>
      </c>
      <c r="F505" s="70">
        <f t="shared" ca="1" si="29"/>
        <v>700</v>
      </c>
      <c r="G505" s="45"/>
      <c r="H505" s="45"/>
      <c r="I505" s="45"/>
      <c r="J505" s="45"/>
    </row>
    <row r="506" spans="1:10" ht="27" customHeight="1" x14ac:dyDescent="0.25">
      <c r="A506" s="92">
        <v>42151635</v>
      </c>
      <c r="B506" s="69" t="str">
        <f t="shared" ca="1" si="28"/>
        <v>Eyectores de saliva o dispositivos de succión oral o suministros dentales</v>
      </c>
      <c r="C506" s="81" t="s">
        <v>1450</v>
      </c>
      <c r="D506" s="103">
        <v>1</v>
      </c>
      <c r="E506" s="71">
        <v>525</v>
      </c>
      <c r="F506" s="70">
        <f t="shared" ca="1" si="29"/>
        <v>525</v>
      </c>
      <c r="G506" s="45"/>
      <c r="H506" s="45"/>
      <c r="I506" s="45"/>
      <c r="J506" s="45"/>
    </row>
    <row r="507" spans="1:10" ht="13.5" customHeight="1" x14ac:dyDescent="0.25">
      <c r="A507" s="92">
        <v>42291607</v>
      </c>
      <c r="B507" s="69" t="str">
        <f t="shared" ca="1" si="28"/>
        <v>Curetas o lanzaderas para uso quirúrgico</v>
      </c>
      <c r="C507" s="81" t="s">
        <v>1450</v>
      </c>
      <c r="D507" s="103">
        <v>2.5</v>
      </c>
      <c r="E507" s="71">
        <v>150</v>
      </c>
      <c r="F507" s="70">
        <f t="shared" ca="1" si="29"/>
        <v>375</v>
      </c>
      <c r="G507" s="45"/>
      <c r="H507" s="45"/>
      <c r="I507" s="45"/>
      <c r="J507" s="45"/>
    </row>
    <row r="508" spans="1:10" ht="13.5" customHeight="1" x14ac:dyDescent="0.25">
      <c r="A508" s="92">
        <v>42152465</v>
      </c>
      <c r="B508" s="69" t="str">
        <f t="shared" ca="1" si="28"/>
        <v>Lubricantes dentales</v>
      </c>
      <c r="C508" s="81" t="s">
        <v>1450</v>
      </c>
      <c r="D508" s="103">
        <v>2.5</v>
      </c>
      <c r="E508" s="71">
        <v>175</v>
      </c>
      <c r="F508" s="70">
        <f t="shared" ca="1" si="29"/>
        <v>437.5</v>
      </c>
      <c r="G508" s="45"/>
      <c r="H508" s="45"/>
      <c r="I508" s="45"/>
      <c r="J508" s="45"/>
    </row>
    <row r="509" spans="1:10" ht="13.5" customHeight="1" x14ac:dyDescent="0.25">
      <c r="A509" s="92">
        <v>42152421</v>
      </c>
      <c r="B509" s="69" t="str">
        <f t="shared" ca="1" si="28"/>
        <v>Mercurio de uso odontológico</v>
      </c>
      <c r="C509" s="81" t="s">
        <v>1450</v>
      </c>
      <c r="D509" s="103">
        <v>0.5</v>
      </c>
      <c r="E509" s="71">
        <v>1500</v>
      </c>
      <c r="F509" s="70">
        <f t="shared" ca="1" si="29"/>
        <v>750</v>
      </c>
      <c r="G509" s="45"/>
      <c r="H509" s="45"/>
      <c r="I509" s="45"/>
      <c r="J509" s="45"/>
    </row>
    <row r="510" spans="1:10" ht="13.5" customHeight="1" x14ac:dyDescent="0.25">
      <c r="A510" s="92">
        <v>42151627</v>
      </c>
      <c r="B510" s="69" t="str">
        <f t="shared" ca="1" si="28"/>
        <v>Espejos o mangos de espejo para uso odontológico</v>
      </c>
      <c r="C510" s="81" t="s">
        <v>1450</v>
      </c>
      <c r="D510" s="103">
        <v>1.5</v>
      </c>
      <c r="E510" s="71">
        <v>500</v>
      </c>
      <c r="F510" s="70">
        <f t="shared" ca="1" si="29"/>
        <v>750</v>
      </c>
      <c r="G510" s="45"/>
      <c r="H510" s="45"/>
      <c r="I510" s="45"/>
      <c r="J510" s="45"/>
    </row>
    <row r="511" spans="1:10" ht="13.5" customHeight="1" x14ac:dyDescent="0.25">
      <c r="A511" s="92">
        <v>42151501</v>
      </c>
      <c r="B511" s="69" t="str">
        <f t="shared" ca="1" si="28"/>
        <v>Luces de curación o accesorios para odontología estética</v>
      </c>
      <c r="C511" s="81" t="s">
        <v>1450</v>
      </c>
      <c r="D511" s="103">
        <v>0.5</v>
      </c>
      <c r="E511" s="71">
        <v>5000</v>
      </c>
      <c r="F511" s="70">
        <f t="shared" ca="1" si="29"/>
        <v>2500</v>
      </c>
      <c r="G511" s="45"/>
      <c r="H511" s="45"/>
      <c r="I511" s="45"/>
      <c r="J511" s="45"/>
    </row>
    <row r="512" spans="1:10" ht="13.5" customHeight="1" x14ac:dyDescent="0.25">
      <c r="A512" s="92">
        <v>42152465</v>
      </c>
      <c r="B512" s="69" t="str">
        <f t="shared" ca="1" si="28"/>
        <v>Lubricantes dentales</v>
      </c>
      <c r="C512" s="81" t="s">
        <v>1450</v>
      </c>
      <c r="D512" s="103">
        <v>0.5</v>
      </c>
      <c r="E512" s="71">
        <v>500</v>
      </c>
      <c r="F512" s="70">
        <f t="shared" ca="1" si="29"/>
        <v>250</v>
      </c>
      <c r="G512" s="45"/>
      <c r="H512" s="45"/>
      <c r="I512" s="45"/>
      <c r="J512" s="45"/>
    </row>
    <row r="513" spans="1:10" ht="13.5" customHeight="1" x14ac:dyDescent="0.25">
      <c r="A513" s="92">
        <v>42291706</v>
      </c>
      <c r="B513" s="69" t="str">
        <f t="shared" ca="1" si="28"/>
        <v>Fresas quirúrgicas o sus accesorios</v>
      </c>
      <c r="C513" s="81" t="s">
        <v>1450</v>
      </c>
      <c r="D513" s="103">
        <v>3</v>
      </c>
      <c r="E513" s="71">
        <v>150</v>
      </c>
      <c r="F513" s="70">
        <f t="shared" ca="1" si="29"/>
        <v>450</v>
      </c>
      <c r="G513" s="45"/>
      <c r="H513" s="45"/>
      <c r="I513" s="45"/>
      <c r="J513" s="45"/>
    </row>
    <row r="514" spans="1:10" ht="13.5" customHeight="1" x14ac:dyDescent="0.25">
      <c r="A514" s="92">
        <v>42132203</v>
      </c>
      <c r="B514" s="69" t="str">
        <f t="shared" ca="1" si="28"/>
        <v>Guantes de examen o para procedimientos no quirúrgicos</v>
      </c>
      <c r="C514" s="81" t="s">
        <v>16989</v>
      </c>
      <c r="D514" s="103">
        <v>3</v>
      </c>
      <c r="E514" s="71">
        <v>500</v>
      </c>
      <c r="F514" s="70">
        <f t="shared" ca="1" si="29"/>
        <v>1500</v>
      </c>
      <c r="G514" s="45"/>
      <c r="H514" s="45"/>
      <c r="I514" s="45"/>
      <c r="J514" s="45"/>
    </row>
    <row r="515" spans="1:10" ht="13.5" customHeight="1" x14ac:dyDescent="0.25">
      <c r="A515" s="92">
        <v>42132203</v>
      </c>
      <c r="B515" s="69" t="str">
        <f t="shared" ca="1" si="28"/>
        <v>Guantes de examen o para procedimientos no quirúrgicos</v>
      </c>
      <c r="C515" s="81" t="s">
        <v>16989</v>
      </c>
      <c r="D515" s="103">
        <v>6</v>
      </c>
      <c r="E515" s="71">
        <v>500</v>
      </c>
      <c r="F515" s="70">
        <f t="shared" ca="1" si="29"/>
        <v>3000</v>
      </c>
      <c r="G515" s="45"/>
      <c r="H515" s="45"/>
      <c r="I515" s="45"/>
      <c r="J515" s="45"/>
    </row>
    <row r="516" spans="1:10" ht="27" customHeight="1" x14ac:dyDescent="0.25">
      <c r="A516" s="92">
        <v>42291613</v>
      </c>
      <c r="B516" s="69" t="str">
        <f t="shared" ca="1" si="28"/>
        <v>Escalpelos o cuchillos o cuchillas o trepanadores o accesorios para uso quirúrgico</v>
      </c>
      <c r="C516" s="81" t="s">
        <v>16989</v>
      </c>
      <c r="D516" s="103">
        <v>1</v>
      </c>
      <c r="E516" s="71">
        <v>400</v>
      </c>
      <c r="F516" s="70">
        <f t="shared" ca="1" si="29"/>
        <v>400</v>
      </c>
      <c r="G516" s="45"/>
      <c r="H516" s="45"/>
      <c r="I516" s="45"/>
      <c r="J516" s="45"/>
    </row>
    <row r="517" spans="1:10" ht="27" customHeight="1" x14ac:dyDescent="0.25">
      <c r="A517" s="92">
        <v>42152601</v>
      </c>
      <c r="B517" s="69" t="str">
        <f t="shared" ca="1" si="28"/>
        <v>Papeles articulados para operación o productos relacionados de uso odontológico</v>
      </c>
      <c r="C517" s="81" t="s">
        <v>1450</v>
      </c>
      <c r="D517" s="103">
        <v>3</v>
      </c>
      <c r="E517" s="71">
        <v>250</v>
      </c>
      <c r="F517" s="70">
        <f t="shared" ca="1" si="29"/>
        <v>750</v>
      </c>
      <c r="G517" s="45"/>
      <c r="H517" s="45"/>
      <c r="I517" s="45"/>
      <c r="J517" s="45"/>
    </row>
    <row r="518" spans="1:10" ht="13.5" customHeight="1" x14ac:dyDescent="0.25">
      <c r="A518" s="92">
        <v>42312201</v>
      </c>
      <c r="B518" s="69" t="str">
        <f t="shared" ca="1" si="28"/>
        <v>Suturas</v>
      </c>
      <c r="C518" s="81" t="s">
        <v>1450</v>
      </c>
      <c r="D518" s="103">
        <v>0.75</v>
      </c>
      <c r="E518" s="71">
        <v>600</v>
      </c>
      <c r="F518" s="70">
        <f t="shared" ca="1" si="29"/>
        <v>450</v>
      </c>
      <c r="G518" s="45"/>
      <c r="H518" s="45"/>
      <c r="I518" s="45"/>
      <c r="J518" s="45"/>
    </row>
    <row r="519" spans="1:10" ht="13.5" customHeight="1" x14ac:dyDescent="0.25">
      <c r="A519" s="92">
        <v>42312201</v>
      </c>
      <c r="B519" s="69" t="str">
        <f t="shared" ca="1" si="28"/>
        <v>Suturas</v>
      </c>
      <c r="C519" s="81" t="s">
        <v>1450</v>
      </c>
      <c r="D519" s="103">
        <v>0.75</v>
      </c>
      <c r="E519" s="71">
        <v>600</v>
      </c>
      <c r="F519" s="70">
        <f t="shared" ca="1" si="29"/>
        <v>450</v>
      </c>
      <c r="G519" s="45"/>
      <c r="H519" s="45"/>
      <c r="I519" s="45"/>
      <c r="J519" s="45"/>
    </row>
    <row r="520" spans="1:10" ht="13.5" customHeight="1" x14ac:dyDescent="0.25">
      <c r="A520" s="92">
        <v>42291607</v>
      </c>
      <c r="B520" s="69" t="str">
        <f t="shared" ca="1" si="28"/>
        <v>Curetas o lanzaderas para uso quirúrgico</v>
      </c>
      <c r="C520" s="81" t="s">
        <v>1450</v>
      </c>
      <c r="D520" s="103">
        <v>1.5</v>
      </c>
      <c r="E520" s="71">
        <v>170</v>
      </c>
      <c r="F520" s="70">
        <f t="shared" ca="1" si="29"/>
        <v>255</v>
      </c>
      <c r="G520" s="45"/>
      <c r="H520" s="45"/>
      <c r="I520" s="45"/>
      <c r="J520" s="45"/>
    </row>
    <row r="521" spans="1:10" ht="13.5" customHeight="1" x14ac:dyDescent="0.25">
      <c r="A521" s="92">
        <v>42142609</v>
      </c>
      <c r="B521" s="69" t="str">
        <f t="shared" ca="1" si="28"/>
        <v>Jeringas con agujas para uso médico</v>
      </c>
      <c r="C521" s="81" t="s">
        <v>16989</v>
      </c>
      <c r="D521" s="103">
        <v>2.5</v>
      </c>
      <c r="E521" s="71">
        <v>650</v>
      </c>
      <c r="F521" s="70">
        <f t="shared" ca="1" si="29"/>
        <v>1625</v>
      </c>
      <c r="G521" s="45"/>
      <c r="H521" s="45"/>
      <c r="I521" s="45"/>
      <c r="J521" s="45"/>
    </row>
    <row r="522" spans="1:10" ht="13.5" customHeight="1" x14ac:dyDescent="0.25">
      <c r="A522" s="92">
        <v>42142609</v>
      </c>
      <c r="B522" s="69" t="str">
        <f t="shared" ca="1" si="28"/>
        <v>Jeringas con agujas para uso médico</v>
      </c>
      <c r="C522" s="81" t="s">
        <v>16989</v>
      </c>
      <c r="D522" s="103">
        <v>0.5</v>
      </c>
      <c r="E522" s="71">
        <v>325</v>
      </c>
      <c r="F522" s="70">
        <f t="shared" ca="1" si="29"/>
        <v>162.5</v>
      </c>
      <c r="G522" s="45"/>
      <c r="H522" s="45"/>
      <c r="I522" s="45"/>
      <c r="J522" s="45"/>
    </row>
    <row r="523" spans="1:10" ht="27" customHeight="1" x14ac:dyDescent="0.25">
      <c r="A523" s="92">
        <v>42221803</v>
      </c>
      <c r="B523" s="69" t="str">
        <f t="shared" ca="1" si="28"/>
        <v>Cintas o vendajes o correas o mangas para posicionamiento de catéter arterial o intravenoso</v>
      </c>
      <c r="C523" s="81" t="s">
        <v>16989</v>
      </c>
      <c r="D523" s="103">
        <v>0.75</v>
      </c>
      <c r="E523" s="71">
        <v>440</v>
      </c>
      <c r="F523" s="70">
        <f t="shared" ca="1" si="29"/>
        <v>330</v>
      </c>
      <c r="G523" s="45"/>
      <c r="H523" s="45"/>
      <c r="I523" s="45"/>
      <c r="J523" s="45"/>
    </row>
    <row r="524" spans="1:10" ht="27" customHeight="1" x14ac:dyDescent="0.25">
      <c r="A524" s="92">
        <v>42152601</v>
      </c>
      <c r="B524" s="69" t="str">
        <f t="shared" ca="1" si="28"/>
        <v>Papeles articulados para operación o productos relacionados de uso odontológico</v>
      </c>
      <c r="C524" s="81" t="s">
        <v>16989</v>
      </c>
      <c r="D524" s="103">
        <v>0.5</v>
      </c>
      <c r="E524" s="71">
        <v>295</v>
      </c>
      <c r="F524" s="70">
        <f t="shared" ca="1" si="29"/>
        <v>147.5</v>
      </c>
      <c r="G524" s="45"/>
      <c r="H524" s="45"/>
      <c r="I524" s="45"/>
      <c r="J524" s="45"/>
    </row>
    <row r="525" spans="1:10" ht="13.5" customHeight="1" x14ac:dyDescent="0.25">
      <c r="A525" s="92">
        <v>42151909</v>
      </c>
      <c r="B525" s="69" t="str">
        <f t="shared" ca="1" si="28"/>
        <v>Pastas o kits de prevención dental</v>
      </c>
      <c r="C525" s="81" t="s">
        <v>1450</v>
      </c>
      <c r="D525" s="103">
        <v>0.5</v>
      </c>
      <c r="E525" s="71">
        <v>1785</v>
      </c>
      <c r="F525" s="70">
        <f t="shared" ca="1" si="29"/>
        <v>892.5</v>
      </c>
      <c r="G525" s="45"/>
      <c r="H525" s="45"/>
      <c r="I525" s="45"/>
      <c r="J525" s="45"/>
    </row>
    <row r="526" spans="1:10" ht="13.5" customHeight="1" x14ac:dyDescent="0.25">
      <c r="A526" s="92">
        <v>42151902</v>
      </c>
      <c r="B526" s="69" t="str">
        <f t="shared" ca="1" si="28"/>
        <v>Kits de profilaxis para uso odontológico</v>
      </c>
      <c r="C526" s="81" t="s">
        <v>1450</v>
      </c>
      <c r="D526" s="103">
        <v>0.5</v>
      </c>
      <c r="E526" s="71">
        <v>1500</v>
      </c>
      <c r="F526" s="70">
        <f t="shared" ca="1" si="29"/>
        <v>750</v>
      </c>
      <c r="G526" s="45"/>
      <c r="H526" s="45"/>
      <c r="I526" s="45"/>
      <c r="J526" s="45"/>
    </row>
    <row r="527" spans="1:10" ht="14.1" customHeight="1" x14ac:dyDescent="0.2">
      <c r="A527" s="45"/>
      <c r="B527" s="45"/>
      <c r="C527" s="45"/>
      <c r="D527" s="45"/>
      <c r="E527" s="73" t="s">
        <v>12552</v>
      </c>
      <c r="F527" s="74">
        <f ca="1">SUM(Table318[MONTO TOTAL ESTIMADO])</f>
        <v>31250</v>
      </c>
      <c r="G527" s="45"/>
      <c r="H527" s="45" t="str">
        <f>C486</f>
        <v>Bienes</v>
      </c>
      <c r="I527" s="45" t="str">
        <f>E486</f>
        <v>No</v>
      </c>
      <c r="J527" s="45" t="str">
        <f>D486</f>
        <v>Compras por debajo del Umbral</v>
      </c>
    </row>
    <row r="528" spans="1:10" ht="14.1" customHeight="1" thickBot="1" x14ac:dyDescent="0.3"/>
    <row r="529" spans="1:10" ht="33.75" customHeight="1" thickBot="1" x14ac:dyDescent="0.25">
      <c r="A529" s="64" t="s">
        <v>16383</v>
      </c>
      <c r="B529" s="64" t="s">
        <v>161</v>
      </c>
      <c r="C529" s="64" t="s">
        <v>11726</v>
      </c>
      <c r="D529" s="64" t="s">
        <v>14380</v>
      </c>
      <c r="E529" s="64" t="s">
        <v>10964</v>
      </c>
      <c r="F529" s="64" t="s">
        <v>11097</v>
      </c>
      <c r="G529" s="45"/>
      <c r="H529" s="45"/>
      <c r="I529" s="45"/>
      <c r="J529" s="45"/>
    </row>
    <row r="530" spans="1:10" ht="13.5" customHeight="1" thickBot="1" x14ac:dyDescent="0.25">
      <c r="A530" s="66" t="s">
        <v>18839</v>
      </c>
      <c r="B530" s="91" t="s">
        <v>18840</v>
      </c>
      <c r="C530" s="66" t="s">
        <v>17798</v>
      </c>
      <c r="D530" s="66" t="s">
        <v>10173</v>
      </c>
      <c r="E530" s="66" t="s">
        <v>8857</v>
      </c>
      <c r="F530" s="66"/>
      <c r="G530" s="45"/>
      <c r="H530" s="45"/>
      <c r="I530" s="45"/>
      <c r="J530" s="45"/>
    </row>
    <row r="531" spans="1:10" ht="14.1" customHeight="1" thickBot="1" x14ac:dyDescent="0.25">
      <c r="A531" s="118" t="s">
        <v>14830</v>
      </c>
      <c r="B531" s="67" t="s">
        <v>8531</v>
      </c>
      <c r="C531" s="76">
        <v>43832</v>
      </c>
      <c r="D531" s="118" t="s">
        <v>9388</v>
      </c>
      <c r="E531" s="67" t="s">
        <v>13095</v>
      </c>
      <c r="F531" s="66" t="s">
        <v>3082</v>
      </c>
      <c r="G531" s="45"/>
      <c r="H531" s="45"/>
      <c r="I531" s="45"/>
      <c r="J531" s="45"/>
    </row>
    <row r="532" spans="1:10" ht="14.1" customHeight="1" thickBot="1" x14ac:dyDescent="0.25">
      <c r="A532" s="119"/>
      <c r="B532" s="67" t="s">
        <v>1787</v>
      </c>
      <c r="C532" s="90">
        <f>IF(C531="","",IF(AND(MONTH(C531)&gt;=1,MONTH(C531)&lt;=3),1,IF(AND(MONTH(C531)&gt;=4,MONTH(C531)&lt;=6),2,IF(AND(MONTH(C531)&gt;=7,MONTH(C531)&lt;=9),3,4))))</f>
        <v>1</v>
      </c>
      <c r="D532" s="119"/>
      <c r="E532" s="67" t="s">
        <v>2419</v>
      </c>
      <c r="F532" s="66" t="s">
        <v>14451</v>
      </c>
      <c r="G532" s="45"/>
      <c r="H532" s="45"/>
      <c r="I532" s="45"/>
      <c r="J532" s="45"/>
    </row>
    <row r="533" spans="1:10" ht="14.1" customHeight="1" thickBot="1" x14ac:dyDescent="0.25">
      <c r="A533" s="119"/>
      <c r="B533" s="67" t="s">
        <v>12944</v>
      </c>
      <c r="C533" s="76">
        <v>43922</v>
      </c>
      <c r="D533" s="119"/>
      <c r="E533" s="67" t="s">
        <v>3075</v>
      </c>
      <c r="F533" s="66" t="s">
        <v>4623</v>
      </c>
      <c r="G533" s="45"/>
      <c r="H533" s="45"/>
      <c r="I533" s="45"/>
      <c r="J533" s="45"/>
    </row>
    <row r="534" spans="1:10" ht="14.1" customHeight="1" thickBot="1" x14ac:dyDescent="0.25">
      <c r="A534" s="119"/>
      <c r="B534" s="67" t="s">
        <v>1787</v>
      </c>
      <c r="C534" s="90">
        <f>IF(C533="","",IF(AND(MONTH(C533)&gt;=1,MONTH(C533)&lt;=3),1,IF(AND(MONTH(C533)&gt;=4,MONTH(C533)&lt;=6),2,IF(AND(MONTH(C533)&gt;=7,MONTH(C533)&lt;=9),3,4))))</f>
        <v>2</v>
      </c>
      <c r="D534" s="119"/>
      <c r="E534" s="67" t="s">
        <v>13194</v>
      </c>
      <c r="F534" s="66" t="s">
        <v>4623</v>
      </c>
      <c r="G534" s="45"/>
      <c r="H534" s="45"/>
      <c r="I534" s="45"/>
      <c r="J534" s="45"/>
    </row>
    <row r="535" spans="1:10" ht="14.1" customHeight="1" thickBot="1" x14ac:dyDescent="0.25">
      <c r="A535" s="45"/>
      <c r="B535" s="45"/>
      <c r="C535" s="45"/>
      <c r="D535" s="45"/>
      <c r="E535" s="45"/>
      <c r="F535" s="45"/>
      <c r="G535" s="45"/>
      <c r="H535" s="45"/>
      <c r="I535" s="45"/>
      <c r="J535" s="45"/>
    </row>
    <row r="536" spans="1:10" ht="14.1" customHeight="1" thickBot="1" x14ac:dyDescent="0.25">
      <c r="A536" s="72" t="s">
        <v>15736</v>
      </c>
      <c r="B536" s="72" t="s">
        <v>16147</v>
      </c>
      <c r="C536" s="72" t="s">
        <v>15642</v>
      </c>
      <c r="D536" s="72" t="s">
        <v>15252</v>
      </c>
      <c r="E536" s="72" t="s">
        <v>6935</v>
      </c>
      <c r="F536" s="72" t="s">
        <v>15281</v>
      </c>
      <c r="G536" s="45"/>
      <c r="H536" s="45"/>
      <c r="I536" s="45"/>
      <c r="J536" s="45"/>
    </row>
    <row r="537" spans="1:10" ht="13.5" customHeight="1" x14ac:dyDescent="0.2">
      <c r="A537" s="92">
        <v>11151606</v>
      </c>
      <c r="B537" s="69" t="str">
        <f t="shared" ref="B537:B595" ca="1" si="30">IFERROR(INDEX(UNSPSCDes,MATCH(INDIRECT(ADDRESS(ROW(),COLUMN()-1,4)),UNSPSCCode,0)),"")</f>
        <v>Hebra de fibra de vidrio</v>
      </c>
      <c r="C537" s="81" t="s">
        <v>8631</v>
      </c>
      <c r="D537" s="81">
        <v>2</v>
      </c>
      <c r="E537" s="71">
        <v>142.07</v>
      </c>
      <c r="F537" s="70">
        <f t="shared" ref="F537:F595" ca="1" si="31">INDIRECT(ADDRESS(ROW(),COLUMN()-2,4))*INDIRECT(ADDRESS(ROW(),COLUMN()-1,4))</f>
        <v>284.14</v>
      </c>
      <c r="G537" s="45"/>
      <c r="H537" s="45"/>
      <c r="I537" s="45"/>
      <c r="J537" s="45"/>
    </row>
    <row r="538" spans="1:10" ht="13.5" customHeight="1" x14ac:dyDescent="0.2">
      <c r="A538" s="92">
        <v>31191509</v>
      </c>
      <c r="B538" s="69" t="str">
        <f t="shared" ca="1" si="30"/>
        <v>Pulidores abrasivos</v>
      </c>
      <c r="C538" s="81" t="s">
        <v>1450</v>
      </c>
      <c r="D538" s="81">
        <v>1</v>
      </c>
      <c r="E538" s="71">
        <v>250</v>
      </c>
      <c r="F538" s="70">
        <f t="shared" ca="1" si="31"/>
        <v>250</v>
      </c>
      <c r="G538" s="45"/>
      <c r="H538" s="45"/>
      <c r="I538" s="45"/>
      <c r="J538" s="45"/>
    </row>
    <row r="539" spans="1:10" ht="13.5" customHeight="1" x14ac:dyDescent="0.2">
      <c r="A539" s="92">
        <v>15121511</v>
      </c>
      <c r="B539" s="69" t="str">
        <f t="shared" ca="1" si="30"/>
        <v>Pastas de ensamble</v>
      </c>
      <c r="C539" s="81" t="s">
        <v>9562</v>
      </c>
      <c r="D539" s="81">
        <v>1</v>
      </c>
      <c r="E539" s="71">
        <v>500</v>
      </c>
      <c r="F539" s="70">
        <f t="shared" ca="1" si="31"/>
        <v>500</v>
      </c>
      <c r="G539" s="45"/>
      <c r="H539" s="45"/>
      <c r="I539" s="45"/>
      <c r="J539" s="45"/>
    </row>
    <row r="540" spans="1:10" ht="13.5" customHeight="1" x14ac:dyDescent="0.2">
      <c r="A540" s="92">
        <v>27111720</v>
      </c>
      <c r="B540" s="69" t="str">
        <f t="shared" ca="1" si="30"/>
        <v>Llave manual en t para grifos</v>
      </c>
      <c r="C540" s="81" t="s">
        <v>1450</v>
      </c>
      <c r="D540" s="81">
        <v>1</v>
      </c>
      <c r="E540" s="71">
        <v>650</v>
      </c>
      <c r="F540" s="70">
        <f t="shared" ca="1" si="31"/>
        <v>650</v>
      </c>
      <c r="G540" s="45"/>
      <c r="H540" s="45"/>
      <c r="I540" s="45"/>
      <c r="J540" s="45"/>
    </row>
    <row r="541" spans="1:10" ht="13.5" customHeight="1" x14ac:dyDescent="0.2">
      <c r="A541" s="92">
        <v>40142612</v>
      </c>
      <c r="B541" s="69" t="str">
        <f t="shared" ca="1" si="30"/>
        <v>Adaptadores de tubo</v>
      </c>
      <c r="C541" s="81" t="s">
        <v>1450</v>
      </c>
      <c r="D541" s="81">
        <v>2</v>
      </c>
      <c r="E541" s="71">
        <v>14</v>
      </c>
      <c r="F541" s="70">
        <f t="shared" ca="1" si="31"/>
        <v>28</v>
      </c>
      <c r="G541" s="45"/>
      <c r="H541" s="45"/>
      <c r="I541" s="45"/>
      <c r="J541" s="45"/>
    </row>
    <row r="542" spans="1:10" ht="13.5" customHeight="1" x14ac:dyDescent="0.2">
      <c r="A542" s="92">
        <v>11111701</v>
      </c>
      <c r="B542" s="69" t="str">
        <f ca="1">IFERROR(INDEX(UNSPSCDes,MATCH(INDIRECT(ADDRESS(ROW(),COLUMN()-1,4)),UNSPSCCode,0)),"")</f>
        <v>Arena de sílice</v>
      </c>
      <c r="C542" s="81" t="s">
        <v>13266</v>
      </c>
      <c r="D542" s="81">
        <v>2</v>
      </c>
      <c r="E542" s="71">
        <v>1250</v>
      </c>
      <c r="F542" s="70">
        <f t="shared" ca="1" si="31"/>
        <v>2500</v>
      </c>
      <c r="G542" s="45"/>
      <c r="H542" s="45"/>
      <c r="I542" s="45"/>
      <c r="J542" s="45"/>
    </row>
    <row r="543" spans="1:10" ht="13.5" customHeight="1" x14ac:dyDescent="0.2">
      <c r="A543" s="92">
        <v>12142004</v>
      </c>
      <c r="B543" s="69" t="str">
        <f t="shared" ca="1" si="30"/>
        <v>Gas argón ar</v>
      </c>
      <c r="C543" s="81" t="s">
        <v>1450</v>
      </c>
      <c r="D543" s="81">
        <v>1</v>
      </c>
      <c r="E543" s="71">
        <v>800</v>
      </c>
      <c r="F543" s="70">
        <f t="shared" ca="1" si="31"/>
        <v>800</v>
      </c>
      <c r="G543" s="45"/>
      <c r="H543" s="45"/>
      <c r="I543" s="45"/>
      <c r="J543" s="45"/>
    </row>
    <row r="544" spans="1:10" ht="13.5" customHeight="1" x14ac:dyDescent="0.2">
      <c r="A544" s="92">
        <v>12142004</v>
      </c>
      <c r="B544" s="69" t="str">
        <f t="shared" ca="1" si="30"/>
        <v>Gas argón ar</v>
      </c>
      <c r="C544" s="81" t="s">
        <v>1450</v>
      </c>
      <c r="D544" s="81">
        <v>1</v>
      </c>
      <c r="E544" s="71">
        <v>500</v>
      </c>
      <c r="F544" s="70">
        <f t="shared" ca="1" si="31"/>
        <v>500</v>
      </c>
      <c r="G544" s="45"/>
      <c r="H544" s="45"/>
      <c r="I544" s="45"/>
      <c r="J544" s="45"/>
    </row>
    <row r="545" spans="1:10" ht="13.5" customHeight="1" x14ac:dyDescent="0.2">
      <c r="A545" s="92">
        <v>40151601</v>
      </c>
      <c r="B545" s="69" t="str">
        <f t="shared" ca="1" si="30"/>
        <v>Compresores de aire</v>
      </c>
      <c r="C545" s="81" t="s">
        <v>1450</v>
      </c>
      <c r="D545" s="81">
        <v>1</v>
      </c>
      <c r="E545" s="71">
        <v>3284.75</v>
      </c>
      <c r="F545" s="70">
        <f t="shared" ca="1" si="31"/>
        <v>3284.75</v>
      </c>
      <c r="G545" s="45"/>
      <c r="H545" s="45"/>
      <c r="I545" s="45"/>
      <c r="J545" s="45"/>
    </row>
    <row r="546" spans="1:10" ht="13.5" customHeight="1" x14ac:dyDescent="0.2">
      <c r="A546" s="92">
        <v>42272214</v>
      </c>
      <c r="B546" s="69" t="str">
        <f t="shared" ca="1" si="30"/>
        <v>Conectores o adaptadores o válvulas de circuitos</v>
      </c>
      <c r="C546" s="81" t="s">
        <v>1450</v>
      </c>
      <c r="D546" s="81">
        <v>1</v>
      </c>
      <c r="E546" s="71">
        <v>48.31</v>
      </c>
      <c r="F546" s="70">
        <f t="shared" ca="1" si="31"/>
        <v>48.31</v>
      </c>
      <c r="G546" s="45"/>
      <c r="H546" s="45"/>
      <c r="I546" s="45"/>
      <c r="J546" s="45"/>
    </row>
    <row r="547" spans="1:10" ht="13.5" customHeight="1" x14ac:dyDescent="0.2">
      <c r="A547" s="92">
        <v>31201605</v>
      </c>
      <c r="B547" s="69" t="str">
        <f t="shared" ca="1" si="30"/>
        <v>Masillas</v>
      </c>
      <c r="C547" s="81" t="s">
        <v>1450</v>
      </c>
      <c r="D547" s="81">
        <v>1</v>
      </c>
      <c r="E547" s="71">
        <v>300</v>
      </c>
      <c r="F547" s="70">
        <f t="shared" ca="1" si="31"/>
        <v>300</v>
      </c>
      <c r="G547" s="45"/>
      <c r="H547" s="45"/>
      <c r="I547" s="45"/>
      <c r="J547" s="45"/>
    </row>
    <row r="548" spans="1:10" ht="13.5" customHeight="1" x14ac:dyDescent="0.2">
      <c r="A548" s="92">
        <v>31201612</v>
      </c>
      <c r="B548" s="69" t="str">
        <f t="shared" ca="1" si="30"/>
        <v>Selladores de rosca</v>
      </c>
      <c r="C548" s="81" t="s">
        <v>1450</v>
      </c>
      <c r="D548" s="81">
        <v>1</v>
      </c>
      <c r="E548" s="71">
        <v>2500</v>
      </c>
      <c r="F548" s="70">
        <f t="shared" ca="1" si="31"/>
        <v>2500</v>
      </c>
      <c r="G548" s="45"/>
      <c r="H548" s="45"/>
      <c r="I548" s="45"/>
      <c r="J548" s="45"/>
    </row>
    <row r="549" spans="1:10" ht="13.5" customHeight="1" x14ac:dyDescent="0.2">
      <c r="A549" s="92">
        <v>30103604</v>
      </c>
      <c r="B549" s="69" t="str">
        <f t="shared" ca="1" si="30"/>
        <v>Revestimiento o láminas de madera</v>
      </c>
      <c r="C549" s="81" t="s">
        <v>1450</v>
      </c>
      <c r="D549" s="81">
        <v>1</v>
      </c>
      <c r="E549" s="71">
        <v>2677.34</v>
      </c>
      <c r="F549" s="70">
        <f t="shared" ca="1" si="31"/>
        <v>2677.34</v>
      </c>
      <c r="G549" s="45"/>
      <c r="H549" s="45"/>
      <c r="I549" s="45"/>
      <c r="J549" s="45"/>
    </row>
    <row r="550" spans="1:10" ht="13.5" customHeight="1" x14ac:dyDescent="0.2">
      <c r="A550" s="92">
        <v>31162002</v>
      </c>
      <c r="B550" s="69" t="str">
        <f t="shared" ca="1" si="30"/>
        <v>Clavos de sombrerete</v>
      </c>
      <c r="C550" s="81" t="s">
        <v>15637</v>
      </c>
      <c r="D550" s="81">
        <v>2</v>
      </c>
      <c r="E550" s="71">
        <v>75</v>
      </c>
      <c r="F550" s="70">
        <f t="shared" ca="1" si="31"/>
        <v>150</v>
      </c>
      <c r="G550" s="45"/>
      <c r="H550" s="45"/>
      <c r="I550" s="45"/>
      <c r="J550" s="45"/>
    </row>
    <row r="551" spans="1:10" ht="13.5" customHeight="1" x14ac:dyDescent="0.2">
      <c r="A551" s="92">
        <v>31201605</v>
      </c>
      <c r="B551" s="69" t="str">
        <f t="shared" ca="1" si="30"/>
        <v>Masillas</v>
      </c>
      <c r="C551" s="81" t="s">
        <v>1450</v>
      </c>
      <c r="D551" s="81">
        <v>1</v>
      </c>
      <c r="E551" s="71">
        <v>521.03</v>
      </c>
      <c r="F551" s="70">
        <f t="shared" ca="1" si="31"/>
        <v>521.03</v>
      </c>
      <c r="G551" s="45"/>
      <c r="H551" s="45"/>
      <c r="I551" s="45"/>
      <c r="J551" s="45"/>
    </row>
    <row r="552" spans="1:10" ht="13.5" customHeight="1" x14ac:dyDescent="0.2">
      <c r="A552" s="92">
        <v>31162402</v>
      </c>
      <c r="B552" s="69" t="str">
        <f ca="1">IFERROR(INDEX(UNSPSCDes,MATCH(INDIRECT(ADDRESS(ROW(),COLUMN()-1,4)),UNSPSCCode,0)),"")</f>
        <v>Cerraduras</v>
      </c>
      <c r="C552" s="81" t="s">
        <v>1450</v>
      </c>
      <c r="D552" s="81">
        <v>1</v>
      </c>
      <c r="E552" s="71">
        <v>800</v>
      </c>
      <c r="F552" s="70">
        <f t="shared" ca="1" si="31"/>
        <v>800</v>
      </c>
      <c r="G552" s="45"/>
      <c r="H552" s="45"/>
      <c r="I552" s="45"/>
      <c r="J552" s="45"/>
    </row>
    <row r="553" spans="1:10" ht="13.5" customHeight="1" x14ac:dyDescent="0.2">
      <c r="A553" s="92">
        <v>30101504</v>
      </c>
      <c r="B553" s="69" t="str">
        <f t="shared" ca="1" si="30"/>
        <v>Ángulos de acero</v>
      </c>
      <c r="C553" s="81" t="s">
        <v>1450</v>
      </c>
      <c r="D553" s="81">
        <v>1</v>
      </c>
      <c r="E553" s="71">
        <v>1200</v>
      </c>
      <c r="F553" s="70">
        <f t="shared" ca="1" si="31"/>
        <v>1200</v>
      </c>
      <c r="G553" s="45"/>
      <c r="H553" s="45"/>
      <c r="I553" s="45"/>
      <c r="J553" s="45"/>
    </row>
    <row r="554" spans="1:10" ht="13.5" customHeight="1" x14ac:dyDescent="0.2">
      <c r="A554" s="92">
        <v>31231311</v>
      </c>
      <c r="B554" s="69" t="str">
        <f ca="1">IFERROR(INDEX(UNSPSCDes,MATCH(INDIRECT(ADDRESS(ROW(),COLUMN()-1,4)),UNSPSCCode,0)),"")</f>
        <v>Tubería de hierro</v>
      </c>
      <c r="C554" s="81" t="s">
        <v>1450</v>
      </c>
      <c r="D554" s="81">
        <v>1</v>
      </c>
      <c r="E554" s="71">
        <v>4591</v>
      </c>
      <c r="F554" s="70">
        <f t="shared" ca="1" si="31"/>
        <v>4591</v>
      </c>
      <c r="G554" s="45"/>
      <c r="H554" s="45"/>
      <c r="I554" s="45"/>
      <c r="J554" s="45"/>
    </row>
    <row r="555" spans="1:10" ht="13.5" customHeight="1" x14ac:dyDescent="0.2">
      <c r="A555" s="92">
        <v>11121610</v>
      </c>
      <c r="B555" s="69" t="str">
        <f t="shared" ca="1" si="30"/>
        <v>Maderas duras</v>
      </c>
      <c r="C555" s="81" t="s">
        <v>1450</v>
      </c>
      <c r="D555" s="81">
        <v>1</v>
      </c>
      <c r="E555" s="71">
        <v>669.33</v>
      </c>
      <c r="F555" s="70">
        <f t="shared" ca="1" si="31"/>
        <v>669.33</v>
      </c>
      <c r="G555" s="45"/>
      <c r="H555" s="45"/>
      <c r="I555" s="45"/>
      <c r="J555" s="45"/>
    </row>
    <row r="556" spans="1:10" ht="13.5" customHeight="1" x14ac:dyDescent="0.2">
      <c r="A556" s="92">
        <v>23171512</v>
      </c>
      <c r="B556" s="69" t="str">
        <f t="shared" ca="1" si="30"/>
        <v>Varillas soldadoras</v>
      </c>
      <c r="C556" s="81" t="s">
        <v>15637</v>
      </c>
      <c r="D556" s="81">
        <v>5</v>
      </c>
      <c r="E556" s="71">
        <v>25</v>
      </c>
      <c r="F556" s="70">
        <f t="shared" ca="1" si="31"/>
        <v>125</v>
      </c>
      <c r="G556" s="45"/>
      <c r="H556" s="45"/>
      <c r="I556" s="45"/>
      <c r="J556" s="45"/>
    </row>
    <row r="557" spans="1:10" ht="13.5" customHeight="1" x14ac:dyDescent="0.2">
      <c r="A557" s="92">
        <v>11111701</v>
      </c>
      <c r="B557" s="69" t="str">
        <f ca="1">IFERROR(INDEX(UNSPSCDes,MATCH(INDIRECT(ADDRESS(ROW(),COLUMN()-1,4)),UNSPSCCode,0)),"")</f>
        <v>Arena de sílice</v>
      </c>
      <c r="C557" s="81" t="s">
        <v>13266</v>
      </c>
      <c r="D557" s="113">
        <v>3</v>
      </c>
      <c r="E557" s="114">
        <v>950</v>
      </c>
      <c r="F557" s="70">
        <f t="shared" ca="1" si="31"/>
        <v>2850</v>
      </c>
      <c r="G557" s="45"/>
      <c r="H557" s="45"/>
      <c r="I557" s="45"/>
      <c r="J557" s="45"/>
    </row>
    <row r="558" spans="1:10" ht="13.5" customHeight="1" x14ac:dyDescent="0.2">
      <c r="A558" s="92">
        <v>23171510</v>
      </c>
      <c r="B558" s="69" t="str">
        <f t="shared" ca="1" si="30"/>
        <v>Alambre soldador</v>
      </c>
      <c r="C558" s="81" t="s">
        <v>15637</v>
      </c>
      <c r="D558" s="81">
        <v>2</v>
      </c>
      <c r="E558" s="71">
        <v>166.96</v>
      </c>
      <c r="F558" s="70">
        <f t="shared" ca="1" si="31"/>
        <v>333.92</v>
      </c>
      <c r="G558" s="45"/>
      <c r="H558" s="45"/>
      <c r="I558" s="45"/>
      <c r="J558" s="45"/>
    </row>
    <row r="559" spans="1:10" ht="13.5" customHeight="1" x14ac:dyDescent="0.2">
      <c r="A559" s="92">
        <v>30101504</v>
      </c>
      <c r="B559" s="69" t="str">
        <f t="shared" ca="1" si="30"/>
        <v>Ángulos de acero</v>
      </c>
      <c r="C559" s="81" t="s">
        <v>1450</v>
      </c>
      <c r="D559" s="81">
        <v>1</v>
      </c>
      <c r="E559" s="71">
        <v>250</v>
      </c>
      <c r="F559" s="70">
        <f t="shared" ca="1" si="31"/>
        <v>250</v>
      </c>
      <c r="G559" s="45"/>
      <c r="H559" s="45"/>
      <c r="I559" s="45"/>
      <c r="J559" s="45"/>
    </row>
    <row r="560" spans="1:10" ht="13.5" customHeight="1" x14ac:dyDescent="0.2">
      <c r="A560" s="92">
        <v>30101504</v>
      </c>
      <c r="B560" s="69" t="str">
        <f t="shared" ca="1" si="30"/>
        <v>Ángulos de acero</v>
      </c>
      <c r="C560" s="81" t="s">
        <v>1450</v>
      </c>
      <c r="D560" s="81">
        <v>1</v>
      </c>
      <c r="E560" s="71">
        <v>300</v>
      </c>
      <c r="F560" s="70">
        <f t="shared" ca="1" si="31"/>
        <v>300</v>
      </c>
      <c r="G560" s="45"/>
      <c r="H560" s="45"/>
      <c r="I560" s="45"/>
      <c r="J560" s="45"/>
    </row>
    <row r="561" spans="1:10" ht="13.5" customHeight="1" x14ac:dyDescent="0.2">
      <c r="A561" s="92">
        <v>13102030</v>
      </c>
      <c r="B561" s="69" t="str">
        <f t="shared" ca="1" si="30"/>
        <v>Cloruro de polivinilo pvc</v>
      </c>
      <c r="C561" s="81" t="s">
        <v>1450</v>
      </c>
      <c r="D561" s="81">
        <v>1</v>
      </c>
      <c r="E561" s="71">
        <v>309.17</v>
      </c>
      <c r="F561" s="70">
        <f t="shared" ca="1" si="31"/>
        <v>309.17</v>
      </c>
      <c r="G561" s="45"/>
      <c r="H561" s="45"/>
      <c r="I561" s="45"/>
      <c r="J561" s="45"/>
    </row>
    <row r="562" spans="1:10" ht="13.5" customHeight="1" x14ac:dyDescent="0.2">
      <c r="A562" s="92">
        <v>11121502</v>
      </c>
      <c r="B562" s="69" t="str">
        <f t="shared" ca="1" si="30"/>
        <v>Resina</v>
      </c>
      <c r="C562" s="81" t="s">
        <v>9562</v>
      </c>
      <c r="D562" s="81">
        <v>1</v>
      </c>
      <c r="E562" s="71">
        <v>1400</v>
      </c>
      <c r="F562" s="70">
        <f t="shared" ca="1" si="31"/>
        <v>1400</v>
      </c>
      <c r="G562" s="45"/>
      <c r="H562" s="45"/>
      <c r="I562" s="45"/>
      <c r="J562" s="45"/>
    </row>
    <row r="563" spans="1:10" ht="13.5" customHeight="1" x14ac:dyDescent="0.2">
      <c r="A563" s="92">
        <v>40142317</v>
      </c>
      <c r="B563" s="69" t="str">
        <f t="shared" ca="1" si="30"/>
        <v>Codo de tubería</v>
      </c>
      <c r="C563" s="81" t="s">
        <v>1450</v>
      </c>
      <c r="D563" s="81">
        <v>5</v>
      </c>
      <c r="E563" s="71">
        <v>18</v>
      </c>
      <c r="F563" s="70">
        <f t="shared" ca="1" si="31"/>
        <v>90</v>
      </c>
      <c r="G563" s="45"/>
      <c r="H563" s="45"/>
      <c r="I563" s="45"/>
      <c r="J563" s="45"/>
    </row>
    <row r="564" spans="1:10" ht="13.5" customHeight="1" x14ac:dyDescent="0.2">
      <c r="A564" s="92">
        <v>40142605</v>
      </c>
      <c r="B564" s="69" t="str">
        <f t="shared" ca="1" si="30"/>
        <v>Piezas en T de tubo</v>
      </c>
      <c r="C564" s="81" t="s">
        <v>1450</v>
      </c>
      <c r="D564" s="81">
        <v>2</v>
      </c>
      <c r="E564" s="71">
        <v>30</v>
      </c>
      <c r="F564" s="70">
        <f t="shared" ca="1" si="31"/>
        <v>60</v>
      </c>
      <c r="G564" s="45"/>
      <c r="H564" s="45"/>
      <c r="I564" s="45"/>
      <c r="J564" s="45"/>
    </row>
    <row r="565" spans="1:10" ht="13.5" customHeight="1" x14ac:dyDescent="0.2">
      <c r="A565" s="92">
        <v>27112802</v>
      </c>
      <c r="B565" s="69" t="str">
        <f t="shared" ca="1" si="30"/>
        <v>Hojas de sierra</v>
      </c>
      <c r="C565" s="81" t="s">
        <v>1450</v>
      </c>
      <c r="D565" s="81">
        <v>2</v>
      </c>
      <c r="E565" s="71">
        <v>65</v>
      </c>
      <c r="F565" s="70">
        <f t="shared" ca="1" si="31"/>
        <v>130</v>
      </c>
      <c r="G565" s="45"/>
      <c r="H565" s="45"/>
      <c r="I565" s="45"/>
      <c r="J565" s="45"/>
    </row>
    <row r="566" spans="1:10" ht="13.5" customHeight="1" x14ac:dyDescent="0.2">
      <c r="A566" s="92">
        <v>31191501</v>
      </c>
      <c r="B566" s="69" t="str">
        <f t="shared" ca="1" si="30"/>
        <v>Papeles abrasivos</v>
      </c>
      <c r="C566" s="81" t="s">
        <v>1450</v>
      </c>
      <c r="D566" s="81">
        <v>3</v>
      </c>
      <c r="E566" s="71">
        <v>79.8</v>
      </c>
      <c r="F566" s="70">
        <f t="shared" ca="1" si="31"/>
        <v>239.39999999999998</v>
      </c>
      <c r="G566" s="45"/>
      <c r="H566" s="45"/>
      <c r="I566" s="45"/>
      <c r="J566" s="45"/>
    </row>
    <row r="567" spans="1:10" ht="13.5" customHeight="1" x14ac:dyDescent="0.2">
      <c r="A567" s="92">
        <v>31201617</v>
      </c>
      <c r="B567" s="69" t="str">
        <f t="shared" ca="1" si="30"/>
        <v>Cementos disolventes</v>
      </c>
      <c r="C567" s="81" t="s">
        <v>1450</v>
      </c>
      <c r="D567" s="81">
        <v>1</v>
      </c>
      <c r="E567" s="71">
        <v>260.85000000000002</v>
      </c>
      <c r="F567" s="70">
        <f t="shared" ca="1" si="31"/>
        <v>260.85000000000002</v>
      </c>
      <c r="G567" s="45"/>
      <c r="H567" s="45"/>
      <c r="I567" s="45"/>
      <c r="J567" s="45"/>
    </row>
    <row r="568" spans="1:10" ht="13.5" customHeight="1" x14ac:dyDescent="0.2">
      <c r="A568" s="92">
        <v>40142323</v>
      </c>
      <c r="B568" s="69" t="str">
        <f t="shared" ca="1" si="30"/>
        <v>Disco de ruptura</v>
      </c>
      <c r="C568" s="81" t="s">
        <v>1450</v>
      </c>
      <c r="D568" s="81">
        <v>2</v>
      </c>
      <c r="E568" s="71">
        <v>215</v>
      </c>
      <c r="F568" s="70">
        <f t="shared" ca="1" si="31"/>
        <v>430</v>
      </c>
      <c r="G568" s="45"/>
      <c r="H568" s="45"/>
      <c r="I568" s="45"/>
      <c r="J568" s="45"/>
    </row>
    <row r="569" spans="1:10" ht="13.5" customHeight="1" x14ac:dyDescent="0.2">
      <c r="A569" s="92">
        <v>31201503</v>
      </c>
      <c r="B569" s="69" t="str">
        <f t="shared" ca="1" si="30"/>
        <v>Cinta de enmascarar</v>
      </c>
      <c r="C569" s="81" t="s">
        <v>1450</v>
      </c>
      <c r="D569" s="81">
        <v>2</v>
      </c>
      <c r="E569" s="71">
        <v>193.8</v>
      </c>
      <c r="F569" s="70">
        <f t="shared" ca="1" si="31"/>
        <v>387.6</v>
      </c>
      <c r="G569" s="45"/>
      <c r="H569" s="45"/>
      <c r="I569" s="45"/>
      <c r="J569" s="45"/>
    </row>
    <row r="570" spans="1:10" ht="13.5" customHeight="1" x14ac:dyDescent="0.2">
      <c r="A570" s="92">
        <v>27111902</v>
      </c>
      <c r="B570" s="69" t="str">
        <f t="shared" ca="1" si="30"/>
        <v>Limas</v>
      </c>
      <c r="C570" s="81" t="s">
        <v>1450</v>
      </c>
      <c r="D570" s="81">
        <v>2</v>
      </c>
      <c r="E570" s="71">
        <v>310</v>
      </c>
      <c r="F570" s="70">
        <f t="shared" ca="1" si="31"/>
        <v>620</v>
      </c>
      <c r="G570" s="45"/>
      <c r="H570" s="45"/>
      <c r="I570" s="45"/>
      <c r="J570" s="45"/>
    </row>
    <row r="571" spans="1:10" ht="13.5" customHeight="1" x14ac:dyDescent="0.2">
      <c r="A571" s="92">
        <v>27112819</v>
      </c>
      <c r="B571" s="69" t="str">
        <f t="shared" ca="1" si="30"/>
        <v>Cuchillas de corte para encuadernación</v>
      </c>
      <c r="C571" s="81" t="s">
        <v>1450</v>
      </c>
      <c r="D571" s="81">
        <v>1</v>
      </c>
      <c r="E571" s="71">
        <v>250</v>
      </c>
      <c r="F571" s="70">
        <f t="shared" ca="1" si="31"/>
        <v>250</v>
      </c>
      <c r="G571" s="45"/>
      <c r="H571" s="45"/>
      <c r="I571" s="45"/>
      <c r="J571" s="45"/>
    </row>
    <row r="572" spans="1:10" ht="13.5" customHeight="1" x14ac:dyDescent="0.2">
      <c r="A572" s="92">
        <v>11151703</v>
      </c>
      <c r="B572" s="69" t="str">
        <f t="shared" ca="1" si="30"/>
        <v>Hilado de poliéster</v>
      </c>
      <c r="C572" s="81" t="s">
        <v>1450</v>
      </c>
      <c r="D572" s="81">
        <v>1</v>
      </c>
      <c r="E572" s="71">
        <v>291.66000000000003</v>
      </c>
      <c r="F572" s="70">
        <f t="shared" ca="1" si="31"/>
        <v>291.66000000000003</v>
      </c>
      <c r="G572" s="45"/>
      <c r="H572" s="45"/>
      <c r="I572" s="45"/>
      <c r="J572" s="45"/>
    </row>
    <row r="573" spans="1:10" ht="13.5" customHeight="1" x14ac:dyDescent="0.2">
      <c r="A573" s="92">
        <v>31162606</v>
      </c>
      <c r="B573" s="69" t="str">
        <f t="shared" ca="1" si="30"/>
        <v>Ganchos en j</v>
      </c>
      <c r="C573" s="81" t="s">
        <v>1450</v>
      </c>
      <c r="D573" s="81">
        <v>2</v>
      </c>
      <c r="E573" s="71">
        <v>1500</v>
      </c>
      <c r="F573" s="70">
        <f t="shared" ca="1" si="31"/>
        <v>3000</v>
      </c>
      <c r="G573" s="45"/>
      <c r="H573" s="45"/>
      <c r="I573" s="45"/>
      <c r="J573" s="45"/>
    </row>
    <row r="574" spans="1:10" ht="13.5" customHeight="1" x14ac:dyDescent="0.2">
      <c r="A574" s="92">
        <v>24101507</v>
      </c>
      <c r="B574" s="69" t="str">
        <f t="shared" ca="1" si="30"/>
        <v>Carretillas</v>
      </c>
      <c r="C574" s="81" t="s">
        <v>1450</v>
      </c>
      <c r="D574" s="81">
        <v>1</v>
      </c>
      <c r="E574" s="71">
        <v>6000</v>
      </c>
      <c r="F574" s="70">
        <f t="shared" ca="1" si="31"/>
        <v>6000</v>
      </c>
      <c r="G574" s="45"/>
      <c r="H574" s="45"/>
      <c r="I574" s="45"/>
      <c r="J574" s="45"/>
    </row>
    <row r="575" spans="1:10" ht="13.5" customHeight="1" x14ac:dyDescent="0.2">
      <c r="A575" s="92">
        <v>27112003</v>
      </c>
      <c r="B575" s="69" t="str">
        <f t="shared" ca="1" si="30"/>
        <v>Rastrillos</v>
      </c>
      <c r="C575" s="81" t="s">
        <v>1450</v>
      </c>
      <c r="D575" s="81">
        <v>2</v>
      </c>
      <c r="E575" s="71">
        <v>500</v>
      </c>
      <c r="F575" s="70">
        <f t="shared" ca="1" si="31"/>
        <v>1000</v>
      </c>
      <c r="G575" s="45"/>
      <c r="H575" s="45"/>
      <c r="I575" s="45"/>
      <c r="J575" s="45"/>
    </row>
    <row r="576" spans="1:10" ht="13.5" customHeight="1" x14ac:dyDescent="0.2">
      <c r="A576" s="92">
        <v>31162606</v>
      </c>
      <c r="B576" s="69" t="str">
        <f t="shared" ca="1" si="30"/>
        <v>Ganchos en j</v>
      </c>
      <c r="C576" s="81" t="s">
        <v>1450</v>
      </c>
      <c r="D576" s="81">
        <v>2</v>
      </c>
      <c r="E576" s="71">
        <v>370</v>
      </c>
      <c r="F576" s="70">
        <f t="shared" ca="1" si="31"/>
        <v>740</v>
      </c>
      <c r="G576" s="45"/>
      <c r="H576" s="45"/>
      <c r="I576" s="45"/>
      <c r="J576" s="45"/>
    </row>
    <row r="577" spans="1:16384" ht="13.5" customHeight="1" x14ac:dyDescent="0.2">
      <c r="A577" s="92">
        <v>27112001</v>
      </c>
      <c r="B577" s="69" t="str">
        <f ca="1">IFERROR(INDEX(UNSPSCDes,MATCH(INDIRECT(ADDRESS(ROW(),COLUMN()-1,4)),UNSPSCCode,0)),"")</f>
        <v>Machetes</v>
      </c>
      <c r="C577" s="81" t="s">
        <v>1450</v>
      </c>
      <c r="D577" s="81">
        <v>3</v>
      </c>
      <c r="E577" s="71">
        <v>495</v>
      </c>
      <c r="F577" s="70">
        <f t="shared" ca="1" si="31"/>
        <v>1485</v>
      </c>
      <c r="G577" s="45"/>
      <c r="H577" s="45"/>
      <c r="I577" s="45"/>
      <c r="J577" s="45"/>
    </row>
    <row r="578" spans="1:16384" ht="13.5" customHeight="1" x14ac:dyDescent="0.2">
      <c r="A578" s="92">
        <v>11101506</v>
      </c>
      <c r="B578" s="69" t="str">
        <f t="shared" ca="1" si="30"/>
        <v>Tiza</v>
      </c>
      <c r="C578" s="81" t="s">
        <v>1450</v>
      </c>
      <c r="D578" s="81">
        <v>2</v>
      </c>
      <c r="E578" s="71">
        <v>26.65</v>
      </c>
      <c r="F578" s="70">
        <f t="shared" ca="1" si="31"/>
        <v>53.3</v>
      </c>
      <c r="G578" s="45"/>
      <c r="H578" s="45"/>
      <c r="I578" s="45"/>
      <c r="J578" s="45"/>
    </row>
    <row r="579" spans="1:16384" ht="13.5" customHeight="1" x14ac:dyDescent="0.2">
      <c r="A579" s="92">
        <v>46181504</v>
      </c>
      <c r="B579" s="69" t="str">
        <f t="shared" ca="1" si="30"/>
        <v>Guantes de protección</v>
      </c>
      <c r="C579" s="81" t="s">
        <v>1450</v>
      </c>
      <c r="D579" s="81">
        <v>5</v>
      </c>
      <c r="E579" s="71">
        <v>85</v>
      </c>
      <c r="F579" s="70">
        <f t="shared" ca="1" si="31"/>
        <v>425</v>
      </c>
      <c r="G579" s="45"/>
      <c r="H579" s="45"/>
      <c r="I579" s="45"/>
      <c r="J579" s="45"/>
    </row>
    <row r="580" spans="1:16384" ht="13.5" customHeight="1" x14ac:dyDescent="0.2">
      <c r="A580" s="92">
        <v>46181804</v>
      </c>
      <c r="B580" s="69" t="str">
        <f t="shared" ca="1" si="30"/>
        <v>Gafas protectoras</v>
      </c>
      <c r="C580" s="81" t="s">
        <v>1450</v>
      </c>
      <c r="D580" s="81">
        <v>2</v>
      </c>
      <c r="E580" s="71">
        <v>195</v>
      </c>
      <c r="F580" s="70">
        <f t="shared" ca="1" si="31"/>
        <v>390</v>
      </c>
      <c r="G580" s="45"/>
      <c r="H580" s="45"/>
      <c r="I580" s="45"/>
      <c r="J580" s="45"/>
    </row>
    <row r="581" spans="1:16384" ht="13.5" customHeight="1" x14ac:dyDescent="0.2">
      <c r="A581" s="92">
        <v>40101833</v>
      </c>
      <c r="B581" s="69" t="str">
        <f t="shared" ca="1" si="30"/>
        <v>Encendedor para calderas o calentadores</v>
      </c>
      <c r="C581" s="81" t="s">
        <v>1450</v>
      </c>
      <c r="D581" s="81">
        <v>2</v>
      </c>
      <c r="E581" s="71">
        <v>115</v>
      </c>
      <c r="F581" s="70">
        <f t="shared" ca="1" si="31"/>
        <v>230</v>
      </c>
      <c r="G581" s="45"/>
      <c r="H581" s="45"/>
      <c r="I581" s="45"/>
      <c r="J581" s="45"/>
    </row>
    <row r="582" spans="1:16384" ht="13.5" customHeight="1" x14ac:dyDescent="0.2">
      <c r="A582" s="92">
        <v>30102403</v>
      </c>
      <c r="B582" s="69" t="str">
        <f t="shared" ca="1" si="30"/>
        <v>Varillas de hierro</v>
      </c>
      <c r="C582" s="81" t="s">
        <v>1781</v>
      </c>
      <c r="D582" s="81">
        <v>6</v>
      </c>
      <c r="E582" s="71">
        <v>2400</v>
      </c>
      <c r="F582" s="70">
        <f t="shared" ca="1" si="31"/>
        <v>14400</v>
      </c>
      <c r="G582" s="45"/>
      <c r="H582" s="45"/>
      <c r="I582" s="45"/>
      <c r="J582" s="45"/>
    </row>
    <row r="583" spans="1:16384" ht="13.5" customHeight="1" x14ac:dyDescent="0.2">
      <c r="A583" s="92">
        <v>31151504</v>
      </c>
      <c r="B583" s="69" t="str">
        <f t="shared" ca="1" si="30"/>
        <v>Cuerda de nylon</v>
      </c>
      <c r="C583" s="81" t="s">
        <v>14112</v>
      </c>
      <c r="D583" s="81">
        <v>600</v>
      </c>
      <c r="E583" s="71">
        <v>22</v>
      </c>
      <c r="F583" s="70">
        <f t="shared" ca="1" si="31"/>
        <v>13200</v>
      </c>
      <c r="G583" s="45"/>
      <c r="H583" s="45"/>
      <c r="I583" s="45"/>
      <c r="J583" s="45"/>
    </row>
    <row r="584" spans="1:16384" ht="13.5" customHeight="1" x14ac:dyDescent="0.2">
      <c r="A584" s="92">
        <v>31201616</v>
      </c>
      <c r="B584" s="69" t="str">
        <f t="shared" ca="1" si="30"/>
        <v>Adhesivos líquidos</v>
      </c>
      <c r="C584" s="81" t="s">
        <v>1450</v>
      </c>
      <c r="D584" s="81">
        <v>1</v>
      </c>
      <c r="E584" s="71">
        <v>150</v>
      </c>
      <c r="F584" s="70">
        <f t="shared" ca="1" si="31"/>
        <v>150</v>
      </c>
      <c r="G584" s="45"/>
      <c r="H584" s="45"/>
      <c r="I584" s="45"/>
      <c r="J584" s="45"/>
    </row>
    <row r="585" spans="1:16384" ht="13.5" customHeight="1" x14ac:dyDescent="0.2">
      <c r="A585" s="92">
        <v>27111508</v>
      </c>
      <c r="B585" s="69" t="str">
        <f t="shared" ca="1" si="30"/>
        <v>Sierras</v>
      </c>
      <c r="C585" s="81" t="s">
        <v>1450</v>
      </c>
      <c r="D585" s="81">
        <v>1</v>
      </c>
      <c r="E585" s="71">
        <v>580</v>
      </c>
      <c r="F585" s="70">
        <f t="shared" ca="1" si="31"/>
        <v>580</v>
      </c>
      <c r="G585" s="45"/>
      <c r="H585" s="45"/>
      <c r="I585" s="45"/>
      <c r="J585" s="45"/>
    </row>
    <row r="586" spans="1:16384" ht="13.5" customHeight="1" x14ac:dyDescent="0.2">
      <c r="A586" s="92">
        <v>11161704</v>
      </c>
      <c r="B586" s="69" t="str">
        <f ca="1">IFERROR(INDEX(UNSPSCDes,MATCH(INDIRECT(ADDRESS(ROW(),COLUMN()-1,4)),UNSPSCCode,0)),"")</f>
        <v>Textiles de algodón tejido</v>
      </c>
      <c r="C586" s="81" t="s">
        <v>8631</v>
      </c>
      <c r="D586" s="81">
        <v>1</v>
      </c>
      <c r="E586" s="71">
        <v>238.34</v>
      </c>
      <c r="F586" s="70">
        <f t="shared" ca="1" si="31"/>
        <v>238.34</v>
      </c>
      <c r="G586" s="45"/>
      <c r="H586" s="45"/>
      <c r="I586" s="45"/>
      <c r="J586" s="45"/>
    </row>
    <row r="587" spans="1:16384" ht="13.5" customHeight="1" x14ac:dyDescent="0.2">
      <c r="A587" s="92">
        <v>27112004</v>
      </c>
      <c r="B587" s="69" t="str">
        <f t="shared" ca="1" si="30"/>
        <v>Palas</v>
      </c>
      <c r="C587" s="81" t="s">
        <v>1450</v>
      </c>
      <c r="D587" s="81">
        <v>3</v>
      </c>
      <c r="E587" s="71">
        <v>770</v>
      </c>
      <c r="F587" s="70">
        <f t="shared" ca="1" si="31"/>
        <v>2310</v>
      </c>
      <c r="G587" s="45"/>
      <c r="H587" s="45"/>
      <c r="I587" s="45"/>
      <c r="J587" s="45"/>
    </row>
    <row r="588" spans="1:16384" ht="13.5" customHeight="1" x14ac:dyDescent="0.2">
      <c r="A588" s="92">
        <v>27112002</v>
      </c>
      <c r="B588" s="69" t="str">
        <f t="shared" ca="1" si="30"/>
        <v>Azadones</v>
      </c>
      <c r="C588" s="81" t="s">
        <v>1450</v>
      </c>
      <c r="D588" s="81">
        <v>2</v>
      </c>
      <c r="E588" s="71">
        <v>845</v>
      </c>
      <c r="F588" s="70">
        <f t="shared" ca="1" si="31"/>
        <v>1690</v>
      </c>
      <c r="G588" s="45"/>
      <c r="H588" s="45"/>
      <c r="I588" s="45"/>
      <c r="J588" s="45"/>
    </row>
    <row r="589" spans="1:16384" ht="13.5" customHeight="1" x14ac:dyDescent="0.2">
      <c r="A589" s="92">
        <v>40142008</v>
      </c>
      <c r="B589" s="69" t="str">
        <f t="shared" ca="1" si="30"/>
        <v>Mangueras de agua</v>
      </c>
      <c r="C589" s="81" t="s">
        <v>1450</v>
      </c>
      <c r="D589" s="81">
        <v>1</v>
      </c>
      <c r="E589" s="71">
        <v>3000</v>
      </c>
      <c r="F589" s="70">
        <f t="shared" ca="1" si="31"/>
        <v>3000</v>
      </c>
      <c r="G589" s="45"/>
      <c r="H589" s="45"/>
      <c r="I589" s="45"/>
      <c r="J589" s="45"/>
    </row>
    <row r="590" spans="1:16384" ht="13.5" customHeight="1" x14ac:dyDescent="0.2">
      <c r="A590" s="92">
        <v>32121503</v>
      </c>
      <c r="B590" s="69" t="str">
        <f t="shared" ca="1" si="30"/>
        <v>Capacitores ajustables pre - ajustados</v>
      </c>
      <c r="C590" s="81" t="s">
        <v>1450</v>
      </c>
      <c r="D590" s="81">
        <v>1</v>
      </c>
      <c r="E590" s="71">
        <v>169</v>
      </c>
      <c r="F590" s="70">
        <f t="shared" ca="1" si="31"/>
        <v>169</v>
      </c>
      <c r="G590" s="45"/>
      <c r="H590" s="45"/>
      <c r="I590" s="45"/>
      <c r="J590" s="45"/>
    </row>
    <row r="591" spans="1:16384" ht="13.5" customHeight="1" x14ac:dyDescent="0.2">
      <c r="A591" s="92">
        <v>46191601</v>
      </c>
      <c r="B591" s="69" t="str">
        <f t="shared" ca="1" si="30"/>
        <v>Extintores</v>
      </c>
      <c r="C591" s="81" t="s">
        <v>1450</v>
      </c>
      <c r="D591" s="81">
        <v>2</v>
      </c>
      <c r="E591" s="71">
        <v>3416.6</v>
      </c>
      <c r="F591" s="70">
        <f t="shared" ca="1" si="31"/>
        <v>6833.2</v>
      </c>
      <c r="G591" s="45"/>
      <c r="H591" s="45"/>
      <c r="I591" s="45"/>
      <c r="J591" s="45"/>
    </row>
    <row r="592" spans="1:16384" ht="13.5" customHeight="1" x14ac:dyDescent="0.2">
      <c r="A592" s="92">
        <v>30111601</v>
      </c>
      <c r="B592" s="69" t="str">
        <f t="shared" ca="1" si="30"/>
        <v>Cemento</v>
      </c>
      <c r="C592" s="113" t="s">
        <v>1450</v>
      </c>
      <c r="D592" s="113">
        <v>40</v>
      </c>
      <c r="E592" s="114">
        <v>315</v>
      </c>
      <c r="F592" s="70">
        <f t="shared" ca="1" si="31"/>
        <v>12600</v>
      </c>
      <c r="G592" s="45"/>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c r="BM592" s="109"/>
      <c r="BN592" s="109"/>
      <c r="BO592" s="109"/>
      <c r="BP592" s="109"/>
      <c r="BQ592" s="109"/>
      <c r="BR592" s="109"/>
      <c r="BS592" s="109"/>
      <c r="BT592" s="109"/>
      <c r="BU592" s="109"/>
      <c r="BV592" s="109"/>
      <c r="BW592" s="109"/>
      <c r="BX592" s="109"/>
      <c r="BY592" s="109"/>
      <c r="BZ592" s="109"/>
      <c r="CA592" s="109"/>
      <c r="CB592" s="109"/>
      <c r="CC592" s="109"/>
      <c r="CD592" s="109"/>
      <c r="CE592" s="109"/>
      <c r="CF592" s="109"/>
      <c r="CG592" s="109"/>
      <c r="CH592" s="109"/>
      <c r="CI592" s="109"/>
      <c r="CJ592" s="109"/>
      <c r="CK592" s="109"/>
      <c r="CL592" s="109"/>
      <c r="CM592" s="109"/>
      <c r="CN592" s="109"/>
      <c r="CO592" s="109"/>
      <c r="CP592" s="109"/>
      <c r="CQ592" s="109"/>
      <c r="CR592" s="109"/>
      <c r="CS592" s="109"/>
      <c r="CT592" s="109"/>
      <c r="CU592" s="109"/>
      <c r="CV592" s="109"/>
      <c r="CW592" s="109"/>
      <c r="CX592" s="109"/>
      <c r="CY592" s="109"/>
      <c r="CZ592" s="109"/>
      <c r="DA592" s="109"/>
      <c r="DB592" s="109"/>
      <c r="DC592" s="109"/>
      <c r="DD592" s="109"/>
      <c r="DE592" s="109"/>
      <c r="DF592" s="109"/>
      <c r="DG592" s="109"/>
      <c r="DH592" s="109"/>
      <c r="DI592" s="109"/>
      <c r="DJ592" s="109"/>
      <c r="DK592" s="109"/>
      <c r="DL592" s="109"/>
      <c r="DM592" s="109"/>
      <c r="DN592" s="109"/>
      <c r="DO592" s="109"/>
      <c r="DP592" s="109"/>
      <c r="DQ592" s="109"/>
      <c r="DR592" s="109"/>
      <c r="DS592" s="109"/>
      <c r="DT592" s="109"/>
      <c r="DU592" s="109"/>
      <c r="DV592" s="109"/>
      <c r="DW592" s="109"/>
      <c r="DX592" s="109"/>
      <c r="DY592" s="109"/>
      <c r="DZ592" s="109"/>
      <c r="EA592" s="109"/>
      <c r="EB592" s="109"/>
      <c r="EC592" s="109"/>
      <c r="ED592" s="109"/>
      <c r="EE592" s="109"/>
      <c r="EF592" s="109"/>
      <c r="EG592" s="109"/>
      <c r="EH592" s="109"/>
      <c r="EI592" s="109"/>
      <c r="EJ592" s="109"/>
      <c r="EK592" s="109"/>
      <c r="EL592" s="109"/>
      <c r="EM592" s="109"/>
      <c r="EN592" s="109"/>
      <c r="EO592" s="109"/>
      <c r="EP592" s="109"/>
      <c r="EQ592" s="109"/>
      <c r="ER592" s="109"/>
      <c r="ES592" s="109"/>
      <c r="ET592" s="109"/>
      <c r="EU592" s="109"/>
      <c r="EV592" s="109"/>
      <c r="EW592" s="109"/>
      <c r="EX592" s="109"/>
      <c r="EY592" s="109"/>
      <c r="EZ592" s="109"/>
      <c r="FA592" s="109"/>
      <c r="FB592" s="109"/>
      <c r="FC592" s="109"/>
      <c r="FD592" s="109"/>
      <c r="FE592" s="109"/>
      <c r="FF592" s="109"/>
      <c r="FG592" s="109"/>
      <c r="FH592" s="109"/>
      <c r="FI592" s="109"/>
      <c r="FJ592" s="109"/>
      <c r="FK592" s="109"/>
      <c r="FL592" s="109"/>
      <c r="FM592" s="109"/>
      <c r="FN592" s="109"/>
      <c r="FO592" s="109"/>
      <c r="FP592" s="109"/>
      <c r="FQ592" s="109"/>
      <c r="FR592" s="109"/>
      <c r="FS592" s="109"/>
      <c r="FT592" s="109"/>
      <c r="FU592" s="109"/>
      <c r="FV592" s="109"/>
      <c r="FW592" s="109"/>
      <c r="FX592" s="109"/>
      <c r="FY592" s="109"/>
      <c r="FZ592" s="109"/>
      <c r="GA592" s="109"/>
      <c r="GB592" s="109"/>
      <c r="GC592" s="109"/>
      <c r="GD592" s="109"/>
      <c r="GE592" s="109"/>
      <c r="GF592" s="109"/>
      <c r="GG592" s="109"/>
      <c r="GH592" s="109"/>
      <c r="GI592" s="109"/>
      <c r="GJ592" s="109"/>
      <c r="GK592" s="109"/>
      <c r="GL592" s="109"/>
      <c r="GM592" s="109"/>
      <c r="GN592" s="109"/>
      <c r="GO592" s="109"/>
      <c r="GP592" s="109"/>
      <c r="GQ592" s="109"/>
      <c r="GR592" s="109"/>
      <c r="GS592" s="109"/>
      <c r="GT592" s="109"/>
      <c r="GU592" s="109"/>
      <c r="GV592" s="109"/>
      <c r="GW592" s="109"/>
      <c r="GX592" s="109"/>
      <c r="GY592" s="109"/>
      <c r="GZ592" s="109"/>
      <c r="HA592" s="109"/>
      <c r="HB592" s="109"/>
      <c r="HC592" s="109"/>
      <c r="HD592" s="109"/>
      <c r="HE592" s="109"/>
      <c r="HF592" s="109"/>
      <c r="HG592" s="109"/>
      <c r="HH592" s="109"/>
      <c r="HI592" s="109"/>
      <c r="HJ592" s="109"/>
      <c r="HK592" s="109"/>
      <c r="HL592" s="109"/>
      <c r="HM592" s="109"/>
      <c r="HN592" s="109"/>
      <c r="HO592" s="109"/>
      <c r="HP592" s="109"/>
      <c r="HQ592" s="109"/>
      <c r="HR592" s="109"/>
      <c r="HS592" s="109"/>
      <c r="HT592" s="109"/>
      <c r="HU592" s="109"/>
      <c r="HV592" s="109"/>
      <c r="HW592" s="109"/>
      <c r="HX592" s="109"/>
      <c r="HY592" s="109"/>
      <c r="HZ592" s="109"/>
      <c r="IA592" s="109"/>
      <c r="IB592" s="109"/>
      <c r="IC592" s="109"/>
      <c r="ID592" s="109"/>
      <c r="IE592" s="109"/>
      <c r="IF592" s="109"/>
      <c r="IG592" s="109"/>
      <c r="IH592" s="109"/>
      <c r="II592" s="109"/>
      <c r="IJ592" s="109"/>
      <c r="IK592" s="109"/>
      <c r="IL592" s="109"/>
      <c r="IM592" s="109"/>
      <c r="IN592" s="109"/>
      <c r="IO592" s="109"/>
      <c r="IP592" s="109"/>
      <c r="IQ592" s="109"/>
      <c r="IR592" s="109"/>
      <c r="IS592" s="109"/>
      <c r="IT592" s="109"/>
      <c r="IU592" s="109"/>
      <c r="IV592" s="109"/>
      <c r="IW592" s="109"/>
      <c r="IX592" s="109"/>
      <c r="IY592" s="109"/>
      <c r="IZ592" s="109"/>
      <c r="JA592" s="109"/>
      <c r="JB592" s="109"/>
      <c r="JC592" s="109"/>
      <c r="JD592" s="109"/>
      <c r="JE592" s="109"/>
      <c r="JF592" s="109"/>
      <c r="JG592" s="109"/>
      <c r="JH592" s="109"/>
      <c r="JI592" s="109"/>
      <c r="JJ592" s="109"/>
      <c r="JK592" s="109"/>
      <c r="JL592" s="109"/>
      <c r="JM592" s="109"/>
      <c r="JN592" s="109"/>
      <c r="JO592" s="109"/>
      <c r="JP592" s="109"/>
      <c r="JQ592" s="109"/>
      <c r="JR592" s="109"/>
      <c r="JS592" s="109"/>
      <c r="JT592" s="109"/>
      <c r="JU592" s="109"/>
      <c r="JV592" s="109"/>
      <c r="JW592" s="109"/>
      <c r="JX592" s="109"/>
      <c r="JY592" s="109"/>
      <c r="JZ592" s="109"/>
      <c r="KA592" s="109"/>
      <c r="KB592" s="109"/>
      <c r="KC592" s="109"/>
      <c r="KD592" s="109"/>
      <c r="KE592" s="109"/>
      <c r="KF592" s="109"/>
      <c r="KG592" s="109"/>
      <c r="KH592" s="109"/>
      <c r="KI592" s="109"/>
      <c r="KJ592" s="109"/>
      <c r="KK592" s="109"/>
      <c r="KL592" s="109"/>
      <c r="KM592" s="109"/>
      <c r="KN592" s="109"/>
      <c r="KO592" s="109"/>
      <c r="KP592" s="109"/>
      <c r="KQ592" s="109"/>
      <c r="KR592" s="109"/>
      <c r="KS592" s="109"/>
      <c r="KT592" s="109"/>
      <c r="KU592" s="109"/>
      <c r="KV592" s="109"/>
      <c r="KW592" s="109"/>
      <c r="KX592" s="109"/>
      <c r="KY592" s="109"/>
      <c r="KZ592" s="109"/>
      <c r="LA592" s="109"/>
      <c r="LB592" s="109"/>
      <c r="LC592" s="109"/>
      <c r="LD592" s="109"/>
      <c r="LE592" s="109"/>
      <c r="LF592" s="109"/>
      <c r="LG592" s="109"/>
      <c r="LH592" s="109"/>
      <c r="LI592" s="109"/>
      <c r="LJ592" s="109"/>
      <c r="LK592" s="109"/>
      <c r="LL592" s="109"/>
      <c r="LM592" s="109"/>
      <c r="LN592" s="109"/>
      <c r="LO592" s="109"/>
      <c r="LP592" s="109"/>
      <c r="LQ592" s="109"/>
      <c r="LR592" s="109"/>
      <c r="LS592" s="109"/>
      <c r="LT592" s="109"/>
      <c r="LU592" s="109"/>
      <c r="LV592" s="109"/>
      <c r="LW592" s="109"/>
      <c r="LX592" s="109"/>
      <c r="LY592" s="109"/>
      <c r="LZ592" s="109"/>
      <c r="MA592" s="109"/>
      <c r="MB592" s="109"/>
      <c r="MC592" s="109"/>
      <c r="MD592" s="109"/>
      <c r="ME592" s="109"/>
      <c r="MF592" s="109"/>
      <c r="MG592" s="109"/>
      <c r="MH592" s="109"/>
      <c r="MI592" s="109"/>
      <c r="MJ592" s="109"/>
      <c r="MK592" s="109"/>
      <c r="ML592" s="109"/>
      <c r="MM592" s="109"/>
      <c r="MN592" s="109"/>
      <c r="MO592" s="109"/>
      <c r="MP592" s="109"/>
      <c r="MQ592" s="109"/>
      <c r="MR592" s="109"/>
      <c r="MS592" s="109"/>
      <c r="MT592" s="109"/>
      <c r="MU592" s="109"/>
      <c r="MV592" s="109"/>
      <c r="MW592" s="109"/>
      <c r="MX592" s="109"/>
      <c r="MY592" s="109"/>
      <c r="MZ592" s="109"/>
      <c r="NA592" s="109"/>
      <c r="NB592" s="109"/>
      <c r="NC592" s="109"/>
      <c r="ND592" s="109"/>
      <c r="NE592" s="109"/>
      <c r="NF592" s="109"/>
      <c r="NG592" s="109"/>
      <c r="NH592" s="109"/>
      <c r="NI592" s="109"/>
      <c r="NJ592" s="109"/>
      <c r="NK592" s="109"/>
      <c r="NL592" s="109"/>
      <c r="NM592" s="109"/>
      <c r="NN592" s="109"/>
      <c r="NO592" s="109"/>
      <c r="NP592" s="109"/>
      <c r="NQ592" s="109"/>
      <c r="NR592" s="109"/>
      <c r="NS592" s="109"/>
      <c r="NT592" s="109"/>
      <c r="NU592" s="109"/>
      <c r="NV592" s="109"/>
      <c r="NW592" s="109"/>
      <c r="NX592" s="109"/>
      <c r="NY592" s="109"/>
      <c r="NZ592" s="109"/>
      <c r="OA592" s="109"/>
      <c r="OB592" s="109"/>
      <c r="OC592" s="109"/>
      <c r="OD592" s="109"/>
      <c r="OE592" s="109"/>
      <c r="OF592" s="109"/>
      <c r="OG592" s="109"/>
      <c r="OH592" s="109"/>
      <c r="OI592" s="109"/>
      <c r="OJ592" s="109"/>
      <c r="OK592" s="109"/>
      <c r="OL592" s="109"/>
      <c r="OM592" s="109"/>
      <c r="ON592" s="109"/>
      <c r="OO592" s="109"/>
      <c r="OP592" s="109"/>
      <c r="OQ592" s="109"/>
      <c r="OR592" s="109"/>
      <c r="OS592" s="109"/>
      <c r="OT592" s="109"/>
      <c r="OU592" s="109"/>
      <c r="OV592" s="109"/>
      <c r="OW592" s="109"/>
      <c r="OX592" s="109"/>
      <c r="OY592" s="109"/>
      <c r="OZ592" s="109"/>
      <c r="PA592" s="109"/>
      <c r="PB592" s="109"/>
      <c r="PC592" s="109"/>
      <c r="PD592" s="109"/>
      <c r="PE592" s="109"/>
      <c r="PF592" s="109"/>
      <c r="PG592" s="109"/>
      <c r="PH592" s="109"/>
      <c r="PI592" s="109"/>
      <c r="PJ592" s="109"/>
      <c r="PK592" s="109"/>
      <c r="PL592" s="109"/>
      <c r="PM592" s="109"/>
      <c r="PN592" s="109"/>
      <c r="PO592" s="109"/>
      <c r="PP592" s="109"/>
      <c r="PQ592" s="109"/>
      <c r="PR592" s="109"/>
      <c r="PS592" s="109"/>
      <c r="PT592" s="109"/>
      <c r="PU592" s="109"/>
      <c r="PV592" s="109"/>
      <c r="PW592" s="109"/>
      <c r="PX592" s="109"/>
      <c r="PY592" s="109"/>
      <c r="PZ592" s="109"/>
      <c r="QA592" s="109"/>
      <c r="QB592" s="109"/>
      <c r="QC592" s="109"/>
      <c r="QD592" s="109"/>
      <c r="QE592" s="109"/>
      <c r="QF592" s="109"/>
      <c r="QG592" s="109"/>
      <c r="QH592" s="109"/>
      <c r="QI592" s="109"/>
      <c r="QJ592" s="109"/>
      <c r="QK592" s="109"/>
      <c r="QL592" s="109"/>
      <c r="QM592" s="109"/>
      <c r="QN592" s="109"/>
      <c r="QO592" s="109"/>
      <c r="QP592" s="109"/>
      <c r="QQ592" s="109"/>
      <c r="QR592" s="109"/>
      <c r="QS592" s="109"/>
      <c r="QT592" s="109"/>
      <c r="QU592" s="109"/>
      <c r="QV592" s="109"/>
      <c r="QW592" s="109"/>
      <c r="QX592" s="109"/>
      <c r="QY592" s="109"/>
      <c r="QZ592" s="109"/>
      <c r="RA592" s="109"/>
      <c r="RB592" s="109"/>
      <c r="RC592" s="109"/>
      <c r="RD592" s="109"/>
      <c r="RE592" s="109"/>
      <c r="RF592" s="109"/>
      <c r="RG592" s="109"/>
      <c r="RH592" s="109"/>
      <c r="RI592" s="109"/>
      <c r="RJ592" s="109"/>
      <c r="RK592" s="109"/>
      <c r="RL592" s="109"/>
      <c r="RM592" s="109"/>
      <c r="RN592" s="109"/>
      <c r="RO592" s="109"/>
      <c r="RP592" s="109"/>
      <c r="RQ592" s="109"/>
      <c r="RR592" s="109"/>
      <c r="RS592" s="109"/>
      <c r="RT592" s="109"/>
      <c r="RU592" s="109"/>
      <c r="RV592" s="109"/>
      <c r="RW592" s="109"/>
      <c r="RX592" s="109"/>
      <c r="RY592" s="109"/>
      <c r="RZ592" s="109"/>
      <c r="SA592" s="109"/>
      <c r="SB592" s="109"/>
      <c r="SC592" s="109"/>
      <c r="SD592" s="109"/>
      <c r="SE592" s="109"/>
      <c r="SF592" s="109"/>
      <c r="SG592" s="109"/>
      <c r="SH592" s="109"/>
      <c r="SI592" s="109"/>
      <c r="SJ592" s="109"/>
      <c r="SK592" s="109"/>
      <c r="SL592" s="109"/>
      <c r="SM592" s="109"/>
      <c r="SN592" s="109"/>
      <c r="SO592" s="109"/>
      <c r="SP592" s="109"/>
      <c r="SQ592" s="109"/>
      <c r="SR592" s="109"/>
      <c r="SS592" s="109"/>
      <c r="ST592" s="109"/>
      <c r="SU592" s="109"/>
      <c r="SV592" s="109"/>
      <c r="SW592" s="109"/>
      <c r="SX592" s="109"/>
      <c r="SY592" s="109"/>
      <c r="SZ592" s="109"/>
      <c r="TA592" s="109"/>
      <c r="TB592" s="109"/>
      <c r="TC592" s="109"/>
      <c r="TD592" s="109"/>
      <c r="TE592" s="109"/>
      <c r="TF592" s="109"/>
      <c r="TG592" s="109"/>
      <c r="TH592" s="109"/>
      <c r="TI592" s="109"/>
      <c r="TJ592" s="109"/>
      <c r="TK592" s="109"/>
      <c r="TL592" s="109"/>
      <c r="TM592" s="109"/>
      <c r="TN592" s="109"/>
      <c r="TO592" s="109"/>
      <c r="TP592" s="109"/>
      <c r="TQ592" s="109"/>
      <c r="TR592" s="109"/>
      <c r="TS592" s="109"/>
      <c r="TT592" s="109"/>
      <c r="TU592" s="109"/>
      <c r="TV592" s="109"/>
      <c r="TW592" s="109"/>
      <c r="TX592" s="109"/>
      <c r="TY592" s="109"/>
      <c r="TZ592" s="109"/>
      <c r="UA592" s="109"/>
      <c r="UB592" s="109"/>
      <c r="UC592" s="109"/>
      <c r="UD592" s="109"/>
      <c r="UE592" s="109"/>
      <c r="UF592" s="109"/>
      <c r="UG592" s="109"/>
      <c r="UH592" s="109"/>
      <c r="UI592" s="109"/>
      <c r="UJ592" s="109"/>
      <c r="UK592" s="109"/>
      <c r="UL592" s="109"/>
      <c r="UM592" s="109"/>
      <c r="UN592" s="109"/>
      <c r="UO592" s="109"/>
      <c r="UP592" s="109"/>
      <c r="UQ592" s="109"/>
      <c r="UR592" s="109"/>
      <c r="US592" s="109"/>
      <c r="UT592" s="109"/>
      <c r="UU592" s="109"/>
      <c r="UV592" s="109"/>
      <c r="UW592" s="109"/>
      <c r="UX592" s="109"/>
      <c r="UY592" s="109"/>
      <c r="UZ592" s="109"/>
      <c r="VA592" s="109"/>
      <c r="VB592" s="109"/>
      <c r="VC592" s="109"/>
      <c r="VD592" s="109"/>
      <c r="VE592" s="109"/>
      <c r="VF592" s="109"/>
      <c r="VG592" s="109"/>
      <c r="VH592" s="109"/>
      <c r="VI592" s="109"/>
      <c r="VJ592" s="109"/>
      <c r="VK592" s="109"/>
      <c r="VL592" s="109"/>
      <c r="VM592" s="109"/>
      <c r="VN592" s="109"/>
      <c r="VO592" s="109"/>
      <c r="VP592" s="109"/>
      <c r="VQ592" s="109"/>
      <c r="VR592" s="109"/>
      <c r="VS592" s="109"/>
      <c r="VT592" s="109"/>
      <c r="VU592" s="109"/>
      <c r="VV592" s="109"/>
      <c r="VW592" s="109"/>
      <c r="VX592" s="109"/>
      <c r="VY592" s="109"/>
      <c r="VZ592" s="109"/>
      <c r="WA592" s="109"/>
      <c r="WB592" s="109"/>
      <c r="WC592" s="109"/>
      <c r="WD592" s="109"/>
      <c r="WE592" s="109"/>
      <c r="WF592" s="109"/>
      <c r="WG592" s="109"/>
      <c r="WH592" s="109"/>
      <c r="WI592" s="109"/>
      <c r="WJ592" s="109"/>
      <c r="WK592" s="109"/>
      <c r="WL592" s="109"/>
      <c r="WM592" s="109"/>
      <c r="WN592" s="109"/>
      <c r="WO592" s="109"/>
      <c r="WP592" s="109"/>
      <c r="WQ592" s="109"/>
      <c r="WR592" s="109"/>
      <c r="WS592" s="109"/>
      <c r="WT592" s="109"/>
      <c r="WU592" s="109"/>
      <c r="WV592" s="109"/>
      <c r="WW592" s="109"/>
      <c r="WX592" s="109"/>
      <c r="WY592" s="109"/>
      <c r="WZ592" s="109"/>
      <c r="XA592" s="109"/>
      <c r="XB592" s="109"/>
      <c r="XC592" s="109"/>
      <c r="XD592" s="109"/>
      <c r="XE592" s="109"/>
      <c r="XF592" s="109"/>
      <c r="XG592" s="109"/>
      <c r="XH592" s="109"/>
      <c r="XI592" s="109"/>
      <c r="XJ592" s="109"/>
      <c r="XK592" s="109"/>
      <c r="XL592" s="109"/>
      <c r="XM592" s="109"/>
      <c r="XN592" s="109"/>
      <c r="XO592" s="109"/>
      <c r="XP592" s="109"/>
      <c r="XQ592" s="109"/>
      <c r="XR592" s="109"/>
      <c r="XS592" s="109"/>
      <c r="XT592" s="109"/>
      <c r="XU592" s="109"/>
      <c r="XV592" s="109"/>
      <c r="XW592" s="109"/>
      <c r="XX592" s="109"/>
      <c r="XY592" s="109"/>
      <c r="XZ592" s="109"/>
      <c r="YA592" s="109"/>
      <c r="YB592" s="109"/>
      <c r="YC592" s="109"/>
      <c r="YD592" s="109"/>
      <c r="YE592" s="109"/>
      <c r="YF592" s="109"/>
      <c r="YG592" s="109"/>
      <c r="YH592" s="109"/>
      <c r="YI592" s="109"/>
      <c r="YJ592" s="109"/>
      <c r="YK592" s="109"/>
      <c r="YL592" s="109"/>
      <c r="YM592" s="109"/>
      <c r="YN592" s="109"/>
      <c r="YO592" s="109"/>
      <c r="YP592" s="109"/>
      <c r="YQ592" s="109"/>
      <c r="YR592" s="109"/>
      <c r="YS592" s="109"/>
      <c r="YT592" s="109"/>
      <c r="YU592" s="109"/>
      <c r="YV592" s="109"/>
      <c r="YW592" s="109"/>
      <c r="YX592" s="109"/>
      <c r="YY592" s="109"/>
      <c r="YZ592" s="109"/>
      <c r="ZA592" s="109"/>
      <c r="ZB592" s="109"/>
      <c r="ZC592" s="109"/>
      <c r="ZD592" s="109"/>
      <c r="ZE592" s="109"/>
      <c r="ZF592" s="109"/>
      <c r="ZG592" s="109"/>
      <c r="ZH592" s="109"/>
      <c r="ZI592" s="109"/>
      <c r="ZJ592" s="109"/>
      <c r="ZK592" s="109"/>
      <c r="ZL592" s="109"/>
      <c r="ZM592" s="109"/>
      <c r="ZN592" s="109"/>
      <c r="ZO592" s="109"/>
      <c r="ZP592" s="109"/>
      <c r="ZQ592" s="109"/>
      <c r="ZR592" s="109"/>
      <c r="ZS592" s="109"/>
      <c r="ZT592" s="109"/>
      <c r="ZU592" s="109"/>
      <c r="ZV592" s="109"/>
      <c r="ZW592" s="109"/>
      <c r="ZX592" s="109"/>
      <c r="ZY592" s="109"/>
      <c r="ZZ592" s="109"/>
      <c r="AAA592" s="109"/>
      <c r="AAB592" s="109"/>
      <c r="AAC592" s="109"/>
      <c r="AAD592" s="109"/>
      <c r="AAE592" s="109"/>
      <c r="AAF592" s="109"/>
      <c r="AAG592" s="109"/>
      <c r="AAH592" s="109"/>
      <c r="AAI592" s="109"/>
      <c r="AAJ592" s="109"/>
      <c r="AAK592" s="109"/>
      <c r="AAL592" s="109"/>
      <c r="AAM592" s="109"/>
      <c r="AAN592" s="109"/>
      <c r="AAO592" s="109"/>
      <c r="AAP592" s="109"/>
      <c r="AAQ592" s="109"/>
      <c r="AAR592" s="109"/>
      <c r="AAS592" s="109"/>
      <c r="AAT592" s="109"/>
      <c r="AAU592" s="109"/>
      <c r="AAV592" s="109"/>
      <c r="AAW592" s="109"/>
      <c r="AAX592" s="109"/>
      <c r="AAY592" s="109"/>
      <c r="AAZ592" s="109"/>
      <c r="ABA592" s="109"/>
      <c r="ABB592" s="109"/>
      <c r="ABC592" s="109"/>
      <c r="ABD592" s="109"/>
      <c r="ABE592" s="109"/>
      <c r="ABF592" s="109"/>
      <c r="ABG592" s="109"/>
      <c r="ABH592" s="109"/>
      <c r="ABI592" s="109"/>
      <c r="ABJ592" s="109"/>
      <c r="ABK592" s="109"/>
      <c r="ABL592" s="109"/>
      <c r="ABM592" s="109"/>
      <c r="ABN592" s="109"/>
      <c r="ABO592" s="109"/>
      <c r="ABP592" s="109"/>
      <c r="ABQ592" s="109"/>
      <c r="ABR592" s="109"/>
      <c r="ABS592" s="109"/>
      <c r="ABT592" s="109"/>
      <c r="ABU592" s="109"/>
      <c r="ABV592" s="109"/>
      <c r="ABW592" s="109"/>
      <c r="ABX592" s="109"/>
      <c r="ABY592" s="109"/>
      <c r="ABZ592" s="109"/>
      <c r="ACA592" s="109"/>
      <c r="ACB592" s="109"/>
      <c r="ACC592" s="109"/>
      <c r="ACD592" s="109"/>
      <c r="ACE592" s="109"/>
      <c r="ACF592" s="109"/>
      <c r="ACG592" s="109"/>
      <c r="ACH592" s="109"/>
      <c r="ACI592" s="109"/>
      <c r="ACJ592" s="109"/>
      <c r="ACK592" s="109"/>
      <c r="ACL592" s="109"/>
      <c r="ACM592" s="109"/>
      <c r="ACN592" s="109"/>
      <c r="ACO592" s="109"/>
      <c r="ACP592" s="109"/>
      <c r="ACQ592" s="109"/>
      <c r="ACR592" s="109"/>
      <c r="ACS592" s="109"/>
      <c r="ACT592" s="109"/>
      <c r="ACU592" s="109"/>
      <c r="ACV592" s="109"/>
      <c r="ACW592" s="109"/>
      <c r="ACX592" s="109"/>
      <c r="ACY592" s="109"/>
      <c r="ACZ592" s="109"/>
      <c r="ADA592" s="109"/>
      <c r="ADB592" s="109"/>
      <c r="ADC592" s="109"/>
      <c r="ADD592" s="109"/>
      <c r="ADE592" s="109"/>
      <c r="ADF592" s="109"/>
      <c r="ADG592" s="109"/>
      <c r="ADH592" s="109"/>
      <c r="ADI592" s="109"/>
      <c r="ADJ592" s="109"/>
      <c r="ADK592" s="109"/>
      <c r="ADL592" s="109"/>
      <c r="ADM592" s="109"/>
      <c r="ADN592" s="109"/>
      <c r="ADO592" s="109"/>
      <c r="ADP592" s="109"/>
      <c r="ADQ592" s="109"/>
      <c r="ADR592" s="109"/>
      <c r="ADS592" s="109"/>
      <c r="ADT592" s="109"/>
      <c r="ADU592" s="109"/>
      <c r="ADV592" s="109"/>
      <c r="ADW592" s="109"/>
      <c r="ADX592" s="109"/>
      <c r="ADY592" s="109"/>
      <c r="ADZ592" s="109"/>
      <c r="AEA592" s="109"/>
      <c r="AEB592" s="109"/>
      <c r="AEC592" s="109"/>
      <c r="AED592" s="109"/>
      <c r="AEE592" s="109"/>
      <c r="AEF592" s="109"/>
      <c r="AEG592" s="109"/>
      <c r="AEH592" s="109"/>
      <c r="AEI592" s="109"/>
      <c r="AEJ592" s="109"/>
      <c r="AEK592" s="109"/>
      <c r="AEL592" s="109"/>
      <c r="AEM592" s="109"/>
      <c r="AEN592" s="109"/>
      <c r="AEO592" s="109"/>
      <c r="AEP592" s="109"/>
      <c r="AEQ592" s="109"/>
      <c r="AER592" s="109"/>
      <c r="AES592" s="109"/>
      <c r="AET592" s="109"/>
      <c r="AEU592" s="109"/>
      <c r="AEV592" s="109"/>
      <c r="AEW592" s="109"/>
      <c r="AEX592" s="109"/>
      <c r="AEY592" s="109"/>
      <c r="AEZ592" s="109"/>
      <c r="AFA592" s="109"/>
      <c r="AFB592" s="109"/>
      <c r="AFC592" s="109"/>
      <c r="AFD592" s="109"/>
      <c r="AFE592" s="109"/>
      <c r="AFF592" s="109"/>
      <c r="AFG592" s="109"/>
      <c r="AFH592" s="109"/>
      <c r="AFI592" s="109"/>
      <c r="AFJ592" s="109"/>
      <c r="AFK592" s="109"/>
      <c r="AFL592" s="109"/>
      <c r="AFM592" s="109"/>
      <c r="AFN592" s="109"/>
      <c r="AFO592" s="109"/>
      <c r="AFP592" s="109"/>
      <c r="AFQ592" s="109"/>
      <c r="AFR592" s="109"/>
      <c r="AFS592" s="109"/>
      <c r="AFT592" s="109"/>
      <c r="AFU592" s="109"/>
      <c r="AFV592" s="109"/>
      <c r="AFW592" s="109"/>
      <c r="AFX592" s="109"/>
      <c r="AFY592" s="109"/>
      <c r="AFZ592" s="109"/>
      <c r="AGA592" s="109"/>
      <c r="AGB592" s="109"/>
      <c r="AGC592" s="109"/>
      <c r="AGD592" s="109"/>
      <c r="AGE592" s="109"/>
      <c r="AGF592" s="109"/>
      <c r="AGG592" s="109"/>
      <c r="AGH592" s="109"/>
      <c r="AGI592" s="109"/>
      <c r="AGJ592" s="109"/>
      <c r="AGK592" s="109"/>
      <c r="AGL592" s="109"/>
      <c r="AGM592" s="109"/>
      <c r="AGN592" s="109"/>
      <c r="AGO592" s="109"/>
      <c r="AGP592" s="109"/>
      <c r="AGQ592" s="109"/>
      <c r="AGR592" s="109"/>
      <c r="AGS592" s="109"/>
      <c r="AGT592" s="109"/>
      <c r="AGU592" s="109"/>
      <c r="AGV592" s="109"/>
      <c r="AGW592" s="109"/>
      <c r="AGX592" s="109"/>
      <c r="AGY592" s="109"/>
      <c r="AGZ592" s="109"/>
      <c r="AHA592" s="109"/>
      <c r="AHB592" s="109"/>
      <c r="AHC592" s="109"/>
      <c r="AHD592" s="109"/>
      <c r="AHE592" s="109"/>
      <c r="AHF592" s="109"/>
      <c r="AHG592" s="109"/>
      <c r="AHH592" s="109"/>
      <c r="AHI592" s="109"/>
      <c r="AHJ592" s="109"/>
      <c r="AHK592" s="109"/>
      <c r="AHL592" s="109"/>
      <c r="AHM592" s="109"/>
      <c r="AHN592" s="109"/>
      <c r="AHO592" s="109"/>
      <c r="AHP592" s="109"/>
      <c r="AHQ592" s="109"/>
      <c r="AHR592" s="109"/>
      <c r="AHS592" s="109"/>
      <c r="AHT592" s="109"/>
      <c r="AHU592" s="109"/>
      <c r="AHV592" s="109"/>
      <c r="AHW592" s="109"/>
      <c r="AHX592" s="109"/>
      <c r="AHY592" s="109"/>
      <c r="AHZ592" s="109"/>
      <c r="AIA592" s="109"/>
      <c r="AIB592" s="109"/>
      <c r="AIC592" s="109"/>
      <c r="AID592" s="109"/>
      <c r="AIE592" s="109"/>
      <c r="AIF592" s="109"/>
      <c r="AIG592" s="109"/>
      <c r="AIH592" s="109"/>
      <c r="AII592" s="109"/>
      <c r="AIJ592" s="109"/>
      <c r="AIK592" s="109"/>
      <c r="AIL592" s="109"/>
      <c r="AIM592" s="109"/>
      <c r="AIN592" s="109"/>
      <c r="AIO592" s="109"/>
      <c r="AIP592" s="109"/>
      <c r="AIQ592" s="109"/>
      <c r="AIR592" s="109"/>
      <c r="AIS592" s="109"/>
      <c r="AIT592" s="109"/>
      <c r="AIU592" s="109"/>
      <c r="AIV592" s="109"/>
      <c r="AIW592" s="109"/>
      <c r="AIX592" s="109"/>
      <c r="AIY592" s="109"/>
      <c r="AIZ592" s="109"/>
      <c r="AJA592" s="109"/>
      <c r="AJB592" s="109"/>
      <c r="AJC592" s="109"/>
      <c r="AJD592" s="109"/>
      <c r="AJE592" s="109"/>
      <c r="AJF592" s="109"/>
      <c r="AJG592" s="109"/>
      <c r="AJH592" s="109"/>
      <c r="AJI592" s="109"/>
      <c r="AJJ592" s="109"/>
      <c r="AJK592" s="109"/>
      <c r="AJL592" s="109"/>
      <c r="AJM592" s="109"/>
      <c r="AJN592" s="109"/>
      <c r="AJO592" s="109"/>
      <c r="AJP592" s="109"/>
      <c r="AJQ592" s="109"/>
      <c r="AJR592" s="109"/>
      <c r="AJS592" s="109"/>
      <c r="AJT592" s="109"/>
      <c r="AJU592" s="109"/>
      <c r="AJV592" s="109"/>
      <c r="AJW592" s="109"/>
      <c r="AJX592" s="109"/>
      <c r="AJY592" s="109"/>
      <c r="AJZ592" s="109"/>
      <c r="AKA592" s="109"/>
      <c r="AKB592" s="109"/>
      <c r="AKC592" s="109"/>
      <c r="AKD592" s="109"/>
      <c r="AKE592" s="109"/>
      <c r="AKF592" s="109"/>
      <c r="AKG592" s="109"/>
      <c r="AKH592" s="109"/>
      <c r="AKI592" s="109"/>
      <c r="AKJ592" s="109"/>
      <c r="AKK592" s="109"/>
      <c r="AKL592" s="109"/>
      <c r="AKM592" s="109"/>
      <c r="AKN592" s="109"/>
      <c r="AKO592" s="109"/>
      <c r="AKP592" s="109"/>
      <c r="AKQ592" s="109"/>
      <c r="AKR592" s="109"/>
      <c r="AKS592" s="109"/>
      <c r="AKT592" s="109"/>
      <c r="AKU592" s="109"/>
      <c r="AKV592" s="109"/>
      <c r="AKW592" s="109"/>
      <c r="AKX592" s="109"/>
      <c r="AKY592" s="109"/>
      <c r="AKZ592" s="109"/>
      <c r="ALA592" s="109"/>
      <c r="ALB592" s="109"/>
      <c r="ALC592" s="109"/>
      <c r="ALD592" s="109"/>
      <c r="ALE592" s="109"/>
      <c r="ALF592" s="109"/>
      <c r="ALG592" s="109"/>
      <c r="ALH592" s="109"/>
      <c r="ALI592" s="109"/>
      <c r="ALJ592" s="109"/>
      <c r="ALK592" s="109"/>
      <c r="ALL592" s="109"/>
      <c r="ALM592" s="109"/>
      <c r="ALN592" s="109"/>
      <c r="ALO592" s="109"/>
      <c r="ALP592" s="109"/>
      <c r="ALQ592" s="109"/>
      <c r="ALR592" s="109"/>
      <c r="ALS592" s="109"/>
      <c r="ALT592" s="109"/>
      <c r="ALU592" s="109"/>
      <c r="ALV592" s="109"/>
      <c r="ALW592" s="109"/>
      <c r="ALX592" s="109"/>
      <c r="ALY592" s="109"/>
      <c r="ALZ592" s="109"/>
      <c r="AMA592" s="109"/>
      <c r="AMB592" s="109"/>
      <c r="AMC592" s="109"/>
      <c r="AMD592" s="109"/>
      <c r="AME592" s="109"/>
      <c r="AMF592" s="109"/>
      <c r="AMG592" s="109"/>
      <c r="AMH592" s="109"/>
      <c r="AMI592" s="109"/>
      <c r="AMJ592" s="109"/>
      <c r="AMK592" s="109"/>
      <c r="AML592" s="109"/>
      <c r="AMM592" s="109"/>
      <c r="AMN592" s="109"/>
      <c r="AMO592" s="109"/>
      <c r="AMP592" s="109"/>
      <c r="AMQ592" s="109"/>
      <c r="AMR592" s="109"/>
      <c r="AMS592" s="109"/>
      <c r="AMT592" s="109"/>
      <c r="AMU592" s="109"/>
      <c r="AMV592" s="109"/>
      <c r="AMW592" s="109"/>
      <c r="AMX592" s="109"/>
      <c r="AMY592" s="109"/>
      <c r="AMZ592" s="109"/>
      <c r="ANA592" s="109"/>
      <c r="ANB592" s="109"/>
      <c r="ANC592" s="109"/>
      <c r="AND592" s="109"/>
      <c r="ANE592" s="109"/>
      <c r="ANF592" s="109"/>
      <c r="ANG592" s="109"/>
      <c r="ANH592" s="109"/>
      <c r="ANI592" s="109"/>
      <c r="ANJ592" s="109"/>
      <c r="ANK592" s="109"/>
      <c r="ANL592" s="109"/>
      <c r="ANM592" s="109"/>
      <c r="ANN592" s="109"/>
      <c r="ANO592" s="109"/>
      <c r="ANP592" s="109"/>
      <c r="ANQ592" s="109"/>
      <c r="ANR592" s="109"/>
      <c r="ANS592" s="109"/>
      <c r="ANT592" s="109"/>
      <c r="ANU592" s="109"/>
      <c r="ANV592" s="109"/>
      <c r="ANW592" s="109"/>
      <c r="ANX592" s="109"/>
      <c r="ANY592" s="109"/>
      <c r="ANZ592" s="109"/>
      <c r="AOA592" s="109"/>
      <c r="AOB592" s="109"/>
      <c r="AOC592" s="109"/>
      <c r="AOD592" s="109"/>
      <c r="AOE592" s="109"/>
      <c r="AOF592" s="109"/>
      <c r="AOG592" s="109"/>
      <c r="AOH592" s="109"/>
      <c r="AOI592" s="109"/>
      <c r="AOJ592" s="109"/>
      <c r="AOK592" s="109"/>
      <c r="AOL592" s="109"/>
      <c r="AOM592" s="109"/>
      <c r="AON592" s="109"/>
      <c r="AOO592" s="109"/>
      <c r="AOP592" s="109"/>
      <c r="AOQ592" s="109"/>
      <c r="AOR592" s="109"/>
      <c r="AOS592" s="109"/>
      <c r="AOT592" s="109"/>
      <c r="AOU592" s="109"/>
      <c r="AOV592" s="109"/>
      <c r="AOW592" s="109"/>
      <c r="AOX592" s="109"/>
      <c r="AOY592" s="109"/>
      <c r="AOZ592" s="109"/>
      <c r="APA592" s="109"/>
      <c r="APB592" s="109"/>
      <c r="APC592" s="109"/>
      <c r="APD592" s="109"/>
      <c r="APE592" s="109"/>
      <c r="APF592" s="109"/>
      <c r="APG592" s="109"/>
      <c r="APH592" s="109"/>
      <c r="API592" s="109"/>
      <c r="APJ592" s="109"/>
      <c r="APK592" s="109"/>
      <c r="APL592" s="109"/>
      <c r="APM592" s="109"/>
      <c r="APN592" s="109"/>
      <c r="APO592" s="109"/>
      <c r="APP592" s="109"/>
      <c r="APQ592" s="109"/>
      <c r="APR592" s="109"/>
      <c r="APS592" s="109"/>
      <c r="APT592" s="109"/>
      <c r="APU592" s="109"/>
      <c r="APV592" s="109"/>
      <c r="APW592" s="109"/>
      <c r="APX592" s="109"/>
      <c r="APY592" s="109"/>
      <c r="APZ592" s="109"/>
      <c r="AQA592" s="109"/>
      <c r="AQB592" s="109"/>
      <c r="AQC592" s="109"/>
      <c r="AQD592" s="109"/>
      <c r="AQE592" s="109"/>
      <c r="AQF592" s="109"/>
      <c r="AQG592" s="109"/>
      <c r="AQH592" s="109"/>
      <c r="AQI592" s="109"/>
      <c r="AQJ592" s="109"/>
      <c r="AQK592" s="109"/>
      <c r="AQL592" s="109"/>
      <c r="AQM592" s="109"/>
      <c r="AQN592" s="109"/>
      <c r="AQO592" s="109"/>
      <c r="AQP592" s="109"/>
      <c r="AQQ592" s="109"/>
      <c r="AQR592" s="109"/>
      <c r="AQS592" s="109"/>
      <c r="AQT592" s="109"/>
      <c r="AQU592" s="109"/>
      <c r="AQV592" s="109"/>
      <c r="AQW592" s="109"/>
      <c r="AQX592" s="109"/>
      <c r="AQY592" s="109"/>
      <c r="AQZ592" s="109"/>
      <c r="ARA592" s="109"/>
      <c r="ARB592" s="109"/>
      <c r="ARC592" s="109"/>
      <c r="ARD592" s="109"/>
      <c r="ARE592" s="109"/>
      <c r="ARF592" s="109"/>
      <c r="ARG592" s="109"/>
      <c r="ARH592" s="109"/>
      <c r="ARI592" s="109"/>
      <c r="ARJ592" s="109"/>
      <c r="ARK592" s="109"/>
      <c r="ARL592" s="109"/>
      <c r="ARM592" s="109"/>
      <c r="ARN592" s="109"/>
      <c r="ARO592" s="109"/>
      <c r="ARP592" s="109"/>
      <c r="ARQ592" s="109"/>
      <c r="ARR592" s="109"/>
      <c r="ARS592" s="109"/>
      <c r="ART592" s="109"/>
      <c r="ARU592" s="109"/>
      <c r="ARV592" s="109"/>
      <c r="ARW592" s="109"/>
      <c r="ARX592" s="109"/>
      <c r="ARY592" s="109"/>
      <c r="ARZ592" s="109"/>
      <c r="ASA592" s="109"/>
      <c r="ASB592" s="109"/>
      <c r="ASC592" s="109"/>
      <c r="ASD592" s="109"/>
      <c r="ASE592" s="109"/>
      <c r="ASF592" s="109"/>
      <c r="ASG592" s="109"/>
      <c r="ASH592" s="109"/>
      <c r="ASI592" s="109"/>
      <c r="ASJ592" s="109"/>
      <c r="ASK592" s="109"/>
      <c r="ASL592" s="109"/>
      <c r="ASM592" s="109"/>
      <c r="ASN592" s="109"/>
      <c r="ASO592" s="109"/>
      <c r="ASP592" s="109"/>
      <c r="ASQ592" s="109"/>
      <c r="ASR592" s="109"/>
      <c r="ASS592" s="109"/>
      <c r="AST592" s="109"/>
      <c r="ASU592" s="109"/>
      <c r="ASV592" s="109"/>
      <c r="ASW592" s="109"/>
      <c r="ASX592" s="109"/>
      <c r="ASY592" s="109"/>
      <c r="ASZ592" s="109"/>
      <c r="ATA592" s="109"/>
      <c r="ATB592" s="109"/>
      <c r="ATC592" s="109"/>
      <c r="ATD592" s="109"/>
      <c r="ATE592" s="109"/>
      <c r="ATF592" s="109"/>
      <c r="ATG592" s="109"/>
      <c r="ATH592" s="109"/>
      <c r="ATI592" s="109"/>
      <c r="ATJ592" s="109"/>
      <c r="ATK592" s="109"/>
      <c r="ATL592" s="109"/>
      <c r="ATM592" s="109"/>
      <c r="ATN592" s="109"/>
      <c r="ATO592" s="109"/>
      <c r="ATP592" s="109"/>
      <c r="ATQ592" s="109"/>
      <c r="ATR592" s="109"/>
      <c r="ATS592" s="109"/>
      <c r="ATT592" s="109"/>
      <c r="ATU592" s="109"/>
      <c r="ATV592" s="109"/>
      <c r="ATW592" s="109"/>
      <c r="ATX592" s="109"/>
      <c r="ATY592" s="109"/>
      <c r="ATZ592" s="109"/>
      <c r="AUA592" s="109"/>
      <c r="AUB592" s="109"/>
      <c r="AUC592" s="109"/>
      <c r="AUD592" s="109"/>
      <c r="AUE592" s="109"/>
      <c r="AUF592" s="109"/>
      <c r="AUG592" s="109"/>
      <c r="AUH592" s="109"/>
      <c r="AUI592" s="109"/>
      <c r="AUJ592" s="109"/>
      <c r="AUK592" s="109"/>
      <c r="AUL592" s="109"/>
      <c r="AUM592" s="109"/>
      <c r="AUN592" s="109"/>
      <c r="AUO592" s="109"/>
      <c r="AUP592" s="109"/>
      <c r="AUQ592" s="109"/>
      <c r="AUR592" s="109"/>
      <c r="AUS592" s="109"/>
      <c r="AUT592" s="109"/>
      <c r="AUU592" s="109"/>
      <c r="AUV592" s="109"/>
      <c r="AUW592" s="109"/>
      <c r="AUX592" s="109"/>
      <c r="AUY592" s="109"/>
      <c r="AUZ592" s="109"/>
      <c r="AVA592" s="109"/>
      <c r="AVB592" s="109"/>
      <c r="AVC592" s="109"/>
      <c r="AVD592" s="109"/>
      <c r="AVE592" s="109"/>
      <c r="AVF592" s="109"/>
      <c r="AVG592" s="109"/>
      <c r="AVH592" s="109"/>
      <c r="AVI592" s="109"/>
      <c r="AVJ592" s="109"/>
      <c r="AVK592" s="109"/>
      <c r="AVL592" s="109"/>
      <c r="AVM592" s="109"/>
      <c r="AVN592" s="109"/>
      <c r="AVO592" s="109"/>
      <c r="AVP592" s="109"/>
      <c r="AVQ592" s="109"/>
      <c r="AVR592" s="109"/>
      <c r="AVS592" s="109"/>
      <c r="AVT592" s="109"/>
      <c r="AVU592" s="109"/>
      <c r="AVV592" s="109"/>
      <c r="AVW592" s="109"/>
      <c r="AVX592" s="109"/>
      <c r="AVY592" s="109"/>
      <c r="AVZ592" s="109"/>
      <c r="AWA592" s="109"/>
      <c r="AWB592" s="109"/>
      <c r="AWC592" s="109"/>
      <c r="AWD592" s="109"/>
      <c r="AWE592" s="109"/>
      <c r="AWF592" s="109"/>
      <c r="AWG592" s="109"/>
      <c r="AWH592" s="109"/>
      <c r="AWI592" s="109"/>
      <c r="AWJ592" s="109"/>
      <c r="AWK592" s="109"/>
      <c r="AWL592" s="109"/>
      <c r="AWM592" s="109"/>
      <c r="AWN592" s="109"/>
      <c r="AWO592" s="109"/>
      <c r="AWP592" s="109"/>
      <c r="AWQ592" s="109"/>
      <c r="AWR592" s="109"/>
      <c r="AWS592" s="109"/>
      <c r="AWT592" s="109"/>
      <c r="AWU592" s="109"/>
      <c r="AWV592" s="109"/>
      <c r="AWW592" s="109"/>
      <c r="AWX592" s="109"/>
      <c r="AWY592" s="109"/>
      <c r="AWZ592" s="109"/>
      <c r="AXA592" s="109"/>
      <c r="AXB592" s="109"/>
      <c r="AXC592" s="109"/>
      <c r="AXD592" s="109"/>
      <c r="AXE592" s="109"/>
      <c r="AXF592" s="109"/>
      <c r="AXG592" s="109"/>
      <c r="AXH592" s="109"/>
      <c r="AXI592" s="109"/>
      <c r="AXJ592" s="109"/>
      <c r="AXK592" s="109"/>
      <c r="AXL592" s="109"/>
      <c r="AXM592" s="109"/>
      <c r="AXN592" s="109"/>
      <c r="AXO592" s="109"/>
      <c r="AXP592" s="109"/>
      <c r="AXQ592" s="109"/>
      <c r="AXR592" s="109"/>
      <c r="AXS592" s="109"/>
      <c r="AXT592" s="109"/>
      <c r="AXU592" s="109"/>
      <c r="AXV592" s="109"/>
      <c r="AXW592" s="109"/>
      <c r="AXX592" s="109"/>
      <c r="AXY592" s="109"/>
      <c r="AXZ592" s="109"/>
      <c r="AYA592" s="109"/>
      <c r="AYB592" s="109"/>
      <c r="AYC592" s="109"/>
      <c r="AYD592" s="109"/>
      <c r="AYE592" s="109"/>
      <c r="AYF592" s="109"/>
      <c r="AYG592" s="109"/>
      <c r="AYH592" s="109"/>
      <c r="AYI592" s="109"/>
      <c r="AYJ592" s="109"/>
      <c r="AYK592" s="109"/>
      <c r="AYL592" s="109"/>
      <c r="AYM592" s="109"/>
      <c r="AYN592" s="109"/>
      <c r="AYO592" s="109"/>
      <c r="AYP592" s="109"/>
      <c r="AYQ592" s="109"/>
      <c r="AYR592" s="109"/>
      <c r="AYS592" s="109"/>
      <c r="AYT592" s="109"/>
      <c r="AYU592" s="109"/>
      <c r="AYV592" s="109"/>
      <c r="AYW592" s="109"/>
      <c r="AYX592" s="109"/>
      <c r="AYY592" s="109"/>
      <c r="AYZ592" s="109"/>
      <c r="AZA592" s="109"/>
      <c r="AZB592" s="109"/>
      <c r="AZC592" s="109"/>
      <c r="AZD592" s="109"/>
      <c r="AZE592" s="109"/>
      <c r="AZF592" s="109"/>
      <c r="AZG592" s="109"/>
      <c r="AZH592" s="109"/>
      <c r="AZI592" s="109"/>
      <c r="AZJ592" s="109"/>
      <c r="AZK592" s="109"/>
      <c r="AZL592" s="109"/>
      <c r="AZM592" s="109"/>
      <c r="AZN592" s="109"/>
      <c r="AZO592" s="109"/>
      <c r="AZP592" s="109"/>
      <c r="AZQ592" s="109"/>
      <c r="AZR592" s="109"/>
      <c r="AZS592" s="109"/>
      <c r="AZT592" s="109"/>
      <c r="AZU592" s="109"/>
      <c r="AZV592" s="109"/>
      <c r="AZW592" s="109"/>
      <c r="AZX592" s="109"/>
      <c r="AZY592" s="109"/>
      <c r="AZZ592" s="109"/>
      <c r="BAA592" s="109"/>
      <c r="BAB592" s="109"/>
      <c r="BAC592" s="109"/>
      <c r="BAD592" s="109"/>
      <c r="BAE592" s="109"/>
      <c r="BAF592" s="109"/>
      <c r="BAG592" s="109"/>
      <c r="BAH592" s="109"/>
      <c r="BAI592" s="109"/>
      <c r="BAJ592" s="109"/>
      <c r="BAK592" s="109"/>
      <c r="BAL592" s="109"/>
      <c r="BAM592" s="109"/>
      <c r="BAN592" s="109"/>
      <c r="BAO592" s="109"/>
      <c r="BAP592" s="109"/>
      <c r="BAQ592" s="109"/>
      <c r="BAR592" s="109"/>
      <c r="BAS592" s="109"/>
      <c r="BAT592" s="109"/>
      <c r="BAU592" s="109"/>
      <c r="BAV592" s="109"/>
      <c r="BAW592" s="109"/>
      <c r="BAX592" s="109"/>
      <c r="BAY592" s="109"/>
      <c r="BAZ592" s="109"/>
      <c r="BBA592" s="109"/>
      <c r="BBB592" s="109"/>
      <c r="BBC592" s="109"/>
      <c r="BBD592" s="109"/>
      <c r="BBE592" s="109"/>
      <c r="BBF592" s="109"/>
      <c r="BBG592" s="109"/>
      <c r="BBH592" s="109"/>
      <c r="BBI592" s="109"/>
      <c r="BBJ592" s="109"/>
      <c r="BBK592" s="109"/>
      <c r="BBL592" s="109"/>
      <c r="BBM592" s="109"/>
      <c r="BBN592" s="109"/>
      <c r="BBO592" s="109"/>
      <c r="BBP592" s="109"/>
      <c r="BBQ592" s="109"/>
      <c r="BBR592" s="109"/>
      <c r="BBS592" s="109"/>
      <c r="BBT592" s="109"/>
      <c r="BBU592" s="109"/>
      <c r="BBV592" s="109"/>
      <c r="BBW592" s="109"/>
      <c r="BBX592" s="109"/>
      <c r="BBY592" s="109"/>
      <c r="BBZ592" s="109"/>
      <c r="BCA592" s="109"/>
      <c r="BCB592" s="109"/>
      <c r="BCC592" s="109"/>
      <c r="BCD592" s="109"/>
      <c r="BCE592" s="109"/>
      <c r="BCF592" s="109"/>
      <c r="BCG592" s="109"/>
      <c r="BCH592" s="109"/>
      <c r="BCI592" s="109"/>
      <c r="BCJ592" s="109"/>
      <c r="BCK592" s="109"/>
      <c r="BCL592" s="109"/>
      <c r="BCM592" s="109"/>
      <c r="BCN592" s="109"/>
      <c r="BCO592" s="109"/>
      <c r="BCP592" s="109"/>
      <c r="BCQ592" s="109"/>
      <c r="BCR592" s="109"/>
      <c r="BCS592" s="109"/>
      <c r="BCT592" s="109"/>
      <c r="BCU592" s="109"/>
      <c r="BCV592" s="109"/>
      <c r="BCW592" s="109"/>
      <c r="BCX592" s="109"/>
      <c r="BCY592" s="109"/>
      <c r="BCZ592" s="109"/>
      <c r="BDA592" s="109"/>
      <c r="BDB592" s="109"/>
      <c r="BDC592" s="109"/>
      <c r="BDD592" s="109"/>
      <c r="BDE592" s="109"/>
      <c r="BDF592" s="109"/>
      <c r="BDG592" s="109"/>
      <c r="BDH592" s="109"/>
      <c r="BDI592" s="109"/>
      <c r="BDJ592" s="109"/>
      <c r="BDK592" s="109"/>
      <c r="BDL592" s="109"/>
      <c r="BDM592" s="109"/>
      <c r="BDN592" s="109"/>
      <c r="BDO592" s="109"/>
      <c r="BDP592" s="109"/>
      <c r="BDQ592" s="109"/>
      <c r="BDR592" s="109"/>
      <c r="BDS592" s="109"/>
      <c r="BDT592" s="109"/>
      <c r="BDU592" s="109"/>
      <c r="BDV592" s="109"/>
      <c r="BDW592" s="109"/>
      <c r="BDX592" s="109"/>
      <c r="BDY592" s="109"/>
      <c r="BDZ592" s="109"/>
      <c r="BEA592" s="109"/>
      <c r="BEB592" s="109"/>
      <c r="BEC592" s="109"/>
      <c r="BED592" s="109"/>
      <c r="BEE592" s="109"/>
      <c r="BEF592" s="109"/>
      <c r="BEG592" s="109"/>
      <c r="BEH592" s="109"/>
      <c r="BEI592" s="109"/>
      <c r="BEJ592" s="109"/>
      <c r="BEK592" s="109"/>
      <c r="BEL592" s="109"/>
      <c r="BEM592" s="109"/>
      <c r="BEN592" s="109"/>
      <c r="BEO592" s="109"/>
      <c r="BEP592" s="109"/>
      <c r="BEQ592" s="109"/>
      <c r="BER592" s="109"/>
      <c r="BES592" s="109"/>
      <c r="BET592" s="109"/>
      <c r="BEU592" s="109"/>
      <c r="BEV592" s="109"/>
      <c r="BEW592" s="109"/>
      <c r="BEX592" s="109"/>
      <c r="BEY592" s="109"/>
      <c r="BEZ592" s="109"/>
      <c r="BFA592" s="109"/>
      <c r="BFB592" s="109"/>
      <c r="BFC592" s="109"/>
      <c r="BFD592" s="109"/>
      <c r="BFE592" s="109"/>
      <c r="BFF592" s="109"/>
      <c r="BFG592" s="109"/>
      <c r="BFH592" s="109"/>
      <c r="BFI592" s="109"/>
      <c r="BFJ592" s="109"/>
      <c r="BFK592" s="109"/>
      <c r="BFL592" s="109"/>
      <c r="BFM592" s="109"/>
      <c r="BFN592" s="109"/>
      <c r="BFO592" s="109"/>
      <c r="BFP592" s="109"/>
      <c r="BFQ592" s="109"/>
      <c r="BFR592" s="109"/>
      <c r="BFS592" s="109"/>
      <c r="BFT592" s="109"/>
      <c r="BFU592" s="109"/>
      <c r="BFV592" s="109"/>
      <c r="BFW592" s="109"/>
      <c r="BFX592" s="109"/>
      <c r="BFY592" s="109"/>
      <c r="BFZ592" s="109"/>
      <c r="BGA592" s="109"/>
      <c r="BGB592" s="109"/>
      <c r="BGC592" s="109"/>
      <c r="BGD592" s="109"/>
      <c r="BGE592" s="109"/>
      <c r="BGF592" s="109"/>
      <c r="BGG592" s="109"/>
      <c r="BGH592" s="109"/>
      <c r="BGI592" s="109"/>
      <c r="BGJ592" s="109"/>
      <c r="BGK592" s="109"/>
      <c r="BGL592" s="109"/>
      <c r="BGM592" s="109"/>
      <c r="BGN592" s="109"/>
      <c r="BGO592" s="109"/>
      <c r="BGP592" s="109"/>
      <c r="BGQ592" s="109"/>
      <c r="BGR592" s="109"/>
      <c r="BGS592" s="109"/>
      <c r="BGT592" s="109"/>
      <c r="BGU592" s="109"/>
      <c r="BGV592" s="109"/>
      <c r="BGW592" s="109"/>
      <c r="BGX592" s="109"/>
      <c r="BGY592" s="109"/>
      <c r="BGZ592" s="109"/>
      <c r="BHA592" s="109"/>
      <c r="BHB592" s="109"/>
      <c r="BHC592" s="109"/>
      <c r="BHD592" s="109"/>
      <c r="BHE592" s="109"/>
      <c r="BHF592" s="109"/>
      <c r="BHG592" s="109"/>
      <c r="BHH592" s="109"/>
      <c r="BHI592" s="109"/>
      <c r="BHJ592" s="109"/>
      <c r="BHK592" s="109"/>
      <c r="BHL592" s="109"/>
      <c r="BHM592" s="109"/>
      <c r="BHN592" s="109"/>
      <c r="BHO592" s="109"/>
      <c r="BHP592" s="109"/>
      <c r="BHQ592" s="109"/>
      <c r="BHR592" s="109"/>
      <c r="BHS592" s="109"/>
      <c r="BHT592" s="109"/>
      <c r="BHU592" s="109"/>
      <c r="BHV592" s="109"/>
      <c r="BHW592" s="109"/>
      <c r="BHX592" s="109"/>
      <c r="BHY592" s="109"/>
      <c r="BHZ592" s="109"/>
      <c r="BIA592" s="109"/>
      <c r="BIB592" s="109"/>
      <c r="BIC592" s="109"/>
      <c r="BID592" s="109"/>
      <c r="BIE592" s="109"/>
      <c r="BIF592" s="109"/>
      <c r="BIG592" s="109"/>
      <c r="BIH592" s="109"/>
      <c r="BII592" s="109"/>
      <c r="BIJ592" s="109"/>
      <c r="BIK592" s="109"/>
      <c r="BIL592" s="109"/>
      <c r="BIM592" s="109"/>
      <c r="BIN592" s="109"/>
      <c r="BIO592" s="109"/>
      <c r="BIP592" s="109"/>
      <c r="BIQ592" s="109"/>
      <c r="BIR592" s="109"/>
      <c r="BIS592" s="109"/>
      <c r="BIT592" s="109"/>
      <c r="BIU592" s="109"/>
      <c r="BIV592" s="109"/>
      <c r="BIW592" s="109"/>
      <c r="BIX592" s="109"/>
      <c r="BIY592" s="109"/>
      <c r="BIZ592" s="109"/>
      <c r="BJA592" s="109"/>
      <c r="BJB592" s="109"/>
      <c r="BJC592" s="109"/>
      <c r="BJD592" s="109"/>
      <c r="BJE592" s="109"/>
      <c r="BJF592" s="109"/>
      <c r="BJG592" s="109"/>
      <c r="BJH592" s="109"/>
      <c r="BJI592" s="109"/>
      <c r="BJJ592" s="109"/>
      <c r="BJK592" s="109"/>
      <c r="BJL592" s="109"/>
      <c r="BJM592" s="109"/>
      <c r="BJN592" s="109"/>
      <c r="BJO592" s="109"/>
      <c r="BJP592" s="109"/>
      <c r="BJQ592" s="109"/>
      <c r="BJR592" s="109"/>
      <c r="BJS592" s="109"/>
      <c r="BJT592" s="109"/>
      <c r="BJU592" s="109"/>
      <c r="BJV592" s="109"/>
      <c r="BJW592" s="109"/>
      <c r="BJX592" s="109"/>
      <c r="BJY592" s="109"/>
      <c r="BJZ592" s="109"/>
      <c r="BKA592" s="109"/>
      <c r="BKB592" s="109"/>
      <c r="BKC592" s="109"/>
      <c r="BKD592" s="109"/>
      <c r="BKE592" s="109"/>
      <c r="BKF592" s="109"/>
      <c r="BKG592" s="109"/>
      <c r="BKH592" s="109"/>
      <c r="BKI592" s="109"/>
      <c r="BKJ592" s="109"/>
      <c r="BKK592" s="109"/>
      <c r="BKL592" s="109"/>
      <c r="BKM592" s="109"/>
      <c r="BKN592" s="109"/>
      <c r="BKO592" s="109"/>
      <c r="BKP592" s="109"/>
      <c r="BKQ592" s="109"/>
      <c r="BKR592" s="109"/>
      <c r="BKS592" s="109"/>
      <c r="BKT592" s="109"/>
      <c r="BKU592" s="109"/>
      <c r="BKV592" s="109"/>
      <c r="BKW592" s="109"/>
      <c r="BKX592" s="109"/>
      <c r="BKY592" s="109"/>
      <c r="BKZ592" s="109"/>
      <c r="BLA592" s="109"/>
      <c r="BLB592" s="109"/>
      <c r="BLC592" s="109"/>
      <c r="BLD592" s="109"/>
      <c r="BLE592" s="109"/>
      <c r="BLF592" s="109"/>
      <c r="BLG592" s="109"/>
      <c r="BLH592" s="109"/>
      <c r="BLI592" s="109"/>
      <c r="BLJ592" s="109"/>
      <c r="BLK592" s="109"/>
      <c r="BLL592" s="109"/>
      <c r="BLM592" s="109"/>
      <c r="BLN592" s="109"/>
      <c r="BLO592" s="109"/>
      <c r="BLP592" s="109"/>
      <c r="BLQ592" s="109"/>
      <c r="BLR592" s="109"/>
      <c r="BLS592" s="109"/>
      <c r="BLT592" s="109"/>
      <c r="BLU592" s="109"/>
      <c r="BLV592" s="109"/>
      <c r="BLW592" s="109"/>
      <c r="BLX592" s="109"/>
      <c r="BLY592" s="109"/>
      <c r="BLZ592" s="109"/>
      <c r="BMA592" s="109"/>
      <c r="BMB592" s="109"/>
      <c r="BMC592" s="109"/>
      <c r="BMD592" s="109"/>
      <c r="BME592" s="109"/>
      <c r="BMF592" s="109"/>
      <c r="BMG592" s="109"/>
      <c r="BMH592" s="109"/>
      <c r="BMI592" s="109"/>
      <c r="BMJ592" s="109"/>
      <c r="BMK592" s="109"/>
      <c r="BML592" s="109"/>
      <c r="BMM592" s="109"/>
      <c r="BMN592" s="109"/>
      <c r="BMO592" s="109"/>
      <c r="BMP592" s="109"/>
      <c r="BMQ592" s="109"/>
      <c r="BMR592" s="109"/>
      <c r="BMS592" s="109"/>
      <c r="BMT592" s="109"/>
      <c r="BMU592" s="109"/>
      <c r="BMV592" s="109"/>
      <c r="BMW592" s="109"/>
      <c r="BMX592" s="109"/>
      <c r="BMY592" s="109"/>
      <c r="BMZ592" s="109"/>
      <c r="BNA592" s="109"/>
      <c r="BNB592" s="109"/>
      <c r="BNC592" s="109"/>
      <c r="BND592" s="109"/>
      <c r="BNE592" s="109"/>
      <c r="BNF592" s="109"/>
      <c r="BNG592" s="109"/>
      <c r="BNH592" s="109"/>
      <c r="BNI592" s="109"/>
      <c r="BNJ592" s="109"/>
      <c r="BNK592" s="109"/>
      <c r="BNL592" s="109"/>
      <c r="BNM592" s="109"/>
      <c r="BNN592" s="109"/>
      <c r="BNO592" s="109"/>
      <c r="BNP592" s="109"/>
      <c r="BNQ592" s="109"/>
      <c r="BNR592" s="109"/>
      <c r="BNS592" s="109"/>
      <c r="BNT592" s="109"/>
      <c r="BNU592" s="109"/>
      <c r="BNV592" s="109"/>
      <c r="BNW592" s="109"/>
      <c r="BNX592" s="109"/>
      <c r="BNY592" s="109"/>
      <c r="BNZ592" s="109"/>
      <c r="BOA592" s="109"/>
      <c r="BOB592" s="109"/>
      <c r="BOC592" s="109"/>
      <c r="BOD592" s="109"/>
      <c r="BOE592" s="109"/>
      <c r="BOF592" s="109"/>
      <c r="BOG592" s="109"/>
      <c r="BOH592" s="109"/>
      <c r="BOI592" s="109"/>
      <c r="BOJ592" s="109"/>
      <c r="BOK592" s="109"/>
      <c r="BOL592" s="109"/>
      <c r="BOM592" s="109"/>
      <c r="BON592" s="109"/>
      <c r="BOO592" s="109"/>
      <c r="BOP592" s="109"/>
      <c r="BOQ592" s="109"/>
      <c r="BOR592" s="109"/>
      <c r="BOS592" s="109"/>
      <c r="BOT592" s="109"/>
      <c r="BOU592" s="109"/>
      <c r="BOV592" s="109"/>
      <c r="BOW592" s="109"/>
      <c r="BOX592" s="109"/>
      <c r="BOY592" s="109"/>
      <c r="BOZ592" s="109"/>
      <c r="BPA592" s="109"/>
      <c r="BPB592" s="109"/>
      <c r="BPC592" s="109"/>
      <c r="BPD592" s="109"/>
      <c r="BPE592" s="109"/>
      <c r="BPF592" s="109"/>
      <c r="BPG592" s="109"/>
      <c r="BPH592" s="109"/>
      <c r="BPI592" s="109"/>
      <c r="BPJ592" s="109"/>
      <c r="BPK592" s="109"/>
      <c r="BPL592" s="109"/>
      <c r="BPM592" s="109"/>
      <c r="BPN592" s="109"/>
      <c r="BPO592" s="109"/>
      <c r="BPP592" s="109"/>
      <c r="BPQ592" s="109"/>
      <c r="BPR592" s="109"/>
      <c r="BPS592" s="109"/>
      <c r="BPT592" s="109"/>
      <c r="BPU592" s="109"/>
      <c r="BPV592" s="109"/>
      <c r="BPW592" s="109"/>
      <c r="BPX592" s="109"/>
      <c r="BPY592" s="109"/>
      <c r="BPZ592" s="109"/>
      <c r="BQA592" s="109"/>
      <c r="BQB592" s="109"/>
      <c r="BQC592" s="109"/>
      <c r="BQD592" s="109"/>
      <c r="BQE592" s="109"/>
      <c r="BQF592" s="109"/>
      <c r="BQG592" s="109"/>
      <c r="BQH592" s="109"/>
      <c r="BQI592" s="109"/>
      <c r="BQJ592" s="109"/>
      <c r="BQK592" s="109"/>
      <c r="BQL592" s="109"/>
      <c r="BQM592" s="109"/>
      <c r="BQN592" s="109"/>
      <c r="BQO592" s="109"/>
      <c r="BQP592" s="109"/>
      <c r="BQQ592" s="109"/>
      <c r="BQR592" s="109"/>
      <c r="BQS592" s="109"/>
      <c r="BQT592" s="109"/>
      <c r="BQU592" s="109"/>
      <c r="BQV592" s="109"/>
      <c r="BQW592" s="109"/>
      <c r="BQX592" s="109"/>
      <c r="BQY592" s="109"/>
      <c r="BQZ592" s="109"/>
      <c r="BRA592" s="109"/>
      <c r="BRB592" s="109"/>
      <c r="BRC592" s="109"/>
      <c r="BRD592" s="109"/>
      <c r="BRE592" s="109"/>
      <c r="BRF592" s="109"/>
      <c r="BRG592" s="109"/>
      <c r="BRH592" s="109"/>
      <c r="BRI592" s="109"/>
      <c r="BRJ592" s="109"/>
      <c r="BRK592" s="109"/>
      <c r="BRL592" s="109"/>
      <c r="BRM592" s="109"/>
      <c r="BRN592" s="109"/>
      <c r="BRO592" s="109"/>
      <c r="BRP592" s="109"/>
      <c r="BRQ592" s="109"/>
      <c r="BRR592" s="109"/>
      <c r="BRS592" s="109"/>
      <c r="BRT592" s="109"/>
      <c r="BRU592" s="109"/>
      <c r="BRV592" s="109"/>
      <c r="BRW592" s="109"/>
      <c r="BRX592" s="109"/>
      <c r="BRY592" s="109"/>
      <c r="BRZ592" s="109"/>
      <c r="BSA592" s="109"/>
      <c r="BSB592" s="109"/>
      <c r="BSC592" s="109"/>
      <c r="BSD592" s="109"/>
      <c r="BSE592" s="109"/>
      <c r="BSF592" s="109"/>
      <c r="BSG592" s="109"/>
      <c r="BSH592" s="109"/>
      <c r="BSI592" s="109"/>
      <c r="BSJ592" s="109"/>
      <c r="BSK592" s="109"/>
      <c r="BSL592" s="109"/>
      <c r="BSM592" s="109"/>
      <c r="BSN592" s="109"/>
      <c r="BSO592" s="109"/>
      <c r="BSP592" s="109"/>
      <c r="BSQ592" s="109"/>
      <c r="BSR592" s="109"/>
      <c r="BSS592" s="109"/>
      <c r="BST592" s="109"/>
      <c r="BSU592" s="109"/>
      <c r="BSV592" s="109"/>
      <c r="BSW592" s="109"/>
      <c r="BSX592" s="109"/>
      <c r="BSY592" s="109"/>
      <c r="BSZ592" s="109"/>
      <c r="BTA592" s="109"/>
      <c r="BTB592" s="109"/>
      <c r="BTC592" s="109"/>
      <c r="BTD592" s="109"/>
      <c r="BTE592" s="109"/>
      <c r="BTF592" s="109"/>
      <c r="BTG592" s="109"/>
      <c r="BTH592" s="109"/>
      <c r="BTI592" s="109"/>
      <c r="BTJ592" s="109"/>
      <c r="BTK592" s="109"/>
      <c r="BTL592" s="109"/>
      <c r="BTM592" s="109"/>
      <c r="BTN592" s="109"/>
      <c r="BTO592" s="109"/>
      <c r="BTP592" s="109"/>
      <c r="BTQ592" s="109"/>
      <c r="BTR592" s="109"/>
      <c r="BTS592" s="109"/>
      <c r="BTT592" s="109"/>
      <c r="BTU592" s="109"/>
      <c r="BTV592" s="109"/>
      <c r="BTW592" s="109"/>
      <c r="BTX592" s="109"/>
      <c r="BTY592" s="109"/>
      <c r="BTZ592" s="109"/>
      <c r="BUA592" s="109"/>
      <c r="BUB592" s="109"/>
      <c r="BUC592" s="109"/>
      <c r="BUD592" s="109"/>
      <c r="BUE592" s="109"/>
      <c r="BUF592" s="109"/>
      <c r="BUG592" s="109"/>
      <c r="BUH592" s="109"/>
      <c r="BUI592" s="109"/>
      <c r="BUJ592" s="109"/>
      <c r="BUK592" s="109"/>
      <c r="BUL592" s="109"/>
      <c r="BUM592" s="109"/>
      <c r="BUN592" s="109"/>
      <c r="BUO592" s="109"/>
      <c r="BUP592" s="109"/>
      <c r="BUQ592" s="109"/>
      <c r="BUR592" s="109"/>
      <c r="BUS592" s="109"/>
      <c r="BUT592" s="109"/>
      <c r="BUU592" s="109"/>
      <c r="BUV592" s="109"/>
      <c r="BUW592" s="109"/>
      <c r="BUX592" s="109"/>
      <c r="BUY592" s="109"/>
      <c r="BUZ592" s="109"/>
      <c r="BVA592" s="109"/>
      <c r="BVB592" s="109"/>
      <c r="BVC592" s="109"/>
      <c r="BVD592" s="109"/>
      <c r="BVE592" s="109"/>
      <c r="BVF592" s="109"/>
      <c r="BVG592" s="109"/>
      <c r="BVH592" s="109"/>
      <c r="BVI592" s="109"/>
      <c r="BVJ592" s="109"/>
      <c r="BVK592" s="109"/>
      <c r="BVL592" s="109"/>
      <c r="BVM592" s="109"/>
      <c r="BVN592" s="109"/>
      <c r="BVO592" s="109"/>
      <c r="BVP592" s="109"/>
      <c r="BVQ592" s="109"/>
      <c r="BVR592" s="109"/>
      <c r="BVS592" s="109"/>
      <c r="BVT592" s="109"/>
      <c r="BVU592" s="109"/>
      <c r="BVV592" s="109"/>
      <c r="BVW592" s="109"/>
      <c r="BVX592" s="109"/>
      <c r="BVY592" s="109"/>
      <c r="BVZ592" s="109"/>
      <c r="BWA592" s="109"/>
      <c r="BWB592" s="109"/>
      <c r="BWC592" s="109"/>
      <c r="BWD592" s="109"/>
      <c r="BWE592" s="109"/>
      <c r="BWF592" s="109"/>
      <c r="BWG592" s="109"/>
      <c r="BWH592" s="109"/>
      <c r="BWI592" s="109"/>
      <c r="BWJ592" s="109"/>
      <c r="BWK592" s="109"/>
      <c r="BWL592" s="109"/>
      <c r="BWM592" s="109"/>
      <c r="BWN592" s="109"/>
      <c r="BWO592" s="109"/>
      <c r="BWP592" s="109"/>
      <c r="BWQ592" s="109"/>
      <c r="BWR592" s="109"/>
      <c r="BWS592" s="109"/>
      <c r="BWT592" s="109"/>
      <c r="BWU592" s="109"/>
      <c r="BWV592" s="109"/>
      <c r="BWW592" s="109"/>
      <c r="BWX592" s="109"/>
      <c r="BWY592" s="109"/>
      <c r="BWZ592" s="109"/>
      <c r="BXA592" s="109"/>
      <c r="BXB592" s="109"/>
      <c r="BXC592" s="109"/>
      <c r="BXD592" s="109"/>
      <c r="BXE592" s="109"/>
      <c r="BXF592" s="109"/>
      <c r="BXG592" s="109"/>
      <c r="BXH592" s="109"/>
      <c r="BXI592" s="109"/>
      <c r="BXJ592" s="109"/>
      <c r="BXK592" s="109"/>
      <c r="BXL592" s="109"/>
      <c r="BXM592" s="109"/>
      <c r="BXN592" s="109"/>
      <c r="BXO592" s="109"/>
      <c r="BXP592" s="109"/>
      <c r="BXQ592" s="109"/>
      <c r="BXR592" s="109"/>
      <c r="BXS592" s="109"/>
      <c r="BXT592" s="109"/>
      <c r="BXU592" s="109"/>
      <c r="BXV592" s="109"/>
      <c r="BXW592" s="109"/>
      <c r="BXX592" s="109"/>
      <c r="BXY592" s="109"/>
      <c r="BXZ592" s="109"/>
      <c r="BYA592" s="109"/>
      <c r="BYB592" s="109"/>
      <c r="BYC592" s="109"/>
      <c r="BYD592" s="109"/>
      <c r="BYE592" s="109"/>
      <c r="BYF592" s="109"/>
      <c r="BYG592" s="109"/>
      <c r="BYH592" s="109"/>
      <c r="BYI592" s="109"/>
      <c r="BYJ592" s="109"/>
      <c r="BYK592" s="109"/>
      <c r="BYL592" s="109"/>
      <c r="BYM592" s="109"/>
      <c r="BYN592" s="109"/>
      <c r="BYO592" s="109"/>
      <c r="BYP592" s="109"/>
      <c r="BYQ592" s="109"/>
      <c r="BYR592" s="109"/>
      <c r="BYS592" s="109"/>
      <c r="BYT592" s="109"/>
      <c r="BYU592" s="109"/>
      <c r="BYV592" s="109"/>
      <c r="BYW592" s="109"/>
      <c r="BYX592" s="109"/>
      <c r="BYY592" s="109"/>
      <c r="BYZ592" s="109"/>
      <c r="BZA592" s="109"/>
      <c r="BZB592" s="109"/>
      <c r="BZC592" s="109"/>
      <c r="BZD592" s="109"/>
      <c r="BZE592" s="109"/>
      <c r="BZF592" s="109"/>
      <c r="BZG592" s="109"/>
      <c r="BZH592" s="109"/>
      <c r="BZI592" s="109"/>
      <c r="BZJ592" s="109"/>
      <c r="BZK592" s="109"/>
      <c r="BZL592" s="109"/>
      <c r="BZM592" s="109"/>
      <c r="BZN592" s="109"/>
      <c r="BZO592" s="109"/>
      <c r="BZP592" s="109"/>
      <c r="BZQ592" s="109"/>
      <c r="BZR592" s="109"/>
      <c r="BZS592" s="109"/>
      <c r="BZT592" s="109"/>
      <c r="BZU592" s="109"/>
      <c r="BZV592" s="109"/>
      <c r="BZW592" s="109"/>
      <c r="BZX592" s="109"/>
      <c r="BZY592" s="109"/>
      <c r="BZZ592" s="109"/>
      <c r="CAA592" s="109"/>
      <c r="CAB592" s="109"/>
      <c r="CAC592" s="109"/>
      <c r="CAD592" s="109"/>
      <c r="CAE592" s="109"/>
      <c r="CAF592" s="109"/>
      <c r="CAG592" s="109"/>
      <c r="CAH592" s="109"/>
      <c r="CAI592" s="109"/>
      <c r="CAJ592" s="109"/>
      <c r="CAK592" s="109"/>
      <c r="CAL592" s="109"/>
      <c r="CAM592" s="109"/>
      <c r="CAN592" s="109"/>
      <c r="CAO592" s="109"/>
      <c r="CAP592" s="109"/>
      <c r="CAQ592" s="109"/>
      <c r="CAR592" s="109"/>
      <c r="CAS592" s="109"/>
      <c r="CAT592" s="109"/>
      <c r="CAU592" s="109"/>
      <c r="CAV592" s="109"/>
      <c r="CAW592" s="109"/>
      <c r="CAX592" s="109"/>
      <c r="CAY592" s="109"/>
      <c r="CAZ592" s="109"/>
      <c r="CBA592" s="109"/>
      <c r="CBB592" s="109"/>
      <c r="CBC592" s="109"/>
      <c r="CBD592" s="109"/>
      <c r="CBE592" s="109"/>
      <c r="CBF592" s="109"/>
      <c r="CBG592" s="109"/>
      <c r="CBH592" s="109"/>
      <c r="CBI592" s="109"/>
      <c r="CBJ592" s="109"/>
      <c r="CBK592" s="109"/>
      <c r="CBL592" s="109"/>
      <c r="CBM592" s="109"/>
      <c r="CBN592" s="109"/>
      <c r="CBO592" s="109"/>
      <c r="CBP592" s="109"/>
      <c r="CBQ592" s="109"/>
      <c r="CBR592" s="109"/>
      <c r="CBS592" s="109"/>
      <c r="CBT592" s="109"/>
      <c r="CBU592" s="109"/>
      <c r="CBV592" s="109"/>
      <c r="CBW592" s="109"/>
      <c r="CBX592" s="109"/>
      <c r="CBY592" s="109"/>
      <c r="CBZ592" s="109"/>
      <c r="CCA592" s="109"/>
      <c r="CCB592" s="109"/>
      <c r="CCC592" s="109"/>
      <c r="CCD592" s="109"/>
      <c r="CCE592" s="109"/>
      <c r="CCF592" s="109"/>
      <c r="CCG592" s="109"/>
      <c r="CCH592" s="109"/>
      <c r="CCI592" s="109"/>
      <c r="CCJ592" s="109"/>
      <c r="CCK592" s="109"/>
      <c r="CCL592" s="109"/>
      <c r="CCM592" s="109"/>
      <c r="CCN592" s="109"/>
      <c r="CCO592" s="109"/>
      <c r="CCP592" s="109"/>
      <c r="CCQ592" s="109"/>
      <c r="CCR592" s="109"/>
      <c r="CCS592" s="109"/>
      <c r="CCT592" s="109"/>
      <c r="CCU592" s="109"/>
      <c r="CCV592" s="109"/>
      <c r="CCW592" s="109"/>
      <c r="CCX592" s="109"/>
      <c r="CCY592" s="109"/>
      <c r="CCZ592" s="109"/>
      <c r="CDA592" s="109"/>
      <c r="CDB592" s="109"/>
      <c r="CDC592" s="109"/>
      <c r="CDD592" s="109"/>
      <c r="CDE592" s="109"/>
      <c r="CDF592" s="109"/>
      <c r="CDG592" s="109"/>
      <c r="CDH592" s="109"/>
      <c r="CDI592" s="109"/>
      <c r="CDJ592" s="109"/>
      <c r="CDK592" s="109"/>
      <c r="CDL592" s="109"/>
      <c r="CDM592" s="109"/>
      <c r="CDN592" s="109"/>
      <c r="CDO592" s="109"/>
      <c r="CDP592" s="109"/>
      <c r="CDQ592" s="109"/>
      <c r="CDR592" s="109"/>
      <c r="CDS592" s="109"/>
      <c r="CDT592" s="109"/>
      <c r="CDU592" s="109"/>
      <c r="CDV592" s="109"/>
      <c r="CDW592" s="109"/>
      <c r="CDX592" s="109"/>
      <c r="CDY592" s="109"/>
      <c r="CDZ592" s="109"/>
      <c r="CEA592" s="109"/>
      <c r="CEB592" s="109"/>
      <c r="CEC592" s="109"/>
      <c r="CED592" s="109"/>
      <c r="CEE592" s="109"/>
      <c r="CEF592" s="109"/>
      <c r="CEG592" s="109"/>
      <c r="CEH592" s="109"/>
      <c r="CEI592" s="109"/>
      <c r="CEJ592" s="109"/>
      <c r="CEK592" s="109"/>
      <c r="CEL592" s="109"/>
      <c r="CEM592" s="109"/>
      <c r="CEN592" s="109"/>
      <c r="CEO592" s="109"/>
      <c r="CEP592" s="109"/>
      <c r="CEQ592" s="109"/>
      <c r="CER592" s="109"/>
      <c r="CES592" s="109"/>
      <c r="CET592" s="109"/>
      <c r="CEU592" s="109"/>
      <c r="CEV592" s="109"/>
      <c r="CEW592" s="109"/>
      <c r="CEX592" s="109"/>
      <c r="CEY592" s="109"/>
      <c r="CEZ592" s="109"/>
      <c r="CFA592" s="109"/>
      <c r="CFB592" s="109"/>
      <c r="CFC592" s="109"/>
      <c r="CFD592" s="109"/>
      <c r="CFE592" s="109"/>
      <c r="CFF592" s="109"/>
      <c r="CFG592" s="109"/>
      <c r="CFH592" s="109"/>
      <c r="CFI592" s="109"/>
      <c r="CFJ592" s="109"/>
      <c r="CFK592" s="109"/>
      <c r="CFL592" s="109"/>
      <c r="CFM592" s="109"/>
      <c r="CFN592" s="109"/>
      <c r="CFO592" s="109"/>
      <c r="CFP592" s="109"/>
      <c r="CFQ592" s="109"/>
      <c r="CFR592" s="109"/>
      <c r="CFS592" s="109"/>
      <c r="CFT592" s="109"/>
      <c r="CFU592" s="109"/>
      <c r="CFV592" s="109"/>
      <c r="CFW592" s="109"/>
      <c r="CFX592" s="109"/>
      <c r="CFY592" s="109"/>
      <c r="CFZ592" s="109"/>
      <c r="CGA592" s="109"/>
      <c r="CGB592" s="109"/>
      <c r="CGC592" s="109"/>
      <c r="CGD592" s="109"/>
      <c r="CGE592" s="109"/>
      <c r="CGF592" s="109"/>
      <c r="CGG592" s="109"/>
      <c r="CGH592" s="109"/>
      <c r="CGI592" s="109"/>
      <c r="CGJ592" s="109"/>
      <c r="CGK592" s="109"/>
      <c r="CGL592" s="109"/>
      <c r="CGM592" s="109"/>
      <c r="CGN592" s="109"/>
      <c r="CGO592" s="109"/>
      <c r="CGP592" s="109"/>
      <c r="CGQ592" s="109"/>
      <c r="CGR592" s="109"/>
      <c r="CGS592" s="109"/>
      <c r="CGT592" s="109"/>
      <c r="CGU592" s="109"/>
      <c r="CGV592" s="109"/>
      <c r="CGW592" s="109"/>
      <c r="CGX592" s="109"/>
      <c r="CGY592" s="109"/>
      <c r="CGZ592" s="109"/>
      <c r="CHA592" s="109"/>
      <c r="CHB592" s="109"/>
      <c r="CHC592" s="109"/>
      <c r="CHD592" s="109"/>
      <c r="CHE592" s="109"/>
      <c r="CHF592" s="109"/>
      <c r="CHG592" s="109"/>
      <c r="CHH592" s="109"/>
      <c r="CHI592" s="109"/>
      <c r="CHJ592" s="109"/>
      <c r="CHK592" s="109"/>
      <c r="CHL592" s="109"/>
      <c r="CHM592" s="109"/>
      <c r="CHN592" s="109"/>
      <c r="CHO592" s="109"/>
      <c r="CHP592" s="109"/>
      <c r="CHQ592" s="109"/>
      <c r="CHR592" s="109"/>
      <c r="CHS592" s="109"/>
      <c r="CHT592" s="109"/>
      <c r="CHU592" s="109"/>
      <c r="CHV592" s="109"/>
      <c r="CHW592" s="109"/>
      <c r="CHX592" s="109"/>
      <c r="CHY592" s="109"/>
      <c r="CHZ592" s="109"/>
      <c r="CIA592" s="109"/>
      <c r="CIB592" s="109"/>
      <c r="CIC592" s="109"/>
      <c r="CID592" s="109"/>
      <c r="CIE592" s="109"/>
      <c r="CIF592" s="109"/>
      <c r="CIG592" s="109"/>
      <c r="CIH592" s="109"/>
      <c r="CII592" s="109"/>
      <c r="CIJ592" s="109"/>
      <c r="CIK592" s="109"/>
      <c r="CIL592" s="109"/>
      <c r="CIM592" s="109"/>
      <c r="CIN592" s="109"/>
      <c r="CIO592" s="109"/>
      <c r="CIP592" s="109"/>
      <c r="CIQ592" s="109"/>
      <c r="CIR592" s="109"/>
      <c r="CIS592" s="109"/>
      <c r="CIT592" s="109"/>
      <c r="CIU592" s="109"/>
      <c r="CIV592" s="109"/>
      <c r="CIW592" s="109"/>
      <c r="CIX592" s="109"/>
      <c r="CIY592" s="109"/>
      <c r="CIZ592" s="109"/>
      <c r="CJA592" s="109"/>
      <c r="CJB592" s="109"/>
      <c r="CJC592" s="109"/>
      <c r="CJD592" s="109"/>
      <c r="CJE592" s="109"/>
      <c r="CJF592" s="109"/>
      <c r="CJG592" s="109"/>
      <c r="CJH592" s="109"/>
      <c r="CJI592" s="109"/>
      <c r="CJJ592" s="109"/>
      <c r="CJK592" s="109"/>
      <c r="CJL592" s="109"/>
      <c r="CJM592" s="109"/>
      <c r="CJN592" s="109"/>
      <c r="CJO592" s="109"/>
      <c r="CJP592" s="109"/>
      <c r="CJQ592" s="109"/>
      <c r="CJR592" s="109"/>
      <c r="CJS592" s="109"/>
      <c r="CJT592" s="109"/>
      <c r="CJU592" s="109"/>
      <c r="CJV592" s="109"/>
      <c r="CJW592" s="109"/>
      <c r="CJX592" s="109"/>
      <c r="CJY592" s="109"/>
      <c r="CJZ592" s="109"/>
      <c r="CKA592" s="109"/>
      <c r="CKB592" s="109"/>
      <c r="CKC592" s="109"/>
      <c r="CKD592" s="109"/>
      <c r="CKE592" s="109"/>
      <c r="CKF592" s="109"/>
      <c r="CKG592" s="109"/>
      <c r="CKH592" s="109"/>
      <c r="CKI592" s="109"/>
      <c r="CKJ592" s="109"/>
      <c r="CKK592" s="109"/>
      <c r="CKL592" s="109"/>
      <c r="CKM592" s="109"/>
      <c r="CKN592" s="109"/>
      <c r="CKO592" s="109"/>
      <c r="CKP592" s="109"/>
      <c r="CKQ592" s="109"/>
      <c r="CKR592" s="109"/>
      <c r="CKS592" s="109"/>
      <c r="CKT592" s="109"/>
      <c r="CKU592" s="109"/>
      <c r="CKV592" s="109"/>
      <c r="CKW592" s="109"/>
      <c r="CKX592" s="109"/>
      <c r="CKY592" s="109"/>
      <c r="CKZ592" s="109"/>
      <c r="CLA592" s="109"/>
      <c r="CLB592" s="109"/>
      <c r="CLC592" s="109"/>
      <c r="CLD592" s="109"/>
      <c r="CLE592" s="109"/>
      <c r="CLF592" s="109"/>
      <c r="CLG592" s="109"/>
      <c r="CLH592" s="109"/>
      <c r="CLI592" s="109"/>
      <c r="CLJ592" s="109"/>
      <c r="CLK592" s="109"/>
      <c r="CLL592" s="109"/>
      <c r="CLM592" s="109"/>
      <c r="CLN592" s="109"/>
      <c r="CLO592" s="109"/>
      <c r="CLP592" s="109"/>
      <c r="CLQ592" s="109"/>
      <c r="CLR592" s="109"/>
      <c r="CLS592" s="109"/>
      <c r="CLT592" s="109"/>
      <c r="CLU592" s="109"/>
      <c r="CLV592" s="109"/>
      <c r="CLW592" s="109"/>
      <c r="CLX592" s="109"/>
      <c r="CLY592" s="109"/>
      <c r="CLZ592" s="109"/>
      <c r="CMA592" s="109"/>
      <c r="CMB592" s="109"/>
      <c r="CMC592" s="109"/>
      <c r="CMD592" s="109"/>
      <c r="CME592" s="109"/>
      <c r="CMF592" s="109"/>
      <c r="CMG592" s="109"/>
      <c r="CMH592" s="109"/>
      <c r="CMI592" s="109"/>
      <c r="CMJ592" s="109"/>
      <c r="CMK592" s="109"/>
      <c r="CML592" s="109"/>
      <c r="CMM592" s="109"/>
      <c r="CMN592" s="109"/>
      <c r="CMO592" s="109"/>
      <c r="CMP592" s="109"/>
      <c r="CMQ592" s="109"/>
      <c r="CMR592" s="109"/>
      <c r="CMS592" s="109"/>
      <c r="CMT592" s="109"/>
      <c r="CMU592" s="109"/>
      <c r="CMV592" s="109"/>
      <c r="CMW592" s="109"/>
      <c r="CMX592" s="109"/>
      <c r="CMY592" s="109"/>
      <c r="CMZ592" s="109"/>
      <c r="CNA592" s="109"/>
      <c r="CNB592" s="109"/>
      <c r="CNC592" s="109"/>
      <c r="CND592" s="109"/>
      <c r="CNE592" s="109"/>
      <c r="CNF592" s="109"/>
      <c r="CNG592" s="109"/>
      <c r="CNH592" s="109"/>
      <c r="CNI592" s="109"/>
      <c r="CNJ592" s="109"/>
      <c r="CNK592" s="109"/>
      <c r="CNL592" s="109"/>
      <c r="CNM592" s="109"/>
      <c r="CNN592" s="109"/>
      <c r="CNO592" s="109"/>
      <c r="CNP592" s="109"/>
      <c r="CNQ592" s="109"/>
      <c r="CNR592" s="109"/>
      <c r="CNS592" s="109"/>
      <c r="CNT592" s="109"/>
      <c r="CNU592" s="109"/>
      <c r="CNV592" s="109"/>
      <c r="CNW592" s="109"/>
      <c r="CNX592" s="109"/>
      <c r="CNY592" s="109"/>
      <c r="CNZ592" s="109"/>
      <c r="COA592" s="109"/>
      <c r="COB592" s="109"/>
      <c r="COC592" s="109"/>
      <c r="COD592" s="109"/>
      <c r="COE592" s="109"/>
      <c r="COF592" s="109"/>
      <c r="COG592" s="109"/>
      <c r="COH592" s="109"/>
      <c r="COI592" s="109"/>
      <c r="COJ592" s="109"/>
      <c r="COK592" s="109"/>
      <c r="COL592" s="109"/>
      <c r="COM592" s="109"/>
      <c r="CON592" s="109"/>
      <c r="COO592" s="109"/>
      <c r="COP592" s="109"/>
      <c r="COQ592" s="109"/>
      <c r="COR592" s="109"/>
      <c r="COS592" s="109"/>
      <c r="COT592" s="109"/>
      <c r="COU592" s="109"/>
      <c r="COV592" s="109"/>
      <c r="COW592" s="109"/>
      <c r="COX592" s="109"/>
      <c r="COY592" s="109"/>
      <c r="COZ592" s="109"/>
      <c r="CPA592" s="109"/>
      <c r="CPB592" s="109"/>
      <c r="CPC592" s="109"/>
      <c r="CPD592" s="109"/>
      <c r="CPE592" s="109"/>
      <c r="CPF592" s="109"/>
      <c r="CPG592" s="109"/>
      <c r="CPH592" s="109"/>
      <c r="CPI592" s="109"/>
      <c r="CPJ592" s="109"/>
      <c r="CPK592" s="109"/>
      <c r="CPL592" s="109"/>
      <c r="CPM592" s="109"/>
      <c r="CPN592" s="109"/>
      <c r="CPO592" s="109"/>
      <c r="CPP592" s="109"/>
      <c r="CPQ592" s="109"/>
      <c r="CPR592" s="109"/>
      <c r="CPS592" s="109"/>
      <c r="CPT592" s="109"/>
      <c r="CPU592" s="109"/>
      <c r="CPV592" s="109"/>
      <c r="CPW592" s="109"/>
      <c r="CPX592" s="109"/>
      <c r="CPY592" s="109"/>
      <c r="CPZ592" s="109"/>
      <c r="CQA592" s="109"/>
      <c r="CQB592" s="109"/>
      <c r="CQC592" s="109"/>
      <c r="CQD592" s="109"/>
      <c r="CQE592" s="109"/>
      <c r="CQF592" s="109"/>
      <c r="CQG592" s="109"/>
      <c r="CQH592" s="109"/>
      <c r="CQI592" s="109"/>
      <c r="CQJ592" s="109"/>
      <c r="CQK592" s="109"/>
      <c r="CQL592" s="109"/>
      <c r="CQM592" s="109"/>
      <c r="CQN592" s="109"/>
      <c r="CQO592" s="109"/>
      <c r="CQP592" s="109"/>
      <c r="CQQ592" s="109"/>
      <c r="CQR592" s="109"/>
      <c r="CQS592" s="109"/>
      <c r="CQT592" s="109"/>
      <c r="CQU592" s="109"/>
      <c r="CQV592" s="109"/>
      <c r="CQW592" s="109"/>
      <c r="CQX592" s="109"/>
      <c r="CQY592" s="109"/>
      <c r="CQZ592" s="109"/>
      <c r="CRA592" s="109"/>
      <c r="CRB592" s="109"/>
      <c r="CRC592" s="109"/>
      <c r="CRD592" s="109"/>
      <c r="CRE592" s="109"/>
      <c r="CRF592" s="109"/>
      <c r="CRG592" s="109"/>
      <c r="CRH592" s="109"/>
      <c r="CRI592" s="109"/>
      <c r="CRJ592" s="109"/>
      <c r="CRK592" s="109"/>
      <c r="CRL592" s="109"/>
      <c r="CRM592" s="109"/>
      <c r="CRN592" s="109"/>
      <c r="CRO592" s="109"/>
      <c r="CRP592" s="109"/>
      <c r="CRQ592" s="109"/>
      <c r="CRR592" s="109"/>
      <c r="CRS592" s="109"/>
      <c r="CRT592" s="109"/>
      <c r="CRU592" s="109"/>
      <c r="CRV592" s="109"/>
      <c r="CRW592" s="109"/>
      <c r="CRX592" s="109"/>
      <c r="CRY592" s="109"/>
      <c r="CRZ592" s="109"/>
      <c r="CSA592" s="109"/>
      <c r="CSB592" s="109"/>
      <c r="CSC592" s="109"/>
      <c r="CSD592" s="109"/>
      <c r="CSE592" s="109"/>
      <c r="CSF592" s="109"/>
      <c r="CSG592" s="109"/>
      <c r="CSH592" s="109"/>
      <c r="CSI592" s="109"/>
      <c r="CSJ592" s="109"/>
      <c r="CSK592" s="109"/>
      <c r="CSL592" s="109"/>
      <c r="CSM592" s="109"/>
      <c r="CSN592" s="109"/>
      <c r="CSO592" s="109"/>
      <c r="CSP592" s="109"/>
      <c r="CSQ592" s="109"/>
      <c r="CSR592" s="109"/>
      <c r="CSS592" s="109"/>
      <c r="CST592" s="109"/>
      <c r="CSU592" s="109"/>
      <c r="CSV592" s="109"/>
      <c r="CSW592" s="109"/>
      <c r="CSX592" s="109"/>
      <c r="CSY592" s="109"/>
      <c r="CSZ592" s="109"/>
      <c r="CTA592" s="109"/>
      <c r="CTB592" s="109"/>
      <c r="CTC592" s="109"/>
      <c r="CTD592" s="109"/>
      <c r="CTE592" s="109"/>
      <c r="CTF592" s="109"/>
      <c r="CTG592" s="109"/>
      <c r="CTH592" s="109"/>
      <c r="CTI592" s="109"/>
      <c r="CTJ592" s="109"/>
      <c r="CTK592" s="109"/>
      <c r="CTL592" s="109"/>
      <c r="CTM592" s="109"/>
      <c r="CTN592" s="109"/>
      <c r="CTO592" s="109"/>
      <c r="CTP592" s="109"/>
      <c r="CTQ592" s="109"/>
      <c r="CTR592" s="109"/>
      <c r="CTS592" s="109"/>
      <c r="CTT592" s="109"/>
      <c r="CTU592" s="109"/>
      <c r="CTV592" s="109"/>
      <c r="CTW592" s="109"/>
      <c r="CTX592" s="109"/>
      <c r="CTY592" s="109"/>
      <c r="CTZ592" s="109"/>
      <c r="CUA592" s="109"/>
      <c r="CUB592" s="109"/>
      <c r="CUC592" s="109"/>
      <c r="CUD592" s="109"/>
      <c r="CUE592" s="109"/>
      <c r="CUF592" s="109"/>
      <c r="CUG592" s="109"/>
      <c r="CUH592" s="109"/>
      <c r="CUI592" s="109"/>
      <c r="CUJ592" s="109"/>
      <c r="CUK592" s="109"/>
      <c r="CUL592" s="109"/>
      <c r="CUM592" s="109"/>
      <c r="CUN592" s="109"/>
      <c r="CUO592" s="109"/>
      <c r="CUP592" s="109"/>
      <c r="CUQ592" s="109"/>
      <c r="CUR592" s="109"/>
      <c r="CUS592" s="109"/>
      <c r="CUT592" s="109"/>
      <c r="CUU592" s="109"/>
      <c r="CUV592" s="109"/>
      <c r="CUW592" s="109"/>
      <c r="CUX592" s="109"/>
      <c r="CUY592" s="109"/>
      <c r="CUZ592" s="109"/>
      <c r="CVA592" s="109"/>
      <c r="CVB592" s="109"/>
      <c r="CVC592" s="109"/>
      <c r="CVD592" s="109"/>
      <c r="CVE592" s="109"/>
      <c r="CVF592" s="109"/>
      <c r="CVG592" s="109"/>
      <c r="CVH592" s="109"/>
      <c r="CVI592" s="109"/>
      <c r="CVJ592" s="109"/>
      <c r="CVK592" s="109"/>
      <c r="CVL592" s="109"/>
      <c r="CVM592" s="109"/>
      <c r="CVN592" s="109"/>
      <c r="CVO592" s="109"/>
      <c r="CVP592" s="109"/>
      <c r="CVQ592" s="109"/>
      <c r="CVR592" s="109"/>
      <c r="CVS592" s="109"/>
      <c r="CVT592" s="109"/>
      <c r="CVU592" s="109"/>
      <c r="CVV592" s="109"/>
      <c r="CVW592" s="109"/>
      <c r="CVX592" s="109"/>
      <c r="CVY592" s="109"/>
      <c r="CVZ592" s="109"/>
      <c r="CWA592" s="109"/>
      <c r="CWB592" s="109"/>
      <c r="CWC592" s="109"/>
      <c r="CWD592" s="109"/>
      <c r="CWE592" s="109"/>
      <c r="CWF592" s="109"/>
      <c r="CWG592" s="109"/>
      <c r="CWH592" s="109"/>
      <c r="CWI592" s="109"/>
      <c r="CWJ592" s="109"/>
      <c r="CWK592" s="109"/>
      <c r="CWL592" s="109"/>
      <c r="CWM592" s="109"/>
      <c r="CWN592" s="109"/>
      <c r="CWO592" s="109"/>
      <c r="CWP592" s="109"/>
      <c r="CWQ592" s="109"/>
      <c r="CWR592" s="109"/>
      <c r="CWS592" s="109"/>
      <c r="CWT592" s="109"/>
      <c r="CWU592" s="109"/>
      <c r="CWV592" s="109"/>
      <c r="CWW592" s="109"/>
      <c r="CWX592" s="109"/>
      <c r="CWY592" s="109"/>
      <c r="CWZ592" s="109"/>
      <c r="CXA592" s="109"/>
      <c r="CXB592" s="109"/>
      <c r="CXC592" s="109"/>
      <c r="CXD592" s="109"/>
      <c r="CXE592" s="109"/>
      <c r="CXF592" s="109"/>
      <c r="CXG592" s="109"/>
      <c r="CXH592" s="109"/>
      <c r="CXI592" s="109"/>
      <c r="CXJ592" s="109"/>
      <c r="CXK592" s="109"/>
      <c r="CXL592" s="109"/>
      <c r="CXM592" s="109"/>
      <c r="CXN592" s="109"/>
      <c r="CXO592" s="109"/>
      <c r="CXP592" s="109"/>
      <c r="CXQ592" s="109"/>
      <c r="CXR592" s="109"/>
      <c r="CXS592" s="109"/>
      <c r="CXT592" s="109"/>
      <c r="CXU592" s="109"/>
      <c r="CXV592" s="109"/>
      <c r="CXW592" s="109"/>
      <c r="CXX592" s="109"/>
      <c r="CXY592" s="109"/>
      <c r="CXZ592" s="109"/>
      <c r="CYA592" s="109"/>
      <c r="CYB592" s="109"/>
      <c r="CYC592" s="109"/>
      <c r="CYD592" s="109"/>
      <c r="CYE592" s="109"/>
      <c r="CYF592" s="109"/>
      <c r="CYG592" s="109"/>
      <c r="CYH592" s="109"/>
      <c r="CYI592" s="109"/>
      <c r="CYJ592" s="109"/>
      <c r="CYK592" s="109"/>
      <c r="CYL592" s="109"/>
      <c r="CYM592" s="109"/>
      <c r="CYN592" s="109"/>
      <c r="CYO592" s="109"/>
      <c r="CYP592" s="109"/>
      <c r="CYQ592" s="109"/>
      <c r="CYR592" s="109"/>
      <c r="CYS592" s="109"/>
      <c r="CYT592" s="109"/>
      <c r="CYU592" s="109"/>
      <c r="CYV592" s="109"/>
      <c r="CYW592" s="109"/>
      <c r="CYX592" s="109"/>
      <c r="CYY592" s="109"/>
      <c r="CYZ592" s="109"/>
      <c r="CZA592" s="109"/>
      <c r="CZB592" s="109"/>
      <c r="CZC592" s="109"/>
      <c r="CZD592" s="109"/>
      <c r="CZE592" s="109"/>
      <c r="CZF592" s="109"/>
      <c r="CZG592" s="109"/>
      <c r="CZH592" s="109"/>
      <c r="CZI592" s="109"/>
      <c r="CZJ592" s="109"/>
      <c r="CZK592" s="109"/>
      <c r="CZL592" s="109"/>
      <c r="CZM592" s="109"/>
      <c r="CZN592" s="109"/>
      <c r="CZO592" s="109"/>
      <c r="CZP592" s="109"/>
      <c r="CZQ592" s="109"/>
      <c r="CZR592" s="109"/>
      <c r="CZS592" s="109"/>
      <c r="CZT592" s="109"/>
      <c r="CZU592" s="109"/>
      <c r="CZV592" s="109"/>
      <c r="CZW592" s="109"/>
      <c r="CZX592" s="109"/>
      <c r="CZY592" s="109"/>
      <c r="CZZ592" s="109"/>
      <c r="DAA592" s="109"/>
      <c r="DAB592" s="109"/>
      <c r="DAC592" s="109"/>
      <c r="DAD592" s="109"/>
      <c r="DAE592" s="109"/>
      <c r="DAF592" s="109"/>
      <c r="DAG592" s="109"/>
      <c r="DAH592" s="109"/>
      <c r="DAI592" s="109"/>
      <c r="DAJ592" s="109"/>
      <c r="DAK592" s="109"/>
      <c r="DAL592" s="109"/>
      <c r="DAM592" s="109"/>
      <c r="DAN592" s="109"/>
      <c r="DAO592" s="109"/>
      <c r="DAP592" s="109"/>
      <c r="DAQ592" s="109"/>
      <c r="DAR592" s="109"/>
      <c r="DAS592" s="109"/>
      <c r="DAT592" s="109"/>
      <c r="DAU592" s="109"/>
      <c r="DAV592" s="109"/>
      <c r="DAW592" s="109"/>
      <c r="DAX592" s="109"/>
      <c r="DAY592" s="109"/>
      <c r="DAZ592" s="109"/>
      <c r="DBA592" s="109"/>
      <c r="DBB592" s="109"/>
      <c r="DBC592" s="109"/>
      <c r="DBD592" s="109"/>
      <c r="DBE592" s="109"/>
      <c r="DBF592" s="109"/>
      <c r="DBG592" s="109"/>
      <c r="DBH592" s="109"/>
      <c r="DBI592" s="109"/>
      <c r="DBJ592" s="109"/>
      <c r="DBK592" s="109"/>
      <c r="DBL592" s="109"/>
      <c r="DBM592" s="109"/>
      <c r="DBN592" s="109"/>
      <c r="DBO592" s="109"/>
      <c r="DBP592" s="109"/>
      <c r="DBQ592" s="109"/>
      <c r="DBR592" s="109"/>
      <c r="DBS592" s="109"/>
      <c r="DBT592" s="109"/>
      <c r="DBU592" s="109"/>
      <c r="DBV592" s="109"/>
      <c r="DBW592" s="109"/>
      <c r="DBX592" s="109"/>
      <c r="DBY592" s="109"/>
      <c r="DBZ592" s="109"/>
      <c r="DCA592" s="109"/>
      <c r="DCB592" s="109"/>
      <c r="DCC592" s="109"/>
      <c r="DCD592" s="109"/>
      <c r="DCE592" s="109"/>
      <c r="DCF592" s="109"/>
      <c r="DCG592" s="109"/>
      <c r="DCH592" s="109"/>
      <c r="DCI592" s="109"/>
      <c r="DCJ592" s="109"/>
      <c r="DCK592" s="109"/>
      <c r="DCL592" s="109"/>
      <c r="DCM592" s="109"/>
      <c r="DCN592" s="109"/>
      <c r="DCO592" s="109"/>
      <c r="DCP592" s="109"/>
      <c r="DCQ592" s="109"/>
      <c r="DCR592" s="109"/>
      <c r="DCS592" s="109"/>
      <c r="DCT592" s="109"/>
      <c r="DCU592" s="109"/>
      <c r="DCV592" s="109"/>
      <c r="DCW592" s="109"/>
      <c r="DCX592" s="109"/>
      <c r="DCY592" s="109"/>
      <c r="DCZ592" s="109"/>
      <c r="DDA592" s="109"/>
      <c r="DDB592" s="109"/>
      <c r="DDC592" s="109"/>
      <c r="DDD592" s="109"/>
      <c r="DDE592" s="109"/>
      <c r="DDF592" s="109"/>
      <c r="DDG592" s="109"/>
      <c r="DDH592" s="109"/>
      <c r="DDI592" s="109"/>
      <c r="DDJ592" s="109"/>
      <c r="DDK592" s="109"/>
      <c r="DDL592" s="109"/>
      <c r="DDM592" s="109"/>
      <c r="DDN592" s="109"/>
      <c r="DDO592" s="109"/>
      <c r="DDP592" s="109"/>
      <c r="DDQ592" s="109"/>
      <c r="DDR592" s="109"/>
      <c r="DDS592" s="109"/>
      <c r="DDT592" s="109"/>
      <c r="DDU592" s="109"/>
      <c r="DDV592" s="109"/>
      <c r="DDW592" s="109"/>
      <c r="DDX592" s="109"/>
      <c r="DDY592" s="109"/>
      <c r="DDZ592" s="109"/>
      <c r="DEA592" s="109"/>
      <c r="DEB592" s="109"/>
      <c r="DEC592" s="109"/>
      <c r="DED592" s="109"/>
      <c r="DEE592" s="109"/>
      <c r="DEF592" s="109"/>
      <c r="DEG592" s="109"/>
      <c r="DEH592" s="109"/>
      <c r="DEI592" s="109"/>
      <c r="DEJ592" s="109"/>
      <c r="DEK592" s="109"/>
      <c r="DEL592" s="109"/>
      <c r="DEM592" s="109"/>
      <c r="DEN592" s="109"/>
      <c r="DEO592" s="109"/>
      <c r="DEP592" s="109"/>
      <c r="DEQ592" s="109"/>
      <c r="DER592" s="109"/>
      <c r="DES592" s="109"/>
      <c r="DET592" s="109"/>
      <c r="DEU592" s="109"/>
      <c r="DEV592" s="109"/>
      <c r="DEW592" s="109"/>
      <c r="DEX592" s="109"/>
      <c r="DEY592" s="109"/>
      <c r="DEZ592" s="109"/>
      <c r="DFA592" s="109"/>
      <c r="DFB592" s="109"/>
      <c r="DFC592" s="109"/>
      <c r="DFD592" s="109"/>
      <c r="DFE592" s="109"/>
      <c r="DFF592" s="109"/>
      <c r="DFG592" s="109"/>
      <c r="DFH592" s="109"/>
      <c r="DFI592" s="109"/>
      <c r="DFJ592" s="109"/>
      <c r="DFK592" s="109"/>
      <c r="DFL592" s="109"/>
      <c r="DFM592" s="109"/>
      <c r="DFN592" s="109"/>
      <c r="DFO592" s="109"/>
      <c r="DFP592" s="109"/>
      <c r="DFQ592" s="109"/>
      <c r="DFR592" s="109"/>
      <c r="DFS592" s="109"/>
      <c r="DFT592" s="109"/>
      <c r="DFU592" s="109"/>
      <c r="DFV592" s="109"/>
      <c r="DFW592" s="109"/>
      <c r="DFX592" s="109"/>
      <c r="DFY592" s="109"/>
      <c r="DFZ592" s="109"/>
      <c r="DGA592" s="109"/>
      <c r="DGB592" s="109"/>
      <c r="DGC592" s="109"/>
      <c r="DGD592" s="109"/>
      <c r="DGE592" s="109"/>
      <c r="DGF592" s="109"/>
      <c r="DGG592" s="109"/>
      <c r="DGH592" s="109"/>
      <c r="DGI592" s="109"/>
      <c r="DGJ592" s="109"/>
      <c r="DGK592" s="109"/>
      <c r="DGL592" s="109"/>
      <c r="DGM592" s="109"/>
      <c r="DGN592" s="109"/>
      <c r="DGO592" s="109"/>
      <c r="DGP592" s="109"/>
      <c r="DGQ592" s="109"/>
      <c r="DGR592" s="109"/>
      <c r="DGS592" s="109"/>
      <c r="DGT592" s="109"/>
      <c r="DGU592" s="109"/>
      <c r="DGV592" s="109"/>
      <c r="DGW592" s="109"/>
      <c r="DGX592" s="109"/>
      <c r="DGY592" s="109"/>
      <c r="DGZ592" s="109"/>
      <c r="DHA592" s="109"/>
      <c r="DHB592" s="109"/>
      <c r="DHC592" s="109"/>
      <c r="DHD592" s="109"/>
      <c r="DHE592" s="109"/>
      <c r="DHF592" s="109"/>
      <c r="DHG592" s="109"/>
      <c r="DHH592" s="109"/>
      <c r="DHI592" s="109"/>
      <c r="DHJ592" s="109"/>
      <c r="DHK592" s="109"/>
      <c r="DHL592" s="109"/>
      <c r="DHM592" s="109"/>
      <c r="DHN592" s="109"/>
      <c r="DHO592" s="109"/>
      <c r="DHP592" s="109"/>
      <c r="DHQ592" s="109"/>
      <c r="DHR592" s="109"/>
      <c r="DHS592" s="109"/>
      <c r="DHT592" s="109"/>
      <c r="DHU592" s="109"/>
      <c r="DHV592" s="109"/>
      <c r="DHW592" s="109"/>
      <c r="DHX592" s="109"/>
      <c r="DHY592" s="109"/>
      <c r="DHZ592" s="109"/>
      <c r="DIA592" s="109"/>
      <c r="DIB592" s="109"/>
      <c r="DIC592" s="109"/>
      <c r="DID592" s="109"/>
      <c r="DIE592" s="109"/>
      <c r="DIF592" s="109"/>
      <c r="DIG592" s="109"/>
      <c r="DIH592" s="109"/>
      <c r="DII592" s="109"/>
      <c r="DIJ592" s="109"/>
      <c r="DIK592" s="109"/>
      <c r="DIL592" s="109"/>
      <c r="DIM592" s="109"/>
      <c r="DIN592" s="109"/>
      <c r="DIO592" s="109"/>
      <c r="DIP592" s="109"/>
      <c r="DIQ592" s="109"/>
      <c r="DIR592" s="109"/>
      <c r="DIS592" s="109"/>
      <c r="DIT592" s="109"/>
      <c r="DIU592" s="109"/>
      <c r="DIV592" s="109"/>
      <c r="DIW592" s="109"/>
      <c r="DIX592" s="109"/>
      <c r="DIY592" s="109"/>
      <c r="DIZ592" s="109"/>
      <c r="DJA592" s="109"/>
      <c r="DJB592" s="109"/>
      <c r="DJC592" s="109"/>
      <c r="DJD592" s="109"/>
      <c r="DJE592" s="109"/>
      <c r="DJF592" s="109"/>
      <c r="DJG592" s="109"/>
      <c r="DJH592" s="109"/>
      <c r="DJI592" s="109"/>
      <c r="DJJ592" s="109"/>
      <c r="DJK592" s="109"/>
      <c r="DJL592" s="109"/>
      <c r="DJM592" s="109"/>
      <c r="DJN592" s="109"/>
      <c r="DJO592" s="109"/>
      <c r="DJP592" s="109"/>
      <c r="DJQ592" s="109"/>
      <c r="DJR592" s="109"/>
      <c r="DJS592" s="109"/>
      <c r="DJT592" s="109"/>
      <c r="DJU592" s="109"/>
      <c r="DJV592" s="109"/>
      <c r="DJW592" s="109"/>
      <c r="DJX592" s="109"/>
      <c r="DJY592" s="109"/>
      <c r="DJZ592" s="109"/>
      <c r="DKA592" s="109"/>
      <c r="DKB592" s="109"/>
      <c r="DKC592" s="109"/>
      <c r="DKD592" s="109"/>
      <c r="DKE592" s="109"/>
      <c r="DKF592" s="109"/>
      <c r="DKG592" s="109"/>
      <c r="DKH592" s="109"/>
      <c r="DKI592" s="109"/>
      <c r="DKJ592" s="109"/>
      <c r="DKK592" s="109"/>
      <c r="DKL592" s="109"/>
      <c r="DKM592" s="109"/>
      <c r="DKN592" s="109"/>
      <c r="DKO592" s="109"/>
      <c r="DKP592" s="109"/>
      <c r="DKQ592" s="109"/>
      <c r="DKR592" s="109"/>
      <c r="DKS592" s="109"/>
      <c r="DKT592" s="109"/>
      <c r="DKU592" s="109"/>
      <c r="DKV592" s="109"/>
      <c r="DKW592" s="109"/>
      <c r="DKX592" s="109"/>
      <c r="DKY592" s="109"/>
      <c r="DKZ592" s="109"/>
      <c r="DLA592" s="109"/>
      <c r="DLB592" s="109"/>
      <c r="DLC592" s="109"/>
      <c r="DLD592" s="109"/>
      <c r="DLE592" s="109"/>
      <c r="DLF592" s="109"/>
      <c r="DLG592" s="109"/>
      <c r="DLH592" s="109"/>
      <c r="DLI592" s="109"/>
      <c r="DLJ592" s="109"/>
      <c r="DLK592" s="109"/>
      <c r="DLL592" s="109"/>
      <c r="DLM592" s="109"/>
      <c r="DLN592" s="109"/>
      <c r="DLO592" s="109"/>
      <c r="DLP592" s="109"/>
      <c r="DLQ592" s="109"/>
      <c r="DLR592" s="109"/>
      <c r="DLS592" s="109"/>
      <c r="DLT592" s="109"/>
      <c r="DLU592" s="109"/>
      <c r="DLV592" s="109"/>
      <c r="DLW592" s="109"/>
      <c r="DLX592" s="109"/>
      <c r="DLY592" s="109"/>
      <c r="DLZ592" s="109"/>
      <c r="DMA592" s="109"/>
      <c r="DMB592" s="109"/>
      <c r="DMC592" s="109"/>
      <c r="DMD592" s="109"/>
      <c r="DME592" s="109"/>
      <c r="DMF592" s="109"/>
      <c r="DMG592" s="109"/>
      <c r="DMH592" s="109"/>
      <c r="DMI592" s="109"/>
      <c r="DMJ592" s="109"/>
      <c r="DMK592" s="109"/>
      <c r="DML592" s="109"/>
      <c r="DMM592" s="109"/>
      <c r="DMN592" s="109"/>
      <c r="DMO592" s="109"/>
      <c r="DMP592" s="109"/>
      <c r="DMQ592" s="109"/>
      <c r="DMR592" s="109"/>
      <c r="DMS592" s="109"/>
      <c r="DMT592" s="109"/>
      <c r="DMU592" s="109"/>
      <c r="DMV592" s="109"/>
      <c r="DMW592" s="109"/>
      <c r="DMX592" s="109"/>
      <c r="DMY592" s="109"/>
      <c r="DMZ592" s="109"/>
      <c r="DNA592" s="109"/>
      <c r="DNB592" s="109"/>
      <c r="DNC592" s="109"/>
      <c r="DND592" s="109"/>
      <c r="DNE592" s="109"/>
      <c r="DNF592" s="109"/>
      <c r="DNG592" s="109"/>
      <c r="DNH592" s="109"/>
      <c r="DNI592" s="109"/>
      <c r="DNJ592" s="109"/>
      <c r="DNK592" s="109"/>
      <c r="DNL592" s="109"/>
      <c r="DNM592" s="109"/>
      <c r="DNN592" s="109"/>
      <c r="DNO592" s="109"/>
      <c r="DNP592" s="109"/>
      <c r="DNQ592" s="109"/>
      <c r="DNR592" s="109"/>
      <c r="DNS592" s="109"/>
      <c r="DNT592" s="109"/>
      <c r="DNU592" s="109"/>
      <c r="DNV592" s="109"/>
      <c r="DNW592" s="109"/>
      <c r="DNX592" s="109"/>
      <c r="DNY592" s="109"/>
      <c r="DNZ592" s="109"/>
      <c r="DOA592" s="109"/>
      <c r="DOB592" s="109"/>
      <c r="DOC592" s="109"/>
      <c r="DOD592" s="109"/>
      <c r="DOE592" s="109"/>
      <c r="DOF592" s="109"/>
      <c r="DOG592" s="109"/>
      <c r="DOH592" s="109"/>
      <c r="DOI592" s="109"/>
      <c r="DOJ592" s="109"/>
      <c r="DOK592" s="109"/>
      <c r="DOL592" s="109"/>
      <c r="DOM592" s="109"/>
      <c r="DON592" s="109"/>
      <c r="DOO592" s="109"/>
      <c r="DOP592" s="109"/>
      <c r="DOQ592" s="109"/>
      <c r="DOR592" s="109"/>
      <c r="DOS592" s="109"/>
      <c r="DOT592" s="109"/>
      <c r="DOU592" s="109"/>
      <c r="DOV592" s="109"/>
      <c r="DOW592" s="109"/>
      <c r="DOX592" s="109"/>
      <c r="DOY592" s="109"/>
      <c r="DOZ592" s="109"/>
      <c r="DPA592" s="109"/>
      <c r="DPB592" s="109"/>
      <c r="DPC592" s="109"/>
      <c r="DPD592" s="109"/>
      <c r="DPE592" s="109"/>
      <c r="DPF592" s="109"/>
      <c r="DPG592" s="109"/>
      <c r="DPH592" s="109"/>
      <c r="DPI592" s="109"/>
      <c r="DPJ592" s="109"/>
      <c r="DPK592" s="109"/>
      <c r="DPL592" s="109"/>
      <c r="DPM592" s="109"/>
      <c r="DPN592" s="109"/>
      <c r="DPO592" s="109"/>
      <c r="DPP592" s="109"/>
      <c r="DPQ592" s="109"/>
      <c r="DPR592" s="109"/>
      <c r="DPS592" s="109"/>
      <c r="DPT592" s="109"/>
      <c r="DPU592" s="109"/>
      <c r="DPV592" s="109"/>
      <c r="DPW592" s="109"/>
      <c r="DPX592" s="109"/>
      <c r="DPY592" s="109"/>
      <c r="DPZ592" s="109"/>
      <c r="DQA592" s="109"/>
      <c r="DQB592" s="109"/>
      <c r="DQC592" s="109"/>
      <c r="DQD592" s="109"/>
      <c r="DQE592" s="109"/>
      <c r="DQF592" s="109"/>
      <c r="DQG592" s="109"/>
      <c r="DQH592" s="109"/>
      <c r="DQI592" s="109"/>
      <c r="DQJ592" s="109"/>
      <c r="DQK592" s="109"/>
      <c r="DQL592" s="109"/>
      <c r="DQM592" s="109"/>
      <c r="DQN592" s="109"/>
      <c r="DQO592" s="109"/>
      <c r="DQP592" s="109"/>
      <c r="DQQ592" s="109"/>
      <c r="DQR592" s="109"/>
      <c r="DQS592" s="109"/>
      <c r="DQT592" s="109"/>
      <c r="DQU592" s="109"/>
      <c r="DQV592" s="109"/>
      <c r="DQW592" s="109"/>
      <c r="DQX592" s="109"/>
      <c r="DQY592" s="109"/>
      <c r="DQZ592" s="109"/>
      <c r="DRA592" s="109"/>
      <c r="DRB592" s="109"/>
      <c r="DRC592" s="109"/>
      <c r="DRD592" s="109"/>
      <c r="DRE592" s="109"/>
      <c r="DRF592" s="109"/>
      <c r="DRG592" s="109"/>
      <c r="DRH592" s="109"/>
      <c r="DRI592" s="109"/>
      <c r="DRJ592" s="109"/>
      <c r="DRK592" s="109"/>
      <c r="DRL592" s="109"/>
      <c r="DRM592" s="109"/>
      <c r="DRN592" s="109"/>
      <c r="DRO592" s="109"/>
      <c r="DRP592" s="109"/>
      <c r="DRQ592" s="109"/>
      <c r="DRR592" s="109"/>
      <c r="DRS592" s="109"/>
      <c r="DRT592" s="109"/>
      <c r="DRU592" s="109"/>
      <c r="DRV592" s="109"/>
      <c r="DRW592" s="109"/>
      <c r="DRX592" s="109"/>
      <c r="DRY592" s="109"/>
      <c r="DRZ592" s="109"/>
      <c r="DSA592" s="109"/>
      <c r="DSB592" s="109"/>
      <c r="DSC592" s="109"/>
      <c r="DSD592" s="109"/>
      <c r="DSE592" s="109"/>
      <c r="DSF592" s="109"/>
      <c r="DSG592" s="109"/>
      <c r="DSH592" s="109"/>
      <c r="DSI592" s="109"/>
      <c r="DSJ592" s="109"/>
      <c r="DSK592" s="109"/>
      <c r="DSL592" s="109"/>
      <c r="DSM592" s="109"/>
      <c r="DSN592" s="109"/>
      <c r="DSO592" s="109"/>
      <c r="DSP592" s="109"/>
      <c r="DSQ592" s="109"/>
      <c r="DSR592" s="109"/>
      <c r="DSS592" s="109"/>
      <c r="DST592" s="109"/>
      <c r="DSU592" s="109"/>
      <c r="DSV592" s="109"/>
      <c r="DSW592" s="109"/>
      <c r="DSX592" s="109"/>
      <c r="DSY592" s="109"/>
      <c r="DSZ592" s="109"/>
      <c r="DTA592" s="109"/>
      <c r="DTB592" s="109"/>
      <c r="DTC592" s="109"/>
      <c r="DTD592" s="109"/>
      <c r="DTE592" s="109"/>
      <c r="DTF592" s="109"/>
      <c r="DTG592" s="109"/>
      <c r="DTH592" s="109"/>
      <c r="DTI592" s="109"/>
      <c r="DTJ592" s="109"/>
      <c r="DTK592" s="109"/>
      <c r="DTL592" s="109"/>
      <c r="DTM592" s="109"/>
      <c r="DTN592" s="109"/>
      <c r="DTO592" s="109"/>
      <c r="DTP592" s="109"/>
      <c r="DTQ592" s="109"/>
      <c r="DTR592" s="109"/>
      <c r="DTS592" s="109"/>
      <c r="DTT592" s="109"/>
      <c r="DTU592" s="109"/>
      <c r="DTV592" s="109"/>
      <c r="DTW592" s="109"/>
      <c r="DTX592" s="109"/>
      <c r="DTY592" s="109"/>
      <c r="DTZ592" s="109"/>
      <c r="DUA592" s="109"/>
      <c r="DUB592" s="109"/>
      <c r="DUC592" s="109"/>
      <c r="DUD592" s="109"/>
      <c r="DUE592" s="109"/>
      <c r="DUF592" s="109"/>
      <c r="DUG592" s="109"/>
      <c r="DUH592" s="109"/>
      <c r="DUI592" s="109"/>
      <c r="DUJ592" s="109"/>
      <c r="DUK592" s="109"/>
      <c r="DUL592" s="109"/>
      <c r="DUM592" s="109"/>
      <c r="DUN592" s="109"/>
      <c r="DUO592" s="109"/>
      <c r="DUP592" s="109"/>
      <c r="DUQ592" s="109"/>
      <c r="DUR592" s="109"/>
      <c r="DUS592" s="109"/>
      <c r="DUT592" s="109"/>
      <c r="DUU592" s="109"/>
      <c r="DUV592" s="109"/>
      <c r="DUW592" s="109"/>
      <c r="DUX592" s="109"/>
      <c r="DUY592" s="109"/>
      <c r="DUZ592" s="109"/>
      <c r="DVA592" s="109"/>
      <c r="DVB592" s="109"/>
      <c r="DVC592" s="109"/>
      <c r="DVD592" s="109"/>
      <c r="DVE592" s="109"/>
      <c r="DVF592" s="109"/>
      <c r="DVG592" s="109"/>
      <c r="DVH592" s="109"/>
      <c r="DVI592" s="109"/>
      <c r="DVJ592" s="109"/>
      <c r="DVK592" s="109"/>
      <c r="DVL592" s="109"/>
      <c r="DVM592" s="109"/>
      <c r="DVN592" s="109"/>
      <c r="DVO592" s="109"/>
      <c r="DVP592" s="109"/>
      <c r="DVQ592" s="109"/>
      <c r="DVR592" s="109"/>
      <c r="DVS592" s="109"/>
      <c r="DVT592" s="109"/>
      <c r="DVU592" s="109"/>
      <c r="DVV592" s="109"/>
      <c r="DVW592" s="109"/>
      <c r="DVX592" s="109"/>
      <c r="DVY592" s="109"/>
      <c r="DVZ592" s="109"/>
      <c r="DWA592" s="109"/>
      <c r="DWB592" s="109"/>
      <c r="DWC592" s="109"/>
      <c r="DWD592" s="109"/>
      <c r="DWE592" s="109"/>
      <c r="DWF592" s="109"/>
      <c r="DWG592" s="109"/>
      <c r="DWH592" s="109"/>
      <c r="DWI592" s="109"/>
      <c r="DWJ592" s="109"/>
      <c r="DWK592" s="109"/>
      <c r="DWL592" s="109"/>
      <c r="DWM592" s="109"/>
      <c r="DWN592" s="109"/>
      <c r="DWO592" s="109"/>
      <c r="DWP592" s="109"/>
      <c r="DWQ592" s="109"/>
      <c r="DWR592" s="109"/>
      <c r="DWS592" s="109"/>
      <c r="DWT592" s="109"/>
      <c r="DWU592" s="109"/>
      <c r="DWV592" s="109"/>
      <c r="DWW592" s="109"/>
      <c r="DWX592" s="109"/>
      <c r="DWY592" s="109"/>
      <c r="DWZ592" s="109"/>
      <c r="DXA592" s="109"/>
      <c r="DXB592" s="109"/>
      <c r="DXC592" s="109"/>
      <c r="DXD592" s="109"/>
      <c r="DXE592" s="109"/>
      <c r="DXF592" s="109"/>
      <c r="DXG592" s="109"/>
      <c r="DXH592" s="109"/>
      <c r="DXI592" s="109"/>
      <c r="DXJ592" s="109"/>
      <c r="DXK592" s="109"/>
      <c r="DXL592" s="109"/>
      <c r="DXM592" s="109"/>
      <c r="DXN592" s="109"/>
      <c r="DXO592" s="109"/>
      <c r="DXP592" s="109"/>
      <c r="DXQ592" s="109"/>
      <c r="DXR592" s="109"/>
      <c r="DXS592" s="109"/>
      <c r="DXT592" s="109"/>
      <c r="DXU592" s="109"/>
      <c r="DXV592" s="109"/>
      <c r="DXW592" s="109"/>
      <c r="DXX592" s="109"/>
      <c r="DXY592" s="109"/>
      <c r="DXZ592" s="109"/>
      <c r="DYA592" s="109"/>
      <c r="DYB592" s="109"/>
      <c r="DYC592" s="109"/>
      <c r="DYD592" s="109"/>
      <c r="DYE592" s="109"/>
      <c r="DYF592" s="109"/>
      <c r="DYG592" s="109"/>
      <c r="DYH592" s="109"/>
      <c r="DYI592" s="109"/>
      <c r="DYJ592" s="109"/>
      <c r="DYK592" s="109"/>
      <c r="DYL592" s="109"/>
      <c r="DYM592" s="109"/>
      <c r="DYN592" s="109"/>
      <c r="DYO592" s="109"/>
      <c r="DYP592" s="109"/>
      <c r="DYQ592" s="109"/>
      <c r="DYR592" s="109"/>
      <c r="DYS592" s="109"/>
      <c r="DYT592" s="109"/>
      <c r="DYU592" s="109"/>
      <c r="DYV592" s="109"/>
      <c r="DYW592" s="109"/>
      <c r="DYX592" s="109"/>
      <c r="DYY592" s="109"/>
      <c r="DYZ592" s="109"/>
      <c r="DZA592" s="109"/>
      <c r="DZB592" s="109"/>
      <c r="DZC592" s="109"/>
      <c r="DZD592" s="109"/>
      <c r="DZE592" s="109"/>
      <c r="DZF592" s="109"/>
      <c r="DZG592" s="109"/>
      <c r="DZH592" s="109"/>
      <c r="DZI592" s="109"/>
      <c r="DZJ592" s="109"/>
      <c r="DZK592" s="109"/>
      <c r="DZL592" s="109"/>
      <c r="DZM592" s="109"/>
      <c r="DZN592" s="109"/>
      <c r="DZO592" s="109"/>
      <c r="DZP592" s="109"/>
      <c r="DZQ592" s="109"/>
      <c r="DZR592" s="109"/>
      <c r="DZS592" s="109"/>
      <c r="DZT592" s="109"/>
      <c r="DZU592" s="109"/>
      <c r="DZV592" s="109"/>
      <c r="DZW592" s="109"/>
      <c r="DZX592" s="109"/>
      <c r="DZY592" s="109"/>
      <c r="DZZ592" s="109"/>
      <c r="EAA592" s="109"/>
      <c r="EAB592" s="109"/>
      <c r="EAC592" s="109"/>
      <c r="EAD592" s="109"/>
      <c r="EAE592" s="109"/>
      <c r="EAF592" s="109"/>
      <c r="EAG592" s="109"/>
      <c r="EAH592" s="109"/>
      <c r="EAI592" s="109"/>
      <c r="EAJ592" s="109"/>
      <c r="EAK592" s="109"/>
      <c r="EAL592" s="109"/>
      <c r="EAM592" s="109"/>
      <c r="EAN592" s="109"/>
      <c r="EAO592" s="109"/>
      <c r="EAP592" s="109"/>
      <c r="EAQ592" s="109"/>
      <c r="EAR592" s="109"/>
      <c r="EAS592" s="109"/>
      <c r="EAT592" s="109"/>
      <c r="EAU592" s="109"/>
      <c r="EAV592" s="109"/>
      <c r="EAW592" s="109"/>
      <c r="EAX592" s="109"/>
      <c r="EAY592" s="109"/>
      <c r="EAZ592" s="109"/>
      <c r="EBA592" s="109"/>
      <c r="EBB592" s="109"/>
      <c r="EBC592" s="109"/>
      <c r="EBD592" s="109"/>
      <c r="EBE592" s="109"/>
      <c r="EBF592" s="109"/>
      <c r="EBG592" s="109"/>
      <c r="EBH592" s="109"/>
      <c r="EBI592" s="109"/>
      <c r="EBJ592" s="109"/>
      <c r="EBK592" s="109"/>
      <c r="EBL592" s="109"/>
      <c r="EBM592" s="109"/>
      <c r="EBN592" s="109"/>
      <c r="EBO592" s="109"/>
      <c r="EBP592" s="109"/>
      <c r="EBQ592" s="109"/>
      <c r="EBR592" s="109"/>
      <c r="EBS592" s="109"/>
      <c r="EBT592" s="109"/>
      <c r="EBU592" s="109"/>
      <c r="EBV592" s="109"/>
      <c r="EBW592" s="109"/>
      <c r="EBX592" s="109"/>
      <c r="EBY592" s="109"/>
      <c r="EBZ592" s="109"/>
      <c r="ECA592" s="109"/>
      <c r="ECB592" s="109"/>
      <c r="ECC592" s="109"/>
      <c r="ECD592" s="109"/>
      <c r="ECE592" s="109"/>
      <c r="ECF592" s="109"/>
      <c r="ECG592" s="109"/>
      <c r="ECH592" s="109"/>
      <c r="ECI592" s="109"/>
      <c r="ECJ592" s="109"/>
      <c r="ECK592" s="109"/>
      <c r="ECL592" s="109"/>
      <c r="ECM592" s="109"/>
      <c r="ECN592" s="109"/>
      <c r="ECO592" s="109"/>
      <c r="ECP592" s="109"/>
      <c r="ECQ592" s="109"/>
      <c r="ECR592" s="109"/>
      <c r="ECS592" s="109"/>
      <c r="ECT592" s="109"/>
      <c r="ECU592" s="109"/>
      <c r="ECV592" s="109"/>
      <c r="ECW592" s="109"/>
      <c r="ECX592" s="109"/>
      <c r="ECY592" s="109"/>
      <c r="ECZ592" s="109"/>
      <c r="EDA592" s="109"/>
      <c r="EDB592" s="109"/>
      <c r="EDC592" s="109"/>
      <c r="EDD592" s="109"/>
      <c r="EDE592" s="109"/>
      <c r="EDF592" s="109"/>
      <c r="EDG592" s="109"/>
      <c r="EDH592" s="109"/>
      <c r="EDI592" s="109"/>
      <c r="EDJ592" s="109"/>
      <c r="EDK592" s="109"/>
      <c r="EDL592" s="109"/>
      <c r="EDM592" s="109"/>
      <c r="EDN592" s="109"/>
      <c r="EDO592" s="109"/>
      <c r="EDP592" s="109"/>
      <c r="EDQ592" s="109"/>
      <c r="EDR592" s="109"/>
      <c r="EDS592" s="109"/>
      <c r="EDT592" s="109"/>
      <c r="EDU592" s="109"/>
      <c r="EDV592" s="109"/>
      <c r="EDW592" s="109"/>
      <c r="EDX592" s="109"/>
      <c r="EDY592" s="109"/>
      <c r="EDZ592" s="109"/>
      <c r="EEA592" s="109"/>
      <c r="EEB592" s="109"/>
      <c r="EEC592" s="109"/>
      <c r="EED592" s="109"/>
      <c r="EEE592" s="109"/>
      <c r="EEF592" s="109"/>
      <c r="EEG592" s="109"/>
      <c r="EEH592" s="109"/>
      <c r="EEI592" s="109"/>
      <c r="EEJ592" s="109"/>
      <c r="EEK592" s="109"/>
      <c r="EEL592" s="109"/>
      <c r="EEM592" s="109"/>
      <c r="EEN592" s="109"/>
      <c r="EEO592" s="109"/>
      <c r="EEP592" s="109"/>
      <c r="EEQ592" s="109"/>
      <c r="EER592" s="109"/>
      <c r="EES592" s="109"/>
      <c r="EET592" s="109"/>
      <c r="EEU592" s="109"/>
      <c r="EEV592" s="109"/>
      <c r="EEW592" s="109"/>
      <c r="EEX592" s="109"/>
      <c r="EEY592" s="109"/>
      <c r="EEZ592" s="109"/>
      <c r="EFA592" s="109"/>
      <c r="EFB592" s="109"/>
      <c r="EFC592" s="109"/>
      <c r="EFD592" s="109"/>
      <c r="EFE592" s="109"/>
      <c r="EFF592" s="109"/>
      <c r="EFG592" s="109"/>
      <c r="EFH592" s="109"/>
      <c r="EFI592" s="109"/>
      <c r="EFJ592" s="109"/>
      <c r="EFK592" s="109"/>
      <c r="EFL592" s="109"/>
      <c r="EFM592" s="109"/>
      <c r="EFN592" s="109"/>
      <c r="EFO592" s="109"/>
      <c r="EFP592" s="109"/>
      <c r="EFQ592" s="109"/>
      <c r="EFR592" s="109"/>
      <c r="EFS592" s="109"/>
      <c r="EFT592" s="109"/>
      <c r="EFU592" s="109"/>
      <c r="EFV592" s="109"/>
      <c r="EFW592" s="109"/>
      <c r="EFX592" s="109"/>
      <c r="EFY592" s="109"/>
      <c r="EFZ592" s="109"/>
      <c r="EGA592" s="109"/>
      <c r="EGB592" s="109"/>
      <c r="EGC592" s="109"/>
      <c r="EGD592" s="109"/>
      <c r="EGE592" s="109"/>
      <c r="EGF592" s="109"/>
      <c r="EGG592" s="109"/>
      <c r="EGH592" s="109"/>
      <c r="EGI592" s="109"/>
      <c r="EGJ592" s="109"/>
      <c r="EGK592" s="109"/>
      <c r="EGL592" s="109"/>
      <c r="EGM592" s="109"/>
      <c r="EGN592" s="109"/>
      <c r="EGO592" s="109"/>
      <c r="EGP592" s="109"/>
      <c r="EGQ592" s="109"/>
      <c r="EGR592" s="109"/>
      <c r="EGS592" s="109"/>
      <c r="EGT592" s="109"/>
      <c r="EGU592" s="109"/>
      <c r="EGV592" s="109"/>
      <c r="EGW592" s="109"/>
      <c r="EGX592" s="109"/>
      <c r="EGY592" s="109"/>
      <c r="EGZ592" s="109"/>
      <c r="EHA592" s="109"/>
      <c r="EHB592" s="109"/>
      <c r="EHC592" s="109"/>
      <c r="EHD592" s="109"/>
      <c r="EHE592" s="109"/>
      <c r="EHF592" s="109"/>
      <c r="EHG592" s="109"/>
      <c r="EHH592" s="109"/>
      <c r="EHI592" s="109"/>
      <c r="EHJ592" s="109"/>
      <c r="EHK592" s="109"/>
      <c r="EHL592" s="109"/>
      <c r="EHM592" s="109"/>
      <c r="EHN592" s="109"/>
      <c r="EHO592" s="109"/>
      <c r="EHP592" s="109"/>
      <c r="EHQ592" s="109"/>
      <c r="EHR592" s="109"/>
      <c r="EHS592" s="109"/>
      <c r="EHT592" s="109"/>
      <c r="EHU592" s="109"/>
      <c r="EHV592" s="109"/>
      <c r="EHW592" s="109"/>
      <c r="EHX592" s="109"/>
      <c r="EHY592" s="109"/>
      <c r="EHZ592" s="109"/>
      <c r="EIA592" s="109"/>
      <c r="EIB592" s="109"/>
      <c r="EIC592" s="109"/>
      <c r="EID592" s="109"/>
      <c r="EIE592" s="109"/>
      <c r="EIF592" s="109"/>
      <c r="EIG592" s="109"/>
      <c r="EIH592" s="109"/>
      <c r="EII592" s="109"/>
      <c r="EIJ592" s="109"/>
      <c r="EIK592" s="109"/>
      <c r="EIL592" s="109"/>
      <c r="EIM592" s="109"/>
      <c r="EIN592" s="109"/>
      <c r="EIO592" s="109"/>
      <c r="EIP592" s="109"/>
      <c r="EIQ592" s="109"/>
      <c r="EIR592" s="109"/>
      <c r="EIS592" s="109"/>
      <c r="EIT592" s="109"/>
      <c r="EIU592" s="109"/>
      <c r="EIV592" s="109"/>
      <c r="EIW592" s="109"/>
      <c r="EIX592" s="109"/>
      <c r="EIY592" s="109"/>
      <c r="EIZ592" s="109"/>
      <c r="EJA592" s="109"/>
      <c r="EJB592" s="109"/>
      <c r="EJC592" s="109"/>
      <c r="EJD592" s="109"/>
      <c r="EJE592" s="109"/>
      <c r="EJF592" s="109"/>
      <c r="EJG592" s="109"/>
      <c r="EJH592" s="109"/>
      <c r="EJI592" s="109"/>
      <c r="EJJ592" s="109"/>
      <c r="EJK592" s="109"/>
      <c r="EJL592" s="109"/>
      <c r="EJM592" s="109"/>
      <c r="EJN592" s="109"/>
      <c r="EJO592" s="109"/>
      <c r="EJP592" s="109"/>
      <c r="EJQ592" s="109"/>
      <c r="EJR592" s="109"/>
      <c r="EJS592" s="109"/>
      <c r="EJT592" s="109"/>
      <c r="EJU592" s="109"/>
      <c r="EJV592" s="109"/>
      <c r="EJW592" s="109"/>
      <c r="EJX592" s="109"/>
      <c r="EJY592" s="109"/>
      <c r="EJZ592" s="109"/>
      <c r="EKA592" s="109"/>
      <c r="EKB592" s="109"/>
      <c r="EKC592" s="109"/>
      <c r="EKD592" s="109"/>
      <c r="EKE592" s="109"/>
      <c r="EKF592" s="109"/>
      <c r="EKG592" s="109"/>
      <c r="EKH592" s="109"/>
      <c r="EKI592" s="109"/>
      <c r="EKJ592" s="109"/>
      <c r="EKK592" s="109"/>
      <c r="EKL592" s="109"/>
      <c r="EKM592" s="109"/>
      <c r="EKN592" s="109"/>
      <c r="EKO592" s="109"/>
      <c r="EKP592" s="109"/>
      <c r="EKQ592" s="109"/>
      <c r="EKR592" s="109"/>
      <c r="EKS592" s="109"/>
      <c r="EKT592" s="109"/>
      <c r="EKU592" s="109"/>
      <c r="EKV592" s="109"/>
      <c r="EKW592" s="109"/>
      <c r="EKX592" s="109"/>
      <c r="EKY592" s="109"/>
      <c r="EKZ592" s="109"/>
      <c r="ELA592" s="109"/>
      <c r="ELB592" s="109"/>
      <c r="ELC592" s="109"/>
      <c r="ELD592" s="109"/>
      <c r="ELE592" s="109"/>
      <c r="ELF592" s="109"/>
      <c r="ELG592" s="109"/>
      <c r="ELH592" s="109"/>
      <c r="ELI592" s="109"/>
      <c r="ELJ592" s="109"/>
      <c r="ELK592" s="109"/>
      <c r="ELL592" s="109"/>
      <c r="ELM592" s="109"/>
      <c r="ELN592" s="109"/>
      <c r="ELO592" s="109"/>
      <c r="ELP592" s="109"/>
      <c r="ELQ592" s="109"/>
      <c r="ELR592" s="109"/>
      <c r="ELS592" s="109"/>
      <c r="ELT592" s="109"/>
      <c r="ELU592" s="109"/>
      <c r="ELV592" s="109"/>
      <c r="ELW592" s="109"/>
      <c r="ELX592" s="109"/>
      <c r="ELY592" s="109"/>
      <c r="ELZ592" s="109"/>
      <c r="EMA592" s="109"/>
      <c r="EMB592" s="109"/>
      <c r="EMC592" s="109"/>
      <c r="EMD592" s="109"/>
      <c r="EME592" s="109"/>
      <c r="EMF592" s="109"/>
      <c r="EMG592" s="109"/>
      <c r="EMH592" s="109"/>
      <c r="EMI592" s="109"/>
      <c r="EMJ592" s="109"/>
      <c r="EMK592" s="109"/>
      <c r="EML592" s="109"/>
      <c r="EMM592" s="109"/>
      <c r="EMN592" s="109"/>
      <c r="EMO592" s="109"/>
      <c r="EMP592" s="109"/>
      <c r="EMQ592" s="109"/>
      <c r="EMR592" s="109"/>
      <c r="EMS592" s="109"/>
      <c r="EMT592" s="109"/>
      <c r="EMU592" s="109"/>
      <c r="EMV592" s="109"/>
      <c r="EMW592" s="109"/>
      <c r="EMX592" s="109"/>
      <c r="EMY592" s="109"/>
      <c r="EMZ592" s="109"/>
      <c r="ENA592" s="109"/>
      <c r="ENB592" s="109"/>
      <c r="ENC592" s="109"/>
      <c r="END592" s="109"/>
      <c r="ENE592" s="109"/>
      <c r="ENF592" s="109"/>
      <c r="ENG592" s="109"/>
      <c r="ENH592" s="109"/>
      <c r="ENI592" s="109"/>
      <c r="ENJ592" s="109"/>
      <c r="ENK592" s="109"/>
      <c r="ENL592" s="109"/>
      <c r="ENM592" s="109"/>
      <c r="ENN592" s="109"/>
      <c r="ENO592" s="109"/>
      <c r="ENP592" s="109"/>
      <c r="ENQ592" s="109"/>
      <c r="ENR592" s="109"/>
      <c r="ENS592" s="109"/>
      <c r="ENT592" s="109"/>
      <c r="ENU592" s="109"/>
      <c r="ENV592" s="109"/>
      <c r="ENW592" s="109"/>
      <c r="ENX592" s="109"/>
      <c r="ENY592" s="109"/>
      <c r="ENZ592" s="109"/>
      <c r="EOA592" s="109"/>
      <c r="EOB592" s="109"/>
      <c r="EOC592" s="109"/>
      <c r="EOD592" s="109"/>
      <c r="EOE592" s="109"/>
      <c r="EOF592" s="109"/>
      <c r="EOG592" s="109"/>
      <c r="EOH592" s="109"/>
      <c r="EOI592" s="109"/>
      <c r="EOJ592" s="109"/>
      <c r="EOK592" s="109"/>
      <c r="EOL592" s="109"/>
      <c r="EOM592" s="109"/>
      <c r="EON592" s="109"/>
      <c r="EOO592" s="109"/>
      <c r="EOP592" s="109"/>
      <c r="EOQ592" s="109"/>
      <c r="EOR592" s="109"/>
      <c r="EOS592" s="109"/>
      <c r="EOT592" s="109"/>
      <c r="EOU592" s="109"/>
      <c r="EOV592" s="109"/>
      <c r="EOW592" s="109"/>
      <c r="EOX592" s="109"/>
      <c r="EOY592" s="109"/>
      <c r="EOZ592" s="109"/>
      <c r="EPA592" s="109"/>
      <c r="EPB592" s="109"/>
      <c r="EPC592" s="109"/>
      <c r="EPD592" s="109"/>
      <c r="EPE592" s="109"/>
      <c r="EPF592" s="109"/>
      <c r="EPG592" s="109"/>
      <c r="EPH592" s="109"/>
      <c r="EPI592" s="109"/>
      <c r="EPJ592" s="109"/>
      <c r="EPK592" s="109"/>
      <c r="EPL592" s="109"/>
      <c r="EPM592" s="109"/>
      <c r="EPN592" s="109"/>
      <c r="EPO592" s="109"/>
      <c r="EPP592" s="109"/>
      <c r="EPQ592" s="109"/>
      <c r="EPR592" s="109"/>
      <c r="EPS592" s="109"/>
      <c r="EPT592" s="109"/>
      <c r="EPU592" s="109"/>
      <c r="EPV592" s="109"/>
      <c r="EPW592" s="109"/>
      <c r="EPX592" s="109"/>
      <c r="EPY592" s="109"/>
      <c r="EPZ592" s="109"/>
      <c r="EQA592" s="109"/>
      <c r="EQB592" s="109"/>
      <c r="EQC592" s="109"/>
      <c r="EQD592" s="109"/>
      <c r="EQE592" s="109"/>
      <c r="EQF592" s="109"/>
      <c r="EQG592" s="109"/>
      <c r="EQH592" s="109"/>
      <c r="EQI592" s="109"/>
      <c r="EQJ592" s="109"/>
      <c r="EQK592" s="109"/>
      <c r="EQL592" s="109"/>
      <c r="EQM592" s="109"/>
      <c r="EQN592" s="109"/>
      <c r="EQO592" s="109"/>
      <c r="EQP592" s="109"/>
      <c r="EQQ592" s="109"/>
      <c r="EQR592" s="109"/>
      <c r="EQS592" s="109"/>
      <c r="EQT592" s="109"/>
      <c r="EQU592" s="109"/>
      <c r="EQV592" s="109"/>
      <c r="EQW592" s="109"/>
      <c r="EQX592" s="109"/>
      <c r="EQY592" s="109"/>
      <c r="EQZ592" s="109"/>
      <c r="ERA592" s="109"/>
      <c r="ERB592" s="109"/>
      <c r="ERC592" s="109"/>
      <c r="ERD592" s="109"/>
      <c r="ERE592" s="109"/>
      <c r="ERF592" s="109"/>
      <c r="ERG592" s="109"/>
      <c r="ERH592" s="109"/>
      <c r="ERI592" s="109"/>
      <c r="ERJ592" s="109"/>
      <c r="ERK592" s="109"/>
      <c r="ERL592" s="109"/>
      <c r="ERM592" s="109"/>
      <c r="ERN592" s="109"/>
      <c r="ERO592" s="109"/>
      <c r="ERP592" s="109"/>
      <c r="ERQ592" s="109"/>
      <c r="ERR592" s="109"/>
      <c r="ERS592" s="109"/>
      <c r="ERT592" s="109"/>
      <c r="ERU592" s="109"/>
      <c r="ERV592" s="109"/>
      <c r="ERW592" s="109"/>
      <c r="ERX592" s="109"/>
      <c r="ERY592" s="109"/>
      <c r="ERZ592" s="109"/>
      <c r="ESA592" s="109"/>
      <c r="ESB592" s="109"/>
      <c r="ESC592" s="109"/>
      <c r="ESD592" s="109"/>
      <c r="ESE592" s="109"/>
      <c r="ESF592" s="109"/>
      <c r="ESG592" s="109"/>
      <c r="ESH592" s="109"/>
      <c r="ESI592" s="109"/>
      <c r="ESJ592" s="109"/>
      <c r="ESK592" s="109"/>
      <c r="ESL592" s="109"/>
      <c r="ESM592" s="109"/>
      <c r="ESN592" s="109"/>
      <c r="ESO592" s="109"/>
      <c r="ESP592" s="109"/>
      <c r="ESQ592" s="109"/>
      <c r="ESR592" s="109"/>
      <c r="ESS592" s="109"/>
      <c r="EST592" s="109"/>
      <c r="ESU592" s="109"/>
      <c r="ESV592" s="109"/>
      <c r="ESW592" s="109"/>
      <c r="ESX592" s="109"/>
      <c r="ESY592" s="109"/>
      <c r="ESZ592" s="109"/>
      <c r="ETA592" s="109"/>
      <c r="ETB592" s="109"/>
      <c r="ETC592" s="109"/>
      <c r="ETD592" s="109"/>
      <c r="ETE592" s="109"/>
      <c r="ETF592" s="109"/>
      <c r="ETG592" s="109"/>
      <c r="ETH592" s="109"/>
      <c r="ETI592" s="109"/>
      <c r="ETJ592" s="109"/>
      <c r="ETK592" s="109"/>
      <c r="ETL592" s="109"/>
      <c r="ETM592" s="109"/>
      <c r="ETN592" s="109"/>
      <c r="ETO592" s="109"/>
      <c r="ETP592" s="109"/>
      <c r="ETQ592" s="109"/>
      <c r="ETR592" s="109"/>
      <c r="ETS592" s="109"/>
      <c r="ETT592" s="109"/>
      <c r="ETU592" s="109"/>
      <c r="ETV592" s="109"/>
      <c r="ETW592" s="109"/>
      <c r="ETX592" s="109"/>
      <c r="ETY592" s="109"/>
      <c r="ETZ592" s="109"/>
      <c r="EUA592" s="109"/>
      <c r="EUB592" s="109"/>
      <c r="EUC592" s="109"/>
      <c r="EUD592" s="109"/>
      <c r="EUE592" s="109"/>
      <c r="EUF592" s="109"/>
      <c r="EUG592" s="109"/>
      <c r="EUH592" s="109"/>
      <c r="EUI592" s="109"/>
      <c r="EUJ592" s="109"/>
      <c r="EUK592" s="109"/>
      <c r="EUL592" s="109"/>
      <c r="EUM592" s="109"/>
      <c r="EUN592" s="109"/>
      <c r="EUO592" s="109"/>
      <c r="EUP592" s="109"/>
      <c r="EUQ592" s="109"/>
      <c r="EUR592" s="109"/>
      <c r="EUS592" s="109"/>
      <c r="EUT592" s="109"/>
      <c r="EUU592" s="109"/>
      <c r="EUV592" s="109"/>
      <c r="EUW592" s="109"/>
      <c r="EUX592" s="109"/>
      <c r="EUY592" s="109"/>
      <c r="EUZ592" s="109"/>
      <c r="EVA592" s="109"/>
      <c r="EVB592" s="109"/>
      <c r="EVC592" s="109"/>
      <c r="EVD592" s="109"/>
      <c r="EVE592" s="109"/>
      <c r="EVF592" s="109"/>
      <c r="EVG592" s="109"/>
      <c r="EVH592" s="109"/>
      <c r="EVI592" s="109"/>
      <c r="EVJ592" s="109"/>
      <c r="EVK592" s="109"/>
      <c r="EVL592" s="109"/>
      <c r="EVM592" s="109"/>
      <c r="EVN592" s="109"/>
      <c r="EVO592" s="109"/>
      <c r="EVP592" s="109"/>
      <c r="EVQ592" s="109"/>
      <c r="EVR592" s="109"/>
      <c r="EVS592" s="109"/>
      <c r="EVT592" s="109"/>
      <c r="EVU592" s="109"/>
      <c r="EVV592" s="109"/>
      <c r="EVW592" s="109"/>
      <c r="EVX592" s="109"/>
      <c r="EVY592" s="109"/>
      <c r="EVZ592" s="109"/>
      <c r="EWA592" s="109"/>
      <c r="EWB592" s="109"/>
      <c r="EWC592" s="109"/>
      <c r="EWD592" s="109"/>
      <c r="EWE592" s="109"/>
      <c r="EWF592" s="109"/>
      <c r="EWG592" s="109"/>
      <c r="EWH592" s="109"/>
      <c r="EWI592" s="109"/>
      <c r="EWJ592" s="109"/>
      <c r="EWK592" s="109"/>
      <c r="EWL592" s="109"/>
      <c r="EWM592" s="109"/>
      <c r="EWN592" s="109"/>
      <c r="EWO592" s="109"/>
      <c r="EWP592" s="109"/>
      <c r="EWQ592" s="109"/>
      <c r="EWR592" s="109"/>
      <c r="EWS592" s="109"/>
      <c r="EWT592" s="109"/>
      <c r="EWU592" s="109"/>
      <c r="EWV592" s="109"/>
      <c r="EWW592" s="109"/>
      <c r="EWX592" s="109"/>
      <c r="EWY592" s="109"/>
      <c r="EWZ592" s="109"/>
      <c r="EXA592" s="109"/>
      <c r="EXB592" s="109"/>
      <c r="EXC592" s="109"/>
      <c r="EXD592" s="109"/>
      <c r="EXE592" s="109"/>
      <c r="EXF592" s="109"/>
      <c r="EXG592" s="109"/>
      <c r="EXH592" s="109"/>
      <c r="EXI592" s="109"/>
      <c r="EXJ592" s="109"/>
      <c r="EXK592" s="109"/>
      <c r="EXL592" s="109"/>
      <c r="EXM592" s="109"/>
      <c r="EXN592" s="109"/>
      <c r="EXO592" s="109"/>
      <c r="EXP592" s="109"/>
      <c r="EXQ592" s="109"/>
      <c r="EXR592" s="109"/>
      <c r="EXS592" s="109"/>
      <c r="EXT592" s="109"/>
      <c r="EXU592" s="109"/>
      <c r="EXV592" s="109"/>
      <c r="EXW592" s="109"/>
      <c r="EXX592" s="109"/>
      <c r="EXY592" s="109"/>
      <c r="EXZ592" s="109"/>
      <c r="EYA592" s="109"/>
      <c r="EYB592" s="109"/>
      <c r="EYC592" s="109"/>
      <c r="EYD592" s="109"/>
      <c r="EYE592" s="109"/>
      <c r="EYF592" s="109"/>
      <c r="EYG592" s="109"/>
      <c r="EYH592" s="109"/>
      <c r="EYI592" s="109"/>
      <c r="EYJ592" s="109"/>
      <c r="EYK592" s="109"/>
      <c r="EYL592" s="109"/>
      <c r="EYM592" s="109"/>
      <c r="EYN592" s="109"/>
      <c r="EYO592" s="109"/>
      <c r="EYP592" s="109"/>
      <c r="EYQ592" s="109"/>
      <c r="EYR592" s="109"/>
      <c r="EYS592" s="109"/>
      <c r="EYT592" s="109"/>
      <c r="EYU592" s="109"/>
      <c r="EYV592" s="109"/>
      <c r="EYW592" s="109"/>
      <c r="EYX592" s="109"/>
      <c r="EYY592" s="109"/>
      <c r="EYZ592" s="109"/>
      <c r="EZA592" s="109"/>
      <c r="EZB592" s="109"/>
      <c r="EZC592" s="109"/>
      <c r="EZD592" s="109"/>
      <c r="EZE592" s="109"/>
      <c r="EZF592" s="109"/>
      <c r="EZG592" s="109"/>
      <c r="EZH592" s="109"/>
      <c r="EZI592" s="109"/>
      <c r="EZJ592" s="109"/>
      <c r="EZK592" s="109"/>
      <c r="EZL592" s="109"/>
      <c r="EZM592" s="109"/>
      <c r="EZN592" s="109"/>
      <c r="EZO592" s="109"/>
      <c r="EZP592" s="109"/>
      <c r="EZQ592" s="109"/>
      <c r="EZR592" s="109"/>
      <c r="EZS592" s="109"/>
      <c r="EZT592" s="109"/>
      <c r="EZU592" s="109"/>
      <c r="EZV592" s="109"/>
      <c r="EZW592" s="109"/>
      <c r="EZX592" s="109"/>
      <c r="EZY592" s="109"/>
      <c r="EZZ592" s="109"/>
      <c r="FAA592" s="109"/>
      <c r="FAB592" s="109"/>
      <c r="FAC592" s="109"/>
      <c r="FAD592" s="109"/>
      <c r="FAE592" s="109"/>
      <c r="FAF592" s="109"/>
      <c r="FAG592" s="109"/>
      <c r="FAH592" s="109"/>
      <c r="FAI592" s="109"/>
      <c r="FAJ592" s="109"/>
      <c r="FAK592" s="109"/>
      <c r="FAL592" s="109"/>
      <c r="FAM592" s="109"/>
      <c r="FAN592" s="109"/>
      <c r="FAO592" s="109"/>
      <c r="FAP592" s="109"/>
      <c r="FAQ592" s="109"/>
      <c r="FAR592" s="109"/>
      <c r="FAS592" s="109"/>
      <c r="FAT592" s="109"/>
      <c r="FAU592" s="109"/>
      <c r="FAV592" s="109"/>
      <c r="FAW592" s="109"/>
      <c r="FAX592" s="109"/>
      <c r="FAY592" s="109"/>
      <c r="FAZ592" s="109"/>
      <c r="FBA592" s="109"/>
      <c r="FBB592" s="109"/>
      <c r="FBC592" s="109"/>
      <c r="FBD592" s="109"/>
      <c r="FBE592" s="109"/>
      <c r="FBF592" s="109"/>
      <c r="FBG592" s="109"/>
      <c r="FBH592" s="109"/>
      <c r="FBI592" s="109"/>
      <c r="FBJ592" s="109"/>
      <c r="FBK592" s="109"/>
      <c r="FBL592" s="109"/>
      <c r="FBM592" s="109"/>
      <c r="FBN592" s="109"/>
      <c r="FBO592" s="109"/>
      <c r="FBP592" s="109"/>
      <c r="FBQ592" s="109"/>
      <c r="FBR592" s="109"/>
      <c r="FBS592" s="109"/>
      <c r="FBT592" s="109"/>
      <c r="FBU592" s="109"/>
      <c r="FBV592" s="109"/>
      <c r="FBW592" s="109"/>
      <c r="FBX592" s="109"/>
      <c r="FBY592" s="109"/>
      <c r="FBZ592" s="109"/>
      <c r="FCA592" s="109"/>
      <c r="FCB592" s="109"/>
      <c r="FCC592" s="109"/>
      <c r="FCD592" s="109"/>
      <c r="FCE592" s="109"/>
      <c r="FCF592" s="109"/>
      <c r="FCG592" s="109"/>
      <c r="FCH592" s="109"/>
      <c r="FCI592" s="109"/>
      <c r="FCJ592" s="109"/>
      <c r="FCK592" s="109"/>
      <c r="FCL592" s="109"/>
      <c r="FCM592" s="109"/>
      <c r="FCN592" s="109"/>
      <c r="FCO592" s="109"/>
      <c r="FCP592" s="109"/>
      <c r="FCQ592" s="109"/>
      <c r="FCR592" s="109"/>
      <c r="FCS592" s="109"/>
      <c r="FCT592" s="109"/>
      <c r="FCU592" s="109"/>
      <c r="FCV592" s="109"/>
      <c r="FCW592" s="109"/>
      <c r="FCX592" s="109"/>
      <c r="FCY592" s="109"/>
      <c r="FCZ592" s="109"/>
      <c r="FDA592" s="109"/>
      <c r="FDB592" s="109"/>
      <c r="FDC592" s="109"/>
      <c r="FDD592" s="109"/>
      <c r="FDE592" s="109"/>
      <c r="FDF592" s="109"/>
      <c r="FDG592" s="109"/>
      <c r="FDH592" s="109"/>
      <c r="FDI592" s="109"/>
      <c r="FDJ592" s="109"/>
      <c r="FDK592" s="109"/>
      <c r="FDL592" s="109"/>
      <c r="FDM592" s="109"/>
      <c r="FDN592" s="109"/>
      <c r="FDO592" s="109"/>
      <c r="FDP592" s="109"/>
      <c r="FDQ592" s="109"/>
      <c r="FDR592" s="109"/>
      <c r="FDS592" s="109"/>
      <c r="FDT592" s="109"/>
      <c r="FDU592" s="109"/>
      <c r="FDV592" s="109"/>
      <c r="FDW592" s="109"/>
      <c r="FDX592" s="109"/>
      <c r="FDY592" s="109"/>
      <c r="FDZ592" s="109"/>
      <c r="FEA592" s="109"/>
      <c r="FEB592" s="109"/>
      <c r="FEC592" s="109"/>
      <c r="FED592" s="109"/>
      <c r="FEE592" s="109"/>
      <c r="FEF592" s="109"/>
      <c r="FEG592" s="109"/>
      <c r="FEH592" s="109"/>
      <c r="FEI592" s="109"/>
      <c r="FEJ592" s="109"/>
      <c r="FEK592" s="109"/>
      <c r="FEL592" s="109"/>
      <c r="FEM592" s="109"/>
      <c r="FEN592" s="109"/>
      <c r="FEO592" s="109"/>
      <c r="FEP592" s="109"/>
      <c r="FEQ592" s="109"/>
      <c r="FER592" s="109"/>
      <c r="FES592" s="109"/>
      <c r="FET592" s="109"/>
      <c r="FEU592" s="109"/>
      <c r="FEV592" s="109"/>
      <c r="FEW592" s="109"/>
      <c r="FEX592" s="109"/>
      <c r="FEY592" s="109"/>
      <c r="FEZ592" s="109"/>
      <c r="FFA592" s="109"/>
      <c r="FFB592" s="109"/>
      <c r="FFC592" s="109"/>
      <c r="FFD592" s="109"/>
      <c r="FFE592" s="109"/>
      <c r="FFF592" s="109"/>
      <c r="FFG592" s="109"/>
      <c r="FFH592" s="109"/>
      <c r="FFI592" s="109"/>
      <c r="FFJ592" s="109"/>
      <c r="FFK592" s="109"/>
      <c r="FFL592" s="109"/>
      <c r="FFM592" s="109"/>
      <c r="FFN592" s="109"/>
      <c r="FFO592" s="109"/>
      <c r="FFP592" s="109"/>
      <c r="FFQ592" s="109"/>
      <c r="FFR592" s="109"/>
      <c r="FFS592" s="109"/>
      <c r="FFT592" s="109"/>
      <c r="FFU592" s="109"/>
      <c r="FFV592" s="109"/>
      <c r="FFW592" s="109"/>
      <c r="FFX592" s="109"/>
      <c r="FFY592" s="109"/>
      <c r="FFZ592" s="109"/>
      <c r="FGA592" s="109"/>
      <c r="FGB592" s="109"/>
      <c r="FGC592" s="109"/>
      <c r="FGD592" s="109"/>
      <c r="FGE592" s="109"/>
      <c r="FGF592" s="109"/>
      <c r="FGG592" s="109"/>
      <c r="FGH592" s="109"/>
      <c r="FGI592" s="109"/>
      <c r="FGJ592" s="109"/>
      <c r="FGK592" s="109"/>
      <c r="FGL592" s="109"/>
      <c r="FGM592" s="109"/>
      <c r="FGN592" s="109"/>
      <c r="FGO592" s="109"/>
      <c r="FGP592" s="109"/>
      <c r="FGQ592" s="109"/>
      <c r="FGR592" s="109"/>
      <c r="FGS592" s="109"/>
      <c r="FGT592" s="109"/>
      <c r="FGU592" s="109"/>
      <c r="FGV592" s="109"/>
      <c r="FGW592" s="109"/>
      <c r="FGX592" s="109"/>
      <c r="FGY592" s="109"/>
      <c r="FGZ592" s="109"/>
      <c r="FHA592" s="109"/>
      <c r="FHB592" s="109"/>
      <c r="FHC592" s="109"/>
      <c r="FHD592" s="109"/>
      <c r="FHE592" s="109"/>
      <c r="FHF592" s="109"/>
      <c r="FHG592" s="109"/>
      <c r="FHH592" s="109"/>
      <c r="FHI592" s="109"/>
      <c r="FHJ592" s="109"/>
      <c r="FHK592" s="109"/>
      <c r="FHL592" s="109"/>
      <c r="FHM592" s="109"/>
      <c r="FHN592" s="109"/>
      <c r="FHO592" s="109"/>
      <c r="FHP592" s="109"/>
      <c r="FHQ592" s="109"/>
      <c r="FHR592" s="109"/>
      <c r="FHS592" s="109"/>
      <c r="FHT592" s="109"/>
      <c r="FHU592" s="109"/>
      <c r="FHV592" s="109"/>
      <c r="FHW592" s="109"/>
      <c r="FHX592" s="109"/>
      <c r="FHY592" s="109"/>
      <c r="FHZ592" s="109"/>
      <c r="FIA592" s="109"/>
      <c r="FIB592" s="109"/>
      <c r="FIC592" s="109"/>
      <c r="FID592" s="109"/>
      <c r="FIE592" s="109"/>
      <c r="FIF592" s="109"/>
      <c r="FIG592" s="109"/>
      <c r="FIH592" s="109"/>
      <c r="FII592" s="109"/>
      <c r="FIJ592" s="109"/>
      <c r="FIK592" s="109"/>
      <c r="FIL592" s="109"/>
      <c r="FIM592" s="109"/>
      <c r="FIN592" s="109"/>
      <c r="FIO592" s="109"/>
      <c r="FIP592" s="109"/>
      <c r="FIQ592" s="109"/>
      <c r="FIR592" s="109"/>
      <c r="FIS592" s="109"/>
      <c r="FIT592" s="109"/>
      <c r="FIU592" s="109"/>
      <c r="FIV592" s="109"/>
      <c r="FIW592" s="109"/>
      <c r="FIX592" s="109"/>
      <c r="FIY592" s="109"/>
      <c r="FIZ592" s="109"/>
      <c r="FJA592" s="109"/>
      <c r="FJB592" s="109"/>
      <c r="FJC592" s="109"/>
      <c r="FJD592" s="109"/>
      <c r="FJE592" s="109"/>
      <c r="FJF592" s="109"/>
      <c r="FJG592" s="109"/>
      <c r="FJH592" s="109"/>
      <c r="FJI592" s="109"/>
      <c r="FJJ592" s="109"/>
      <c r="FJK592" s="109"/>
      <c r="FJL592" s="109"/>
      <c r="FJM592" s="109"/>
      <c r="FJN592" s="109"/>
      <c r="FJO592" s="109"/>
      <c r="FJP592" s="109"/>
      <c r="FJQ592" s="109"/>
      <c r="FJR592" s="109"/>
      <c r="FJS592" s="109"/>
      <c r="FJT592" s="109"/>
      <c r="FJU592" s="109"/>
      <c r="FJV592" s="109"/>
      <c r="FJW592" s="109"/>
      <c r="FJX592" s="109"/>
      <c r="FJY592" s="109"/>
      <c r="FJZ592" s="109"/>
      <c r="FKA592" s="109"/>
      <c r="FKB592" s="109"/>
      <c r="FKC592" s="109"/>
      <c r="FKD592" s="109"/>
      <c r="FKE592" s="109"/>
      <c r="FKF592" s="109"/>
      <c r="FKG592" s="109"/>
      <c r="FKH592" s="109"/>
      <c r="FKI592" s="109"/>
      <c r="FKJ592" s="109"/>
      <c r="FKK592" s="109"/>
      <c r="FKL592" s="109"/>
      <c r="FKM592" s="109"/>
      <c r="FKN592" s="109"/>
      <c r="FKO592" s="109"/>
      <c r="FKP592" s="109"/>
      <c r="FKQ592" s="109"/>
      <c r="FKR592" s="109"/>
      <c r="FKS592" s="109"/>
      <c r="FKT592" s="109"/>
      <c r="FKU592" s="109"/>
      <c r="FKV592" s="109"/>
      <c r="FKW592" s="109"/>
      <c r="FKX592" s="109"/>
      <c r="FKY592" s="109"/>
      <c r="FKZ592" s="109"/>
      <c r="FLA592" s="109"/>
      <c r="FLB592" s="109"/>
      <c r="FLC592" s="109"/>
      <c r="FLD592" s="109"/>
      <c r="FLE592" s="109"/>
      <c r="FLF592" s="109"/>
      <c r="FLG592" s="109"/>
      <c r="FLH592" s="109"/>
      <c r="FLI592" s="109"/>
      <c r="FLJ592" s="109"/>
      <c r="FLK592" s="109"/>
      <c r="FLL592" s="109"/>
      <c r="FLM592" s="109"/>
      <c r="FLN592" s="109"/>
      <c r="FLO592" s="109"/>
      <c r="FLP592" s="109"/>
      <c r="FLQ592" s="109"/>
      <c r="FLR592" s="109"/>
      <c r="FLS592" s="109"/>
      <c r="FLT592" s="109"/>
      <c r="FLU592" s="109"/>
      <c r="FLV592" s="109"/>
      <c r="FLW592" s="109"/>
      <c r="FLX592" s="109"/>
      <c r="FLY592" s="109"/>
      <c r="FLZ592" s="109"/>
      <c r="FMA592" s="109"/>
      <c r="FMB592" s="109"/>
      <c r="FMC592" s="109"/>
      <c r="FMD592" s="109"/>
      <c r="FME592" s="109"/>
      <c r="FMF592" s="109"/>
      <c r="FMG592" s="109"/>
      <c r="FMH592" s="109"/>
      <c r="FMI592" s="109"/>
      <c r="FMJ592" s="109"/>
      <c r="FMK592" s="109"/>
      <c r="FML592" s="109"/>
      <c r="FMM592" s="109"/>
      <c r="FMN592" s="109"/>
      <c r="FMO592" s="109"/>
      <c r="FMP592" s="109"/>
      <c r="FMQ592" s="109"/>
      <c r="FMR592" s="109"/>
      <c r="FMS592" s="109"/>
      <c r="FMT592" s="109"/>
      <c r="FMU592" s="109"/>
      <c r="FMV592" s="109"/>
      <c r="FMW592" s="109"/>
      <c r="FMX592" s="109"/>
      <c r="FMY592" s="109"/>
      <c r="FMZ592" s="109"/>
      <c r="FNA592" s="109"/>
      <c r="FNB592" s="109"/>
      <c r="FNC592" s="109"/>
      <c r="FND592" s="109"/>
      <c r="FNE592" s="109"/>
      <c r="FNF592" s="109"/>
      <c r="FNG592" s="109"/>
      <c r="FNH592" s="109"/>
      <c r="FNI592" s="109"/>
      <c r="FNJ592" s="109"/>
      <c r="FNK592" s="109"/>
      <c r="FNL592" s="109"/>
      <c r="FNM592" s="109"/>
      <c r="FNN592" s="109"/>
      <c r="FNO592" s="109"/>
      <c r="FNP592" s="109"/>
      <c r="FNQ592" s="109"/>
      <c r="FNR592" s="109"/>
      <c r="FNS592" s="109"/>
      <c r="FNT592" s="109"/>
      <c r="FNU592" s="109"/>
      <c r="FNV592" s="109"/>
      <c r="FNW592" s="109"/>
      <c r="FNX592" s="109"/>
      <c r="FNY592" s="109"/>
      <c r="FNZ592" s="109"/>
      <c r="FOA592" s="109"/>
      <c r="FOB592" s="109"/>
      <c r="FOC592" s="109"/>
      <c r="FOD592" s="109"/>
      <c r="FOE592" s="109"/>
      <c r="FOF592" s="109"/>
      <c r="FOG592" s="109"/>
      <c r="FOH592" s="109"/>
      <c r="FOI592" s="109"/>
      <c r="FOJ592" s="109"/>
      <c r="FOK592" s="109"/>
      <c r="FOL592" s="109"/>
      <c r="FOM592" s="109"/>
      <c r="FON592" s="109"/>
      <c r="FOO592" s="109"/>
      <c r="FOP592" s="109"/>
      <c r="FOQ592" s="109"/>
      <c r="FOR592" s="109"/>
      <c r="FOS592" s="109"/>
      <c r="FOT592" s="109"/>
      <c r="FOU592" s="109"/>
      <c r="FOV592" s="109"/>
      <c r="FOW592" s="109"/>
      <c r="FOX592" s="109"/>
      <c r="FOY592" s="109"/>
      <c r="FOZ592" s="109"/>
      <c r="FPA592" s="109"/>
      <c r="FPB592" s="109"/>
      <c r="FPC592" s="109"/>
      <c r="FPD592" s="109"/>
      <c r="FPE592" s="109"/>
      <c r="FPF592" s="109"/>
      <c r="FPG592" s="109"/>
      <c r="FPH592" s="109"/>
      <c r="FPI592" s="109"/>
      <c r="FPJ592" s="109"/>
      <c r="FPK592" s="109"/>
      <c r="FPL592" s="109"/>
      <c r="FPM592" s="109"/>
      <c r="FPN592" s="109"/>
      <c r="FPO592" s="109"/>
      <c r="FPP592" s="109"/>
      <c r="FPQ592" s="109"/>
      <c r="FPR592" s="109"/>
      <c r="FPS592" s="109"/>
      <c r="FPT592" s="109"/>
      <c r="FPU592" s="109"/>
      <c r="FPV592" s="109"/>
      <c r="FPW592" s="109"/>
      <c r="FPX592" s="109"/>
      <c r="FPY592" s="109"/>
      <c r="FPZ592" s="109"/>
      <c r="FQA592" s="109"/>
      <c r="FQB592" s="109"/>
      <c r="FQC592" s="109"/>
      <c r="FQD592" s="109"/>
      <c r="FQE592" s="109"/>
      <c r="FQF592" s="109"/>
      <c r="FQG592" s="109"/>
      <c r="FQH592" s="109"/>
      <c r="FQI592" s="109"/>
      <c r="FQJ592" s="109"/>
      <c r="FQK592" s="109"/>
      <c r="FQL592" s="109"/>
      <c r="FQM592" s="109"/>
      <c r="FQN592" s="109"/>
      <c r="FQO592" s="109"/>
      <c r="FQP592" s="109"/>
      <c r="FQQ592" s="109"/>
      <c r="FQR592" s="109"/>
      <c r="FQS592" s="109"/>
      <c r="FQT592" s="109"/>
      <c r="FQU592" s="109"/>
      <c r="FQV592" s="109"/>
      <c r="FQW592" s="109"/>
      <c r="FQX592" s="109"/>
      <c r="FQY592" s="109"/>
      <c r="FQZ592" s="109"/>
      <c r="FRA592" s="109"/>
      <c r="FRB592" s="109"/>
      <c r="FRC592" s="109"/>
      <c r="FRD592" s="109"/>
      <c r="FRE592" s="109"/>
      <c r="FRF592" s="109"/>
      <c r="FRG592" s="109"/>
      <c r="FRH592" s="109"/>
      <c r="FRI592" s="109"/>
      <c r="FRJ592" s="109"/>
      <c r="FRK592" s="109"/>
      <c r="FRL592" s="109"/>
      <c r="FRM592" s="109"/>
      <c r="FRN592" s="109"/>
      <c r="FRO592" s="109"/>
      <c r="FRP592" s="109"/>
      <c r="FRQ592" s="109"/>
      <c r="FRR592" s="109"/>
      <c r="FRS592" s="109"/>
      <c r="FRT592" s="109"/>
      <c r="FRU592" s="109"/>
      <c r="FRV592" s="109"/>
      <c r="FRW592" s="109"/>
      <c r="FRX592" s="109"/>
      <c r="FRY592" s="109"/>
      <c r="FRZ592" s="109"/>
      <c r="FSA592" s="109"/>
      <c r="FSB592" s="109"/>
      <c r="FSC592" s="109"/>
      <c r="FSD592" s="109"/>
      <c r="FSE592" s="109"/>
      <c r="FSF592" s="109"/>
      <c r="FSG592" s="109"/>
      <c r="FSH592" s="109"/>
      <c r="FSI592" s="109"/>
      <c r="FSJ592" s="109"/>
      <c r="FSK592" s="109"/>
      <c r="FSL592" s="109"/>
      <c r="FSM592" s="109"/>
      <c r="FSN592" s="109"/>
      <c r="FSO592" s="109"/>
      <c r="FSP592" s="109"/>
      <c r="FSQ592" s="109"/>
      <c r="FSR592" s="109"/>
      <c r="FSS592" s="109"/>
      <c r="FST592" s="109"/>
      <c r="FSU592" s="109"/>
      <c r="FSV592" s="109"/>
      <c r="FSW592" s="109"/>
      <c r="FSX592" s="109"/>
      <c r="FSY592" s="109"/>
      <c r="FSZ592" s="109"/>
      <c r="FTA592" s="109"/>
      <c r="FTB592" s="109"/>
      <c r="FTC592" s="109"/>
      <c r="FTD592" s="109"/>
      <c r="FTE592" s="109"/>
      <c r="FTF592" s="109"/>
      <c r="FTG592" s="109"/>
      <c r="FTH592" s="109"/>
      <c r="FTI592" s="109"/>
      <c r="FTJ592" s="109"/>
      <c r="FTK592" s="109"/>
      <c r="FTL592" s="109"/>
      <c r="FTM592" s="109"/>
      <c r="FTN592" s="109"/>
      <c r="FTO592" s="109"/>
      <c r="FTP592" s="109"/>
      <c r="FTQ592" s="109"/>
      <c r="FTR592" s="109"/>
      <c r="FTS592" s="109"/>
      <c r="FTT592" s="109"/>
      <c r="FTU592" s="109"/>
      <c r="FTV592" s="109"/>
      <c r="FTW592" s="109"/>
      <c r="FTX592" s="109"/>
      <c r="FTY592" s="109"/>
      <c r="FTZ592" s="109"/>
      <c r="FUA592" s="109"/>
      <c r="FUB592" s="109"/>
      <c r="FUC592" s="109"/>
      <c r="FUD592" s="109"/>
      <c r="FUE592" s="109"/>
      <c r="FUF592" s="109"/>
      <c r="FUG592" s="109"/>
      <c r="FUH592" s="109"/>
      <c r="FUI592" s="109"/>
      <c r="FUJ592" s="109"/>
      <c r="FUK592" s="109"/>
      <c r="FUL592" s="109"/>
      <c r="FUM592" s="109"/>
      <c r="FUN592" s="109"/>
      <c r="FUO592" s="109"/>
      <c r="FUP592" s="109"/>
      <c r="FUQ592" s="109"/>
      <c r="FUR592" s="109"/>
      <c r="FUS592" s="109"/>
      <c r="FUT592" s="109"/>
      <c r="FUU592" s="109"/>
      <c r="FUV592" s="109"/>
      <c r="FUW592" s="109"/>
      <c r="FUX592" s="109"/>
      <c r="FUY592" s="109"/>
      <c r="FUZ592" s="109"/>
      <c r="FVA592" s="109"/>
      <c r="FVB592" s="109"/>
      <c r="FVC592" s="109"/>
      <c r="FVD592" s="109"/>
      <c r="FVE592" s="109"/>
      <c r="FVF592" s="109"/>
      <c r="FVG592" s="109"/>
      <c r="FVH592" s="109"/>
      <c r="FVI592" s="109"/>
      <c r="FVJ592" s="109"/>
      <c r="FVK592" s="109"/>
      <c r="FVL592" s="109"/>
      <c r="FVM592" s="109"/>
      <c r="FVN592" s="109"/>
      <c r="FVO592" s="109"/>
      <c r="FVP592" s="109"/>
      <c r="FVQ592" s="109"/>
      <c r="FVR592" s="109"/>
      <c r="FVS592" s="109"/>
      <c r="FVT592" s="109"/>
      <c r="FVU592" s="109"/>
      <c r="FVV592" s="109"/>
      <c r="FVW592" s="109"/>
      <c r="FVX592" s="109"/>
      <c r="FVY592" s="109"/>
      <c r="FVZ592" s="109"/>
      <c r="FWA592" s="109"/>
      <c r="FWB592" s="109"/>
      <c r="FWC592" s="109"/>
      <c r="FWD592" s="109"/>
      <c r="FWE592" s="109"/>
      <c r="FWF592" s="109"/>
      <c r="FWG592" s="109"/>
      <c r="FWH592" s="109"/>
      <c r="FWI592" s="109"/>
      <c r="FWJ592" s="109"/>
      <c r="FWK592" s="109"/>
      <c r="FWL592" s="109"/>
      <c r="FWM592" s="109"/>
      <c r="FWN592" s="109"/>
      <c r="FWO592" s="109"/>
      <c r="FWP592" s="109"/>
      <c r="FWQ592" s="109"/>
      <c r="FWR592" s="109"/>
      <c r="FWS592" s="109"/>
      <c r="FWT592" s="109"/>
      <c r="FWU592" s="109"/>
      <c r="FWV592" s="109"/>
      <c r="FWW592" s="109"/>
      <c r="FWX592" s="109"/>
      <c r="FWY592" s="109"/>
      <c r="FWZ592" s="109"/>
      <c r="FXA592" s="109"/>
      <c r="FXB592" s="109"/>
      <c r="FXC592" s="109"/>
      <c r="FXD592" s="109"/>
      <c r="FXE592" s="109"/>
      <c r="FXF592" s="109"/>
      <c r="FXG592" s="109"/>
      <c r="FXH592" s="109"/>
      <c r="FXI592" s="109"/>
      <c r="FXJ592" s="109"/>
      <c r="FXK592" s="109"/>
      <c r="FXL592" s="109"/>
      <c r="FXM592" s="109"/>
      <c r="FXN592" s="109"/>
      <c r="FXO592" s="109"/>
      <c r="FXP592" s="109"/>
      <c r="FXQ592" s="109"/>
      <c r="FXR592" s="109"/>
      <c r="FXS592" s="109"/>
      <c r="FXT592" s="109"/>
      <c r="FXU592" s="109"/>
      <c r="FXV592" s="109"/>
      <c r="FXW592" s="109"/>
      <c r="FXX592" s="109"/>
      <c r="FXY592" s="109"/>
      <c r="FXZ592" s="109"/>
      <c r="FYA592" s="109"/>
      <c r="FYB592" s="109"/>
      <c r="FYC592" s="109"/>
      <c r="FYD592" s="109"/>
      <c r="FYE592" s="109"/>
      <c r="FYF592" s="109"/>
      <c r="FYG592" s="109"/>
      <c r="FYH592" s="109"/>
      <c r="FYI592" s="109"/>
      <c r="FYJ592" s="109"/>
      <c r="FYK592" s="109"/>
      <c r="FYL592" s="109"/>
      <c r="FYM592" s="109"/>
      <c r="FYN592" s="109"/>
      <c r="FYO592" s="109"/>
      <c r="FYP592" s="109"/>
      <c r="FYQ592" s="109"/>
      <c r="FYR592" s="109"/>
      <c r="FYS592" s="109"/>
      <c r="FYT592" s="109"/>
      <c r="FYU592" s="109"/>
      <c r="FYV592" s="109"/>
      <c r="FYW592" s="109"/>
      <c r="FYX592" s="109"/>
      <c r="FYY592" s="109"/>
      <c r="FYZ592" s="109"/>
      <c r="FZA592" s="109"/>
      <c r="FZB592" s="109"/>
      <c r="FZC592" s="109"/>
      <c r="FZD592" s="109"/>
      <c r="FZE592" s="109"/>
      <c r="FZF592" s="109"/>
      <c r="FZG592" s="109"/>
      <c r="FZH592" s="109"/>
      <c r="FZI592" s="109"/>
      <c r="FZJ592" s="109"/>
      <c r="FZK592" s="109"/>
      <c r="FZL592" s="109"/>
      <c r="FZM592" s="109"/>
      <c r="FZN592" s="109"/>
      <c r="FZO592" s="109"/>
      <c r="FZP592" s="109"/>
      <c r="FZQ592" s="109"/>
      <c r="FZR592" s="109"/>
      <c r="FZS592" s="109"/>
      <c r="FZT592" s="109"/>
      <c r="FZU592" s="109"/>
      <c r="FZV592" s="109"/>
      <c r="FZW592" s="109"/>
      <c r="FZX592" s="109"/>
      <c r="FZY592" s="109"/>
      <c r="FZZ592" s="109"/>
      <c r="GAA592" s="109"/>
      <c r="GAB592" s="109"/>
      <c r="GAC592" s="109"/>
      <c r="GAD592" s="109"/>
      <c r="GAE592" s="109"/>
      <c r="GAF592" s="109"/>
      <c r="GAG592" s="109"/>
      <c r="GAH592" s="109"/>
      <c r="GAI592" s="109"/>
      <c r="GAJ592" s="109"/>
      <c r="GAK592" s="109"/>
      <c r="GAL592" s="109"/>
      <c r="GAM592" s="109"/>
      <c r="GAN592" s="109"/>
      <c r="GAO592" s="109"/>
      <c r="GAP592" s="109"/>
      <c r="GAQ592" s="109"/>
      <c r="GAR592" s="109"/>
      <c r="GAS592" s="109"/>
      <c r="GAT592" s="109"/>
      <c r="GAU592" s="109"/>
      <c r="GAV592" s="109"/>
      <c r="GAW592" s="109"/>
      <c r="GAX592" s="109"/>
      <c r="GAY592" s="109"/>
      <c r="GAZ592" s="109"/>
      <c r="GBA592" s="109"/>
      <c r="GBB592" s="109"/>
      <c r="GBC592" s="109"/>
      <c r="GBD592" s="109"/>
      <c r="GBE592" s="109"/>
      <c r="GBF592" s="109"/>
      <c r="GBG592" s="109"/>
      <c r="GBH592" s="109"/>
      <c r="GBI592" s="109"/>
      <c r="GBJ592" s="109"/>
      <c r="GBK592" s="109"/>
      <c r="GBL592" s="109"/>
      <c r="GBM592" s="109"/>
      <c r="GBN592" s="109"/>
      <c r="GBO592" s="109"/>
      <c r="GBP592" s="109"/>
      <c r="GBQ592" s="109"/>
      <c r="GBR592" s="109"/>
      <c r="GBS592" s="109"/>
      <c r="GBT592" s="109"/>
      <c r="GBU592" s="109"/>
      <c r="GBV592" s="109"/>
      <c r="GBW592" s="109"/>
      <c r="GBX592" s="109"/>
      <c r="GBY592" s="109"/>
      <c r="GBZ592" s="109"/>
      <c r="GCA592" s="109"/>
      <c r="GCB592" s="109"/>
      <c r="GCC592" s="109"/>
      <c r="GCD592" s="109"/>
      <c r="GCE592" s="109"/>
      <c r="GCF592" s="109"/>
      <c r="GCG592" s="109"/>
      <c r="GCH592" s="109"/>
      <c r="GCI592" s="109"/>
      <c r="GCJ592" s="109"/>
      <c r="GCK592" s="109"/>
      <c r="GCL592" s="109"/>
      <c r="GCM592" s="109"/>
      <c r="GCN592" s="109"/>
      <c r="GCO592" s="109"/>
      <c r="GCP592" s="109"/>
      <c r="GCQ592" s="109"/>
      <c r="GCR592" s="109"/>
      <c r="GCS592" s="109"/>
      <c r="GCT592" s="109"/>
      <c r="GCU592" s="109"/>
      <c r="GCV592" s="109"/>
      <c r="GCW592" s="109"/>
      <c r="GCX592" s="109"/>
      <c r="GCY592" s="109"/>
      <c r="GCZ592" s="109"/>
      <c r="GDA592" s="109"/>
      <c r="GDB592" s="109"/>
      <c r="GDC592" s="109"/>
      <c r="GDD592" s="109"/>
      <c r="GDE592" s="109"/>
      <c r="GDF592" s="109"/>
      <c r="GDG592" s="109"/>
      <c r="GDH592" s="109"/>
      <c r="GDI592" s="109"/>
      <c r="GDJ592" s="109"/>
      <c r="GDK592" s="109"/>
      <c r="GDL592" s="109"/>
      <c r="GDM592" s="109"/>
      <c r="GDN592" s="109"/>
      <c r="GDO592" s="109"/>
      <c r="GDP592" s="109"/>
      <c r="GDQ592" s="109"/>
      <c r="GDR592" s="109"/>
      <c r="GDS592" s="109"/>
      <c r="GDT592" s="109"/>
      <c r="GDU592" s="109"/>
      <c r="GDV592" s="109"/>
      <c r="GDW592" s="109"/>
      <c r="GDX592" s="109"/>
      <c r="GDY592" s="109"/>
      <c r="GDZ592" s="109"/>
      <c r="GEA592" s="109"/>
      <c r="GEB592" s="109"/>
      <c r="GEC592" s="109"/>
      <c r="GED592" s="109"/>
      <c r="GEE592" s="109"/>
      <c r="GEF592" s="109"/>
      <c r="GEG592" s="109"/>
      <c r="GEH592" s="109"/>
      <c r="GEI592" s="109"/>
      <c r="GEJ592" s="109"/>
      <c r="GEK592" s="109"/>
      <c r="GEL592" s="109"/>
      <c r="GEM592" s="109"/>
      <c r="GEN592" s="109"/>
      <c r="GEO592" s="109"/>
      <c r="GEP592" s="109"/>
      <c r="GEQ592" s="109"/>
      <c r="GER592" s="109"/>
      <c r="GES592" s="109"/>
      <c r="GET592" s="109"/>
      <c r="GEU592" s="109"/>
      <c r="GEV592" s="109"/>
      <c r="GEW592" s="109"/>
      <c r="GEX592" s="109"/>
      <c r="GEY592" s="109"/>
      <c r="GEZ592" s="109"/>
      <c r="GFA592" s="109"/>
      <c r="GFB592" s="109"/>
      <c r="GFC592" s="109"/>
      <c r="GFD592" s="109"/>
      <c r="GFE592" s="109"/>
      <c r="GFF592" s="109"/>
      <c r="GFG592" s="109"/>
      <c r="GFH592" s="109"/>
      <c r="GFI592" s="109"/>
      <c r="GFJ592" s="109"/>
      <c r="GFK592" s="109"/>
      <c r="GFL592" s="109"/>
      <c r="GFM592" s="109"/>
      <c r="GFN592" s="109"/>
      <c r="GFO592" s="109"/>
      <c r="GFP592" s="109"/>
      <c r="GFQ592" s="109"/>
      <c r="GFR592" s="109"/>
      <c r="GFS592" s="109"/>
      <c r="GFT592" s="109"/>
      <c r="GFU592" s="109"/>
      <c r="GFV592" s="109"/>
      <c r="GFW592" s="109"/>
      <c r="GFX592" s="109"/>
      <c r="GFY592" s="109"/>
      <c r="GFZ592" s="109"/>
      <c r="GGA592" s="109"/>
      <c r="GGB592" s="109"/>
      <c r="GGC592" s="109"/>
      <c r="GGD592" s="109"/>
      <c r="GGE592" s="109"/>
      <c r="GGF592" s="109"/>
      <c r="GGG592" s="109"/>
      <c r="GGH592" s="109"/>
      <c r="GGI592" s="109"/>
      <c r="GGJ592" s="109"/>
      <c r="GGK592" s="109"/>
      <c r="GGL592" s="109"/>
      <c r="GGM592" s="109"/>
      <c r="GGN592" s="109"/>
      <c r="GGO592" s="109"/>
      <c r="GGP592" s="109"/>
      <c r="GGQ592" s="109"/>
      <c r="GGR592" s="109"/>
      <c r="GGS592" s="109"/>
      <c r="GGT592" s="109"/>
      <c r="GGU592" s="109"/>
      <c r="GGV592" s="109"/>
      <c r="GGW592" s="109"/>
      <c r="GGX592" s="109"/>
      <c r="GGY592" s="109"/>
      <c r="GGZ592" s="109"/>
      <c r="GHA592" s="109"/>
      <c r="GHB592" s="109"/>
      <c r="GHC592" s="109"/>
      <c r="GHD592" s="109"/>
      <c r="GHE592" s="109"/>
      <c r="GHF592" s="109"/>
      <c r="GHG592" s="109"/>
      <c r="GHH592" s="109"/>
      <c r="GHI592" s="109"/>
      <c r="GHJ592" s="109"/>
      <c r="GHK592" s="109"/>
      <c r="GHL592" s="109"/>
      <c r="GHM592" s="109"/>
      <c r="GHN592" s="109"/>
      <c r="GHO592" s="109"/>
      <c r="GHP592" s="109"/>
      <c r="GHQ592" s="109"/>
      <c r="GHR592" s="109"/>
      <c r="GHS592" s="109"/>
      <c r="GHT592" s="109"/>
      <c r="GHU592" s="109"/>
      <c r="GHV592" s="109"/>
      <c r="GHW592" s="109"/>
      <c r="GHX592" s="109"/>
      <c r="GHY592" s="109"/>
      <c r="GHZ592" s="109"/>
      <c r="GIA592" s="109"/>
      <c r="GIB592" s="109"/>
      <c r="GIC592" s="109"/>
      <c r="GID592" s="109"/>
      <c r="GIE592" s="109"/>
      <c r="GIF592" s="109"/>
      <c r="GIG592" s="109"/>
      <c r="GIH592" s="109"/>
      <c r="GII592" s="109"/>
      <c r="GIJ592" s="109"/>
      <c r="GIK592" s="109"/>
      <c r="GIL592" s="109"/>
      <c r="GIM592" s="109"/>
      <c r="GIN592" s="109"/>
      <c r="GIO592" s="109"/>
      <c r="GIP592" s="109"/>
      <c r="GIQ592" s="109"/>
      <c r="GIR592" s="109"/>
      <c r="GIS592" s="109"/>
      <c r="GIT592" s="109"/>
      <c r="GIU592" s="109"/>
      <c r="GIV592" s="109"/>
      <c r="GIW592" s="109"/>
      <c r="GIX592" s="109"/>
      <c r="GIY592" s="109"/>
      <c r="GIZ592" s="109"/>
      <c r="GJA592" s="109"/>
      <c r="GJB592" s="109"/>
      <c r="GJC592" s="109"/>
      <c r="GJD592" s="109"/>
      <c r="GJE592" s="109"/>
      <c r="GJF592" s="109"/>
      <c r="GJG592" s="109"/>
      <c r="GJH592" s="109"/>
      <c r="GJI592" s="109"/>
      <c r="GJJ592" s="109"/>
      <c r="GJK592" s="109"/>
      <c r="GJL592" s="109"/>
      <c r="GJM592" s="109"/>
      <c r="GJN592" s="109"/>
      <c r="GJO592" s="109"/>
      <c r="GJP592" s="109"/>
      <c r="GJQ592" s="109"/>
      <c r="GJR592" s="109"/>
      <c r="GJS592" s="109"/>
      <c r="GJT592" s="109"/>
      <c r="GJU592" s="109"/>
      <c r="GJV592" s="109"/>
      <c r="GJW592" s="109"/>
      <c r="GJX592" s="109"/>
      <c r="GJY592" s="109"/>
      <c r="GJZ592" s="109"/>
      <c r="GKA592" s="109"/>
      <c r="GKB592" s="109"/>
      <c r="GKC592" s="109"/>
      <c r="GKD592" s="109"/>
      <c r="GKE592" s="109"/>
      <c r="GKF592" s="109"/>
      <c r="GKG592" s="109"/>
      <c r="GKH592" s="109"/>
      <c r="GKI592" s="109"/>
      <c r="GKJ592" s="109"/>
      <c r="GKK592" s="109"/>
      <c r="GKL592" s="109"/>
      <c r="GKM592" s="109"/>
      <c r="GKN592" s="109"/>
      <c r="GKO592" s="109"/>
      <c r="GKP592" s="109"/>
      <c r="GKQ592" s="109"/>
      <c r="GKR592" s="109"/>
      <c r="GKS592" s="109"/>
      <c r="GKT592" s="109"/>
      <c r="GKU592" s="109"/>
      <c r="GKV592" s="109"/>
      <c r="GKW592" s="109"/>
      <c r="GKX592" s="109"/>
      <c r="GKY592" s="109"/>
      <c r="GKZ592" s="109"/>
      <c r="GLA592" s="109"/>
      <c r="GLB592" s="109"/>
      <c r="GLC592" s="109"/>
      <c r="GLD592" s="109"/>
      <c r="GLE592" s="109"/>
      <c r="GLF592" s="109"/>
      <c r="GLG592" s="109"/>
      <c r="GLH592" s="109"/>
      <c r="GLI592" s="109"/>
      <c r="GLJ592" s="109"/>
      <c r="GLK592" s="109"/>
      <c r="GLL592" s="109"/>
      <c r="GLM592" s="109"/>
      <c r="GLN592" s="109"/>
      <c r="GLO592" s="109"/>
      <c r="GLP592" s="109"/>
      <c r="GLQ592" s="109"/>
      <c r="GLR592" s="109"/>
      <c r="GLS592" s="109"/>
      <c r="GLT592" s="109"/>
      <c r="GLU592" s="109"/>
      <c r="GLV592" s="109"/>
      <c r="GLW592" s="109"/>
      <c r="GLX592" s="109"/>
      <c r="GLY592" s="109"/>
      <c r="GLZ592" s="109"/>
      <c r="GMA592" s="109"/>
      <c r="GMB592" s="109"/>
      <c r="GMC592" s="109"/>
      <c r="GMD592" s="109"/>
      <c r="GME592" s="109"/>
      <c r="GMF592" s="109"/>
      <c r="GMG592" s="109"/>
      <c r="GMH592" s="109"/>
      <c r="GMI592" s="109"/>
      <c r="GMJ592" s="109"/>
      <c r="GMK592" s="109"/>
      <c r="GML592" s="109"/>
      <c r="GMM592" s="109"/>
      <c r="GMN592" s="109"/>
      <c r="GMO592" s="109"/>
      <c r="GMP592" s="109"/>
      <c r="GMQ592" s="109"/>
      <c r="GMR592" s="109"/>
      <c r="GMS592" s="109"/>
      <c r="GMT592" s="109"/>
      <c r="GMU592" s="109"/>
      <c r="GMV592" s="109"/>
      <c r="GMW592" s="109"/>
      <c r="GMX592" s="109"/>
      <c r="GMY592" s="109"/>
      <c r="GMZ592" s="109"/>
      <c r="GNA592" s="109"/>
      <c r="GNB592" s="109"/>
      <c r="GNC592" s="109"/>
      <c r="GND592" s="109"/>
      <c r="GNE592" s="109"/>
      <c r="GNF592" s="109"/>
      <c r="GNG592" s="109"/>
      <c r="GNH592" s="109"/>
      <c r="GNI592" s="109"/>
      <c r="GNJ592" s="109"/>
      <c r="GNK592" s="109"/>
      <c r="GNL592" s="109"/>
      <c r="GNM592" s="109"/>
      <c r="GNN592" s="109"/>
      <c r="GNO592" s="109"/>
      <c r="GNP592" s="109"/>
      <c r="GNQ592" s="109"/>
      <c r="GNR592" s="109"/>
      <c r="GNS592" s="109"/>
      <c r="GNT592" s="109"/>
      <c r="GNU592" s="109"/>
      <c r="GNV592" s="109"/>
      <c r="GNW592" s="109"/>
      <c r="GNX592" s="109"/>
      <c r="GNY592" s="109"/>
      <c r="GNZ592" s="109"/>
      <c r="GOA592" s="109"/>
      <c r="GOB592" s="109"/>
      <c r="GOC592" s="109"/>
      <c r="GOD592" s="109"/>
      <c r="GOE592" s="109"/>
      <c r="GOF592" s="109"/>
      <c r="GOG592" s="109"/>
      <c r="GOH592" s="109"/>
      <c r="GOI592" s="109"/>
      <c r="GOJ592" s="109"/>
      <c r="GOK592" s="109"/>
      <c r="GOL592" s="109"/>
      <c r="GOM592" s="109"/>
      <c r="GON592" s="109"/>
      <c r="GOO592" s="109"/>
      <c r="GOP592" s="109"/>
      <c r="GOQ592" s="109"/>
      <c r="GOR592" s="109"/>
      <c r="GOS592" s="109"/>
      <c r="GOT592" s="109"/>
      <c r="GOU592" s="109"/>
      <c r="GOV592" s="109"/>
      <c r="GOW592" s="109"/>
      <c r="GOX592" s="109"/>
      <c r="GOY592" s="109"/>
      <c r="GOZ592" s="109"/>
      <c r="GPA592" s="109"/>
      <c r="GPB592" s="109"/>
      <c r="GPC592" s="109"/>
      <c r="GPD592" s="109"/>
      <c r="GPE592" s="109"/>
      <c r="GPF592" s="109"/>
      <c r="GPG592" s="109"/>
      <c r="GPH592" s="109"/>
      <c r="GPI592" s="109"/>
      <c r="GPJ592" s="109"/>
      <c r="GPK592" s="109"/>
      <c r="GPL592" s="109"/>
      <c r="GPM592" s="109"/>
      <c r="GPN592" s="109"/>
      <c r="GPO592" s="109"/>
      <c r="GPP592" s="109"/>
      <c r="GPQ592" s="109"/>
      <c r="GPR592" s="109"/>
      <c r="GPS592" s="109"/>
      <c r="GPT592" s="109"/>
      <c r="GPU592" s="109"/>
      <c r="GPV592" s="109"/>
      <c r="GPW592" s="109"/>
      <c r="GPX592" s="109"/>
      <c r="GPY592" s="109"/>
      <c r="GPZ592" s="109"/>
      <c r="GQA592" s="109"/>
      <c r="GQB592" s="109"/>
      <c r="GQC592" s="109"/>
      <c r="GQD592" s="109"/>
      <c r="GQE592" s="109"/>
      <c r="GQF592" s="109"/>
      <c r="GQG592" s="109"/>
      <c r="GQH592" s="109"/>
      <c r="GQI592" s="109"/>
      <c r="GQJ592" s="109"/>
      <c r="GQK592" s="109"/>
      <c r="GQL592" s="109"/>
      <c r="GQM592" s="109"/>
      <c r="GQN592" s="109"/>
      <c r="GQO592" s="109"/>
      <c r="GQP592" s="109"/>
      <c r="GQQ592" s="109"/>
      <c r="GQR592" s="109"/>
      <c r="GQS592" s="109"/>
      <c r="GQT592" s="109"/>
      <c r="GQU592" s="109"/>
      <c r="GQV592" s="109"/>
      <c r="GQW592" s="109"/>
      <c r="GQX592" s="109"/>
      <c r="GQY592" s="109"/>
      <c r="GQZ592" s="109"/>
      <c r="GRA592" s="109"/>
      <c r="GRB592" s="109"/>
      <c r="GRC592" s="109"/>
      <c r="GRD592" s="109"/>
      <c r="GRE592" s="109"/>
      <c r="GRF592" s="109"/>
      <c r="GRG592" s="109"/>
      <c r="GRH592" s="109"/>
      <c r="GRI592" s="109"/>
      <c r="GRJ592" s="109"/>
      <c r="GRK592" s="109"/>
      <c r="GRL592" s="109"/>
      <c r="GRM592" s="109"/>
      <c r="GRN592" s="109"/>
      <c r="GRO592" s="109"/>
      <c r="GRP592" s="109"/>
      <c r="GRQ592" s="109"/>
      <c r="GRR592" s="109"/>
      <c r="GRS592" s="109"/>
      <c r="GRT592" s="109"/>
      <c r="GRU592" s="109"/>
      <c r="GRV592" s="109"/>
      <c r="GRW592" s="109"/>
      <c r="GRX592" s="109"/>
      <c r="GRY592" s="109"/>
      <c r="GRZ592" s="109"/>
      <c r="GSA592" s="109"/>
      <c r="GSB592" s="109"/>
      <c r="GSC592" s="109"/>
      <c r="GSD592" s="109"/>
      <c r="GSE592" s="109"/>
      <c r="GSF592" s="109"/>
      <c r="GSG592" s="109"/>
      <c r="GSH592" s="109"/>
      <c r="GSI592" s="109"/>
      <c r="GSJ592" s="109"/>
      <c r="GSK592" s="109"/>
      <c r="GSL592" s="109"/>
      <c r="GSM592" s="109"/>
      <c r="GSN592" s="109"/>
      <c r="GSO592" s="109"/>
      <c r="GSP592" s="109"/>
      <c r="GSQ592" s="109"/>
      <c r="GSR592" s="109"/>
      <c r="GSS592" s="109"/>
      <c r="GST592" s="109"/>
      <c r="GSU592" s="109"/>
      <c r="GSV592" s="109"/>
      <c r="GSW592" s="109"/>
      <c r="GSX592" s="109"/>
      <c r="GSY592" s="109"/>
      <c r="GSZ592" s="109"/>
      <c r="GTA592" s="109"/>
      <c r="GTB592" s="109"/>
      <c r="GTC592" s="109"/>
      <c r="GTD592" s="109"/>
      <c r="GTE592" s="109"/>
      <c r="GTF592" s="109"/>
      <c r="GTG592" s="109"/>
      <c r="GTH592" s="109"/>
      <c r="GTI592" s="109"/>
      <c r="GTJ592" s="109"/>
      <c r="GTK592" s="109"/>
      <c r="GTL592" s="109"/>
      <c r="GTM592" s="109"/>
      <c r="GTN592" s="109"/>
      <c r="GTO592" s="109"/>
      <c r="GTP592" s="109"/>
      <c r="GTQ592" s="109"/>
      <c r="GTR592" s="109"/>
      <c r="GTS592" s="109"/>
      <c r="GTT592" s="109"/>
      <c r="GTU592" s="109"/>
      <c r="GTV592" s="109"/>
      <c r="GTW592" s="109"/>
      <c r="GTX592" s="109"/>
      <c r="GTY592" s="109"/>
      <c r="GTZ592" s="109"/>
      <c r="GUA592" s="109"/>
      <c r="GUB592" s="109"/>
      <c r="GUC592" s="109"/>
      <c r="GUD592" s="109"/>
      <c r="GUE592" s="109"/>
      <c r="GUF592" s="109"/>
      <c r="GUG592" s="109"/>
      <c r="GUH592" s="109"/>
      <c r="GUI592" s="109"/>
      <c r="GUJ592" s="109"/>
      <c r="GUK592" s="109"/>
      <c r="GUL592" s="109"/>
      <c r="GUM592" s="109"/>
      <c r="GUN592" s="109"/>
      <c r="GUO592" s="109"/>
      <c r="GUP592" s="109"/>
      <c r="GUQ592" s="109"/>
      <c r="GUR592" s="109"/>
      <c r="GUS592" s="109"/>
      <c r="GUT592" s="109"/>
      <c r="GUU592" s="109"/>
      <c r="GUV592" s="109"/>
      <c r="GUW592" s="109"/>
      <c r="GUX592" s="109"/>
      <c r="GUY592" s="109"/>
      <c r="GUZ592" s="109"/>
      <c r="GVA592" s="109"/>
      <c r="GVB592" s="109"/>
      <c r="GVC592" s="109"/>
      <c r="GVD592" s="109"/>
      <c r="GVE592" s="109"/>
      <c r="GVF592" s="109"/>
      <c r="GVG592" s="109"/>
      <c r="GVH592" s="109"/>
      <c r="GVI592" s="109"/>
      <c r="GVJ592" s="109"/>
      <c r="GVK592" s="109"/>
      <c r="GVL592" s="109"/>
      <c r="GVM592" s="109"/>
      <c r="GVN592" s="109"/>
      <c r="GVO592" s="109"/>
      <c r="GVP592" s="109"/>
      <c r="GVQ592" s="109"/>
      <c r="GVR592" s="109"/>
      <c r="GVS592" s="109"/>
      <c r="GVT592" s="109"/>
      <c r="GVU592" s="109"/>
      <c r="GVV592" s="109"/>
      <c r="GVW592" s="109"/>
      <c r="GVX592" s="109"/>
      <c r="GVY592" s="109"/>
      <c r="GVZ592" s="109"/>
      <c r="GWA592" s="109"/>
      <c r="GWB592" s="109"/>
      <c r="GWC592" s="109"/>
      <c r="GWD592" s="109"/>
      <c r="GWE592" s="109"/>
      <c r="GWF592" s="109"/>
      <c r="GWG592" s="109"/>
      <c r="GWH592" s="109"/>
      <c r="GWI592" s="109"/>
      <c r="GWJ592" s="109"/>
      <c r="GWK592" s="109"/>
      <c r="GWL592" s="109"/>
      <c r="GWM592" s="109"/>
      <c r="GWN592" s="109"/>
      <c r="GWO592" s="109"/>
      <c r="GWP592" s="109"/>
      <c r="GWQ592" s="109"/>
      <c r="GWR592" s="109"/>
      <c r="GWS592" s="109"/>
      <c r="GWT592" s="109"/>
      <c r="GWU592" s="109"/>
      <c r="GWV592" s="109"/>
      <c r="GWW592" s="109"/>
      <c r="GWX592" s="109"/>
      <c r="GWY592" s="109"/>
      <c r="GWZ592" s="109"/>
      <c r="GXA592" s="109"/>
      <c r="GXB592" s="109"/>
      <c r="GXC592" s="109"/>
      <c r="GXD592" s="109"/>
      <c r="GXE592" s="109"/>
      <c r="GXF592" s="109"/>
      <c r="GXG592" s="109"/>
      <c r="GXH592" s="109"/>
      <c r="GXI592" s="109"/>
      <c r="GXJ592" s="109"/>
      <c r="GXK592" s="109"/>
      <c r="GXL592" s="109"/>
      <c r="GXM592" s="109"/>
      <c r="GXN592" s="109"/>
      <c r="GXO592" s="109"/>
      <c r="GXP592" s="109"/>
      <c r="GXQ592" s="109"/>
      <c r="GXR592" s="109"/>
      <c r="GXS592" s="109"/>
      <c r="GXT592" s="109"/>
      <c r="GXU592" s="109"/>
      <c r="GXV592" s="109"/>
      <c r="GXW592" s="109"/>
      <c r="GXX592" s="109"/>
      <c r="GXY592" s="109"/>
      <c r="GXZ592" s="109"/>
      <c r="GYA592" s="109"/>
      <c r="GYB592" s="109"/>
      <c r="GYC592" s="109"/>
      <c r="GYD592" s="109"/>
      <c r="GYE592" s="109"/>
      <c r="GYF592" s="109"/>
      <c r="GYG592" s="109"/>
      <c r="GYH592" s="109"/>
      <c r="GYI592" s="109"/>
      <c r="GYJ592" s="109"/>
      <c r="GYK592" s="109"/>
      <c r="GYL592" s="109"/>
      <c r="GYM592" s="109"/>
      <c r="GYN592" s="109"/>
      <c r="GYO592" s="109"/>
      <c r="GYP592" s="109"/>
      <c r="GYQ592" s="109"/>
      <c r="GYR592" s="109"/>
      <c r="GYS592" s="109"/>
      <c r="GYT592" s="109"/>
      <c r="GYU592" s="109"/>
      <c r="GYV592" s="109"/>
      <c r="GYW592" s="109"/>
      <c r="GYX592" s="109"/>
      <c r="GYY592" s="109"/>
      <c r="GYZ592" s="109"/>
      <c r="GZA592" s="109"/>
      <c r="GZB592" s="109"/>
      <c r="GZC592" s="109"/>
      <c r="GZD592" s="109"/>
      <c r="GZE592" s="109"/>
      <c r="GZF592" s="109"/>
      <c r="GZG592" s="109"/>
      <c r="GZH592" s="109"/>
      <c r="GZI592" s="109"/>
      <c r="GZJ592" s="109"/>
      <c r="GZK592" s="109"/>
      <c r="GZL592" s="109"/>
      <c r="GZM592" s="109"/>
      <c r="GZN592" s="109"/>
      <c r="GZO592" s="109"/>
      <c r="GZP592" s="109"/>
      <c r="GZQ592" s="109"/>
      <c r="GZR592" s="109"/>
      <c r="GZS592" s="109"/>
      <c r="GZT592" s="109"/>
      <c r="GZU592" s="109"/>
      <c r="GZV592" s="109"/>
      <c r="GZW592" s="109"/>
      <c r="GZX592" s="109"/>
      <c r="GZY592" s="109"/>
      <c r="GZZ592" s="109"/>
      <c r="HAA592" s="109"/>
      <c r="HAB592" s="109"/>
      <c r="HAC592" s="109"/>
      <c r="HAD592" s="109"/>
      <c r="HAE592" s="109"/>
      <c r="HAF592" s="109"/>
      <c r="HAG592" s="109"/>
      <c r="HAH592" s="109"/>
      <c r="HAI592" s="109"/>
      <c r="HAJ592" s="109"/>
      <c r="HAK592" s="109"/>
      <c r="HAL592" s="109"/>
      <c r="HAM592" s="109"/>
      <c r="HAN592" s="109"/>
      <c r="HAO592" s="109"/>
      <c r="HAP592" s="109"/>
      <c r="HAQ592" s="109"/>
      <c r="HAR592" s="109"/>
      <c r="HAS592" s="109"/>
      <c r="HAT592" s="109"/>
      <c r="HAU592" s="109"/>
      <c r="HAV592" s="109"/>
      <c r="HAW592" s="109"/>
      <c r="HAX592" s="109"/>
      <c r="HAY592" s="109"/>
      <c r="HAZ592" s="109"/>
      <c r="HBA592" s="109"/>
      <c r="HBB592" s="109"/>
      <c r="HBC592" s="109"/>
      <c r="HBD592" s="109"/>
      <c r="HBE592" s="109"/>
      <c r="HBF592" s="109"/>
      <c r="HBG592" s="109"/>
      <c r="HBH592" s="109"/>
      <c r="HBI592" s="109"/>
      <c r="HBJ592" s="109"/>
      <c r="HBK592" s="109"/>
      <c r="HBL592" s="109"/>
      <c r="HBM592" s="109"/>
      <c r="HBN592" s="109"/>
      <c r="HBO592" s="109"/>
      <c r="HBP592" s="109"/>
      <c r="HBQ592" s="109"/>
      <c r="HBR592" s="109"/>
      <c r="HBS592" s="109"/>
      <c r="HBT592" s="109"/>
      <c r="HBU592" s="109"/>
      <c r="HBV592" s="109"/>
      <c r="HBW592" s="109"/>
      <c r="HBX592" s="109"/>
      <c r="HBY592" s="109"/>
      <c r="HBZ592" s="109"/>
      <c r="HCA592" s="109"/>
      <c r="HCB592" s="109"/>
      <c r="HCC592" s="109"/>
      <c r="HCD592" s="109"/>
      <c r="HCE592" s="109"/>
      <c r="HCF592" s="109"/>
      <c r="HCG592" s="109"/>
      <c r="HCH592" s="109"/>
      <c r="HCI592" s="109"/>
      <c r="HCJ592" s="109"/>
      <c r="HCK592" s="109"/>
      <c r="HCL592" s="109"/>
      <c r="HCM592" s="109"/>
      <c r="HCN592" s="109"/>
      <c r="HCO592" s="109"/>
      <c r="HCP592" s="109"/>
      <c r="HCQ592" s="109"/>
      <c r="HCR592" s="109"/>
      <c r="HCS592" s="109"/>
      <c r="HCT592" s="109"/>
      <c r="HCU592" s="109"/>
      <c r="HCV592" s="109"/>
      <c r="HCW592" s="109"/>
      <c r="HCX592" s="109"/>
      <c r="HCY592" s="109"/>
      <c r="HCZ592" s="109"/>
      <c r="HDA592" s="109"/>
      <c r="HDB592" s="109"/>
      <c r="HDC592" s="109"/>
      <c r="HDD592" s="109"/>
      <c r="HDE592" s="109"/>
      <c r="HDF592" s="109"/>
      <c r="HDG592" s="109"/>
      <c r="HDH592" s="109"/>
      <c r="HDI592" s="109"/>
      <c r="HDJ592" s="109"/>
      <c r="HDK592" s="109"/>
      <c r="HDL592" s="109"/>
      <c r="HDM592" s="109"/>
      <c r="HDN592" s="109"/>
      <c r="HDO592" s="109"/>
      <c r="HDP592" s="109"/>
      <c r="HDQ592" s="109"/>
      <c r="HDR592" s="109"/>
      <c r="HDS592" s="109"/>
      <c r="HDT592" s="109"/>
      <c r="HDU592" s="109"/>
      <c r="HDV592" s="109"/>
      <c r="HDW592" s="109"/>
      <c r="HDX592" s="109"/>
      <c r="HDY592" s="109"/>
      <c r="HDZ592" s="109"/>
      <c r="HEA592" s="109"/>
      <c r="HEB592" s="109"/>
      <c r="HEC592" s="109"/>
      <c r="HED592" s="109"/>
      <c r="HEE592" s="109"/>
      <c r="HEF592" s="109"/>
      <c r="HEG592" s="109"/>
      <c r="HEH592" s="109"/>
      <c r="HEI592" s="109"/>
      <c r="HEJ592" s="109"/>
      <c r="HEK592" s="109"/>
      <c r="HEL592" s="109"/>
      <c r="HEM592" s="109"/>
      <c r="HEN592" s="109"/>
      <c r="HEO592" s="109"/>
      <c r="HEP592" s="109"/>
      <c r="HEQ592" s="109"/>
      <c r="HER592" s="109"/>
      <c r="HES592" s="109"/>
      <c r="HET592" s="109"/>
      <c r="HEU592" s="109"/>
      <c r="HEV592" s="109"/>
      <c r="HEW592" s="109"/>
      <c r="HEX592" s="109"/>
      <c r="HEY592" s="109"/>
      <c r="HEZ592" s="109"/>
      <c r="HFA592" s="109"/>
      <c r="HFB592" s="109"/>
      <c r="HFC592" s="109"/>
      <c r="HFD592" s="109"/>
      <c r="HFE592" s="109"/>
      <c r="HFF592" s="109"/>
      <c r="HFG592" s="109"/>
      <c r="HFH592" s="109"/>
      <c r="HFI592" s="109"/>
      <c r="HFJ592" s="109"/>
      <c r="HFK592" s="109"/>
      <c r="HFL592" s="109"/>
      <c r="HFM592" s="109"/>
      <c r="HFN592" s="109"/>
      <c r="HFO592" s="109"/>
      <c r="HFP592" s="109"/>
      <c r="HFQ592" s="109"/>
      <c r="HFR592" s="109"/>
      <c r="HFS592" s="109"/>
      <c r="HFT592" s="109"/>
      <c r="HFU592" s="109"/>
      <c r="HFV592" s="109"/>
      <c r="HFW592" s="109"/>
      <c r="HFX592" s="109"/>
      <c r="HFY592" s="109"/>
      <c r="HFZ592" s="109"/>
      <c r="HGA592" s="109"/>
      <c r="HGB592" s="109"/>
      <c r="HGC592" s="109"/>
      <c r="HGD592" s="109"/>
      <c r="HGE592" s="109"/>
      <c r="HGF592" s="109"/>
      <c r="HGG592" s="109"/>
      <c r="HGH592" s="109"/>
      <c r="HGI592" s="109"/>
      <c r="HGJ592" s="109"/>
      <c r="HGK592" s="109"/>
      <c r="HGL592" s="109"/>
      <c r="HGM592" s="109"/>
      <c r="HGN592" s="109"/>
      <c r="HGO592" s="109"/>
      <c r="HGP592" s="109"/>
      <c r="HGQ592" s="109"/>
      <c r="HGR592" s="109"/>
      <c r="HGS592" s="109"/>
      <c r="HGT592" s="109"/>
      <c r="HGU592" s="109"/>
      <c r="HGV592" s="109"/>
      <c r="HGW592" s="109"/>
      <c r="HGX592" s="109"/>
      <c r="HGY592" s="109"/>
      <c r="HGZ592" s="109"/>
      <c r="HHA592" s="109"/>
      <c r="HHB592" s="109"/>
      <c r="HHC592" s="109"/>
      <c r="HHD592" s="109"/>
      <c r="HHE592" s="109"/>
      <c r="HHF592" s="109"/>
      <c r="HHG592" s="109"/>
      <c r="HHH592" s="109"/>
      <c r="HHI592" s="109"/>
      <c r="HHJ592" s="109"/>
      <c r="HHK592" s="109"/>
      <c r="HHL592" s="109"/>
      <c r="HHM592" s="109"/>
      <c r="HHN592" s="109"/>
      <c r="HHO592" s="109"/>
      <c r="HHP592" s="109"/>
      <c r="HHQ592" s="109"/>
      <c r="HHR592" s="109"/>
      <c r="HHS592" s="109"/>
      <c r="HHT592" s="109"/>
      <c r="HHU592" s="109"/>
      <c r="HHV592" s="109"/>
      <c r="HHW592" s="109"/>
      <c r="HHX592" s="109"/>
      <c r="HHY592" s="109"/>
      <c r="HHZ592" s="109"/>
      <c r="HIA592" s="109"/>
      <c r="HIB592" s="109"/>
      <c r="HIC592" s="109"/>
      <c r="HID592" s="109"/>
      <c r="HIE592" s="109"/>
      <c r="HIF592" s="109"/>
      <c r="HIG592" s="109"/>
      <c r="HIH592" s="109"/>
      <c r="HII592" s="109"/>
      <c r="HIJ592" s="109"/>
      <c r="HIK592" s="109"/>
      <c r="HIL592" s="109"/>
      <c r="HIM592" s="109"/>
      <c r="HIN592" s="109"/>
      <c r="HIO592" s="109"/>
      <c r="HIP592" s="109"/>
      <c r="HIQ592" s="109"/>
      <c r="HIR592" s="109"/>
      <c r="HIS592" s="109"/>
      <c r="HIT592" s="109"/>
      <c r="HIU592" s="109"/>
      <c r="HIV592" s="109"/>
      <c r="HIW592" s="109"/>
      <c r="HIX592" s="109"/>
      <c r="HIY592" s="109"/>
      <c r="HIZ592" s="109"/>
      <c r="HJA592" s="109"/>
      <c r="HJB592" s="109"/>
      <c r="HJC592" s="109"/>
      <c r="HJD592" s="109"/>
      <c r="HJE592" s="109"/>
      <c r="HJF592" s="109"/>
      <c r="HJG592" s="109"/>
      <c r="HJH592" s="109"/>
      <c r="HJI592" s="109"/>
      <c r="HJJ592" s="109"/>
      <c r="HJK592" s="109"/>
      <c r="HJL592" s="109"/>
      <c r="HJM592" s="109"/>
      <c r="HJN592" s="109"/>
      <c r="HJO592" s="109"/>
      <c r="HJP592" s="109"/>
      <c r="HJQ592" s="109"/>
      <c r="HJR592" s="109"/>
      <c r="HJS592" s="109"/>
      <c r="HJT592" s="109"/>
      <c r="HJU592" s="109"/>
      <c r="HJV592" s="109"/>
      <c r="HJW592" s="109"/>
      <c r="HJX592" s="109"/>
      <c r="HJY592" s="109"/>
      <c r="HJZ592" s="109"/>
      <c r="HKA592" s="109"/>
      <c r="HKB592" s="109"/>
      <c r="HKC592" s="109"/>
      <c r="HKD592" s="109"/>
      <c r="HKE592" s="109"/>
      <c r="HKF592" s="109"/>
      <c r="HKG592" s="109"/>
      <c r="HKH592" s="109"/>
      <c r="HKI592" s="109"/>
      <c r="HKJ592" s="109"/>
      <c r="HKK592" s="109"/>
      <c r="HKL592" s="109"/>
      <c r="HKM592" s="109"/>
      <c r="HKN592" s="109"/>
      <c r="HKO592" s="109"/>
      <c r="HKP592" s="109"/>
      <c r="HKQ592" s="109"/>
      <c r="HKR592" s="109"/>
      <c r="HKS592" s="109"/>
      <c r="HKT592" s="109"/>
      <c r="HKU592" s="109"/>
      <c r="HKV592" s="109"/>
      <c r="HKW592" s="109"/>
      <c r="HKX592" s="109"/>
      <c r="HKY592" s="109"/>
      <c r="HKZ592" s="109"/>
      <c r="HLA592" s="109"/>
      <c r="HLB592" s="109"/>
      <c r="HLC592" s="109"/>
      <c r="HLD592" s="109"/>
      <c r="HLE592" s="109"/>
      <c r="HLF592" s="109"/>
      <c r="HLG592" s="109"/>
      <c r="HLH592" s="109"/>
      <c r="HLI592" s="109"/>
      <c r="HLJ592" s="109"/>
      <c r="HLK592" s="109"/>
      <c r="HLL592" s="109"/>
      <c r="HLM592" s="109"/>
      <c r="HLN592" s="109"/>
      <c r="HLO592" s="109"/>
      <c r="HLP592" s="109"/>
      <c r="HLQ592" s="109"/>
      <c r="HLR592" s="109"/>
      <c r="HLS592" s="109"/>
      <c r="HLT592" s="109"/>
      <c r="HLU592" s="109"/>
      <c r="HLV592" s="109"/>
      <c r="HLW592" s="109"/>
      <c r="HLX592" s="109"/>
      <c r="HLY592" s="109"/>
      <c r="HLZ592" s="109"/>
      <c r="HMA592" s="109"/>
      <c r="HMB592" s="109"/>
      <c r="HMC592" s="109"/>
      <c r="HMD592" s="109"/>
      <c r="HME592" s="109"/>
      <c r="HMF592" s="109"/>
      <c r="HMG592" s="109"/>
      <c r="HMH592" s="109"/>
      <c r="HMI592" s="109"/>
      <c r="HMJ592" s="109"/>
      <c r="HMK592" s="109"/>
      <c r="HML592" s="109"/>
      <c r="HMM592" s="109"/>
      <c r="HMN592" s="109"/>
      <c r="HMO592" s="109"/>
      <c r="HMP592" s="109"/>
      <c r="HMQ592" s="109"/>
      <c r="HMR592" s="109"/>
      <c r="HMS592" s="109"/>
      <c r="HMT592" s="109"/>
      <c r="HMU592" s="109"/>
      <c r="HMV592" s="109"/>
      <c r="HMW592" s="109"/>
      <c r="HMX592" s="109"/>
      <c r="HMY592" s="109"/>
      <c r="HMZ592" s="109"/>
      <c r="HNA592" s="109"/>
      <c r="HNB592" s="109"/>
      <c r="HNC592" s="109"/>
      <c r="HND592" s="109"/>
      <c r="HNE592" s="109"/>
      <c r="HNF592" s="109"/>
      <c r="HNG592" s="109"/>
      <c r="HNH592" s="109"/>
      <c r="HNI592" s="109"/>
      <c r="HNJ592" s="109"/>
      <c r="HNK592" s="109"/>
      <c r="HNL592" s="109"/>
      <c r="HNM592" s="109"/>
      <c r="HNN592" s="109"/>
      <c r="HNO592" s="109"/>
      <c r="HNP592" s="109"/>
      <c r="HNQ592" s="109"/>
      <c r="HNR592" s="109"/>
      <c r="HNS592" s="109"/>
      <c r="HNT592" s="109"/>
      <c r="HNU592" s="109"/>
      <c r="HNV592" s="109"/>
      <c r="HNW592" s="109"/>
      <c r="HNX592" s="109"/>
      <c r="HNY592" s="109"/>
      <c r="HNZ592" s="109"/>
      <c r="HOA592" s="109"/>
      <c r="HOB592" s="109"/>
      <c r="HOC592" s="109"/>
      <c r="HOD592" s="109"/>
      <c r="HOE592" s="109"/>
      <c r="HOF592" s="109"/>
      <c r="HOG592" s="109"/>
      <c r="HOH592" s="109"/>
      <c r="HOI592" s="109"/>
      <c r="HOJ592" s="109"/>
      <c r="HOK592" s="109"/>
      <c r="HOL592" s="109"/>
      <c r="HOM592" s="109"/>
      <c r="HON592" s="109"/>
      <c r="HOO592" s="109"/>
      <c r="HOP592" s="109"/>
      <c r="HOQ592" s="109"/>
      <c r="HOR592" s="109"/>
      <c r="HOS592" s="109"/>
      <c r="HOT592" s="109"/>
      <c r="HOU592" s="109"/>
      <c r="HOV592" s="109"/>
      <c r="HOW592" s="109"/>
      <c r="HOX592" s="109"/>
      <c r="HOY592" s="109"/>
      <c r="HOZ592" s="109"/>
      <c r="HPA592" s="109"/>
      <c r="HPB592" s="109"/>
      <c r="HPC592" s="109"/>
      <c r="HPD592" s="109"/>
      <c r="HPE592" s="109"/>
      <c r="HPF592" s="109"/>
      <c r="HPG592" s="109"/>
      <c r="HPH592" s="109"/>
      <c r="HPI592" s="109"/>
      <c r="HPJ592" s="109"/>
      <c r="HPK592" s="109"/>
      <c r="HPL592" s="109"/>
      <c r="HPM592" s="109"/>
      <c r="HPN592" s="109"/>
      <c r="HPO592" s="109"/>
      <c r="HPP592" s="109"/>
      <c r="HPQ592" s="109"/>
      <c r="HPR592" s="109"/>
      <c r="HPS592" s="109"/>
      <c r="HPT592" s="109"/>
      <c r="HPU592" s="109"/>
      <c r="HPV592" s="109"/>
      <c r="HPW592" s="109"/>
      <c r="HPX592" s="109"/>
      <c r="HPY592" s="109"/>
      <c r="HPZ592" s="109"/>
      <c r="HQA592" s="109"/>
      <c r="HQB592" s="109"/>
      <c r="HQC592" s="109"/>
      <c r="HQD592" s="109"/>
      <c r="HQE592" s="109"/>
      <c r="HQF592" s="109"/>
      <c r="HQG592" s="109"/>
      <c r="HQH592" s="109"/>
      <c r="HQI592" s="109"/>
      <c r="HQJ592" s="109"/>
      <c r="HQK592" s="109"/>
      <c r="HQL592" s="109"/>
      <c r="HQM592" s="109"/>
      <c r="HQN592" s="109"/>
      <c r="HQO592" s="109"/>
      <c r="HQP592" s="109"/>
      <c r="HQQ592" s="109"/>
      <c r="HQR592" s="109"/>
      <c r="HQS592" s="109"/>
      <c r="HQT592" s="109"/>
      <c r="HQU592" s="109"/>
      <c r="HQV592" s="109"/>
      <c r="HQW592" s="109"/>
      <c r="HQX592" s="109"/>
      <c r="HQY592" s="109"/>
      <c r="HQZ592" s="109"/>
      <c r="HRA592" s="109"/>
      <c r="HRB592" s="109"/>
      <c r="HRC592" s="109"/>
      <c r="HRD592" s="109"/>
      <c r="HRE592" s="109"/>
      <c r="HRF592" s="109"/>
      <c r="HRG592" s="109"/>
      <c r="HRH592" s="109"/>
      <c r="HRI592" s="109"/>
      <c r="HRJ592" s="109"/>
      <c r="HRK592" s="109"/>
      <c r="HRL592" s="109"/>
      <c r="HRM592" s="109"/>
      <c r="HRN592" s="109"/>
      <c r="HRO592" s="109"/>
      <c r="HRP592" s="109"/>
      <c r="HRQ592" s="109"/>
      <c r="HRR592" s="109"/>
      <c r="HRS592" s="109"/>
      <c r="HRT592" s="109"/>
      <c r="HRU592" s="109"/>
      <c r="HRV592" s="109"/>
      <c r="HRW592" s="109"/>
      <c r="HRX592" s="109"/>
      <c r="HRY592" s="109"/>
      <c r="HRZ592" s="109"/>
      <c r="HSA592" s="109"/>
      <c r="HSB592" s="109"/>
      <c r="HSC592" s="109"/>
      <c r="HSD592" s="109"/>
      <c r="HSE592" s="109"/>
      <c r="HSF592" s="109"/>
      <c r="HSG592" s="109"/>
      <c r="HSH592" s="109"/>
      <c r="HSI592" s="109"/>
      <c r="HSJ592" s="109"/>
      <c r="HSK592" s="109"/>
      <c r="HSL592" s="109"/>
      <c r="HSM592" s="109"/>
      <c r="HSN592" s="109"/>
      <c r="HSO592" s="109"/>
      <c r="HSP592" s="109"/>
      <c r="HSQ592" s="109"/>
      <c r="HSR592" s="109"/>
      <c r="HSS592" s="109"/>
      <c r="HST592" s="109"/>
      <c r="HSU592" s="109"/>
      <c r="HSV592" s="109"/>
      <c r="HSW592" s="109"/>
      <c r="HSX592" s="109"/>
      <c r="HSY592" s="109"/>
      <c r="HSZ592" s="109"/>
      <c r="HTA592" s="109"/>
      <c r="HTB592" s="109"/>
      <c r="HTC592" s="109"/>
      <c r="HTD592" s="109"/>
      <c r="HTE592" s="109"/>
      <c r="HTF592" s="109"/>
      <c r="HTG592" s="109"/>
      <c r="HTH592" s="109"/>
      <c r="HTI592" s="109"/>
      <c r="HTJ592" s="109"/>
      <c r="HTK592" s="109"/>
      <c r="HTL592" s="109"/>
      <c r="HTM592" s="109"/>
      <c r="HTN592" s="109"/>
      <c r="HTO592" s="109"/>
      <c r="HTP592" s="109"/>
      <c r="HTQ592" s="109"/>
      <c r="HTR592" s="109"/>
      <c r="HTS592" s="109"/>
      <c r="HTT592" s="109"/>
      <c r="HTU592" s="109"/>
      <c r="HTV592" s="109"/>
      <c r="HTW592" s="109"/>
      <c r="HTX592" s="109"/>
      <c r="HTY592" s="109"/>
      <c r="HTZ592" s="109"/>
      <c r="HUA592" s="109"/>
      <c r="HUB592" s="109"/>
      <c r="HUC592" s="109"/>
      <c r="HUD592" s="109"/>
      <c r="HUE592" s="109"/>
      <c r="HUF592" s="109"/>
      <c r="HUG592" s="109"/>
      <c r="HUH592" s="109"/>
      <c r="HUI592" s="109"/>
      <c r="HUJ592" s="109"/>
      <c r="HUK592" s="109"/>
      <c r="HUL592" s="109"/>
      <c r="HUM592" s="109"/>
      <c r="HUN592" s="109"/>
      <c r="HUO592" s="109"/>
      <c r="HUP592" s="109"/>
      <c r="HUQ592" s="109"/>
      <c r="HUR592" s="109"/>
      <c r="HUS592" s="109"/>
      <c r="HUT592" s="109"/>
      <c r="HUU592" s="109"/>
      <c r="HUV592" s="109"/>
      <c r="HUW592" s="109"/>
      <c r="HUX592" s="109"/>
      <c r="HUY592" s="109"/>
      <c r="HUZ592" s="109"/>
      <c r="HVA592" s="109"/>
      <c r="HVB592" s="109"/>
      <c r="HVC592" s="109"/>
      <c r="HVD592" s="109"/>
      <c r="HVE592" s="109"/>
      <c r="HVF592" s="109"/>
      <c r="HVG592" s="109"/>
      <c r="HVH592" s="109"/>
      <c r="HVI592" s="109"/>
      <c r="HVJ592" s="109"/>
      <c r="HVK592" s="109"/>
      <c r="HVL592" s="109"/>
      <c r="HVM592" s="109"/>
      <c r="HVN592" s="109"/>
      <c r="HVO592" s="109"/>
      <c r="HVP592" s="109"/>
      <c r="HVQ592" s="109"/>
      <c r="HVR592" s="109"/>
      <c r="HVS592" s="109"/>
      <c r="HVT592" s="109"/>
      <c r="HVU592" s="109"/>
      <c r="HVV592" s="109"/>
      <c r="HVW592" s="109"/>
      <c r="HVX592" s="109"/>
      <c r="HVY592" s="109"/>
      <c r="HVZ592" s="109"/>
      <c r="HWA592" s="109"/>
      <c r="HWB592" s="109"/>
      <c r="HWC592" s="109"/>
      <c r="HWD592" s="109"/>
      <c r="HWE592" s="109"/>
      <c r="HWF592" s="109"/>
      <c r="HWG592" s="109"/>
      <c r="HWH592" s="109"/>
      <c r="HWI592" s="109"/>
      <c r="HWJ592" s="109"/>
      <c r="HWK592" s="109"/>
      <c r="HWL592" s="109"/>
      <c r="HWM592" s="109"/>
      <c r="HWN592" s="109"/>
      <c r="HWO592" s="109"/>
      <c r="HWP592" s="109"/>
      <c r="HWQ592" s="109"/>
      <c r="HWR592" s="109"/>
      <c r="HWS592" s="109"/>
      <c r="HWT592" s="109"/>
      <c r="HWU592" s="109"/>
      <c r="HWV592" s="109"/>
      <c r="HWW592" s="109"/>
      <c r="HWX592" s="109"/>
      <c r="HWY592" s="109"/>
      <c r="HWZ592" s="109"/>
      <c r="HXA592" s="109"/>
      <c r="HXB592" s="109"/>
      <c r="HXC592" s="109"/>
      <c r="HXD592" s="109"/>
      <c r="HXE592" s="109"/>
      <c r="HXF592" s="109"/>
      <c r="HXG592" s="109"/>
      <c r="HXH592" s="109"/>
      <c r="HXI592" s="109"/>
      <c r="HXJ592" s="109"/>
      <c r="HXK592" s="109"/>
      <c r="HXL592" s="109"/>
      <c r="HXM592" s="109"/>
      <c r="HXN592" s="109"/>
      <c r="HXO592" s="109"/>
      <c r="HXP592" s="109"/>
      <c r="HXQ592" s="109"/>
      <c r="HXR592" s="109"/>
      <c r="HXS592" s="109"/>
      <c r="HXT592" s="109"/>
      <c r="HXU592" s="109"/>
      <c r="HXV592" s="109"/>
      <c r="HXW592" s="109"/>
      <c r="HXX592" s="109"/>
      <c r="HXY592" s="109"/>
      <c r="HXZ592" s="109"/>
      <c r="HYA592" s="109"/>
      <c r="HYB592" s="109"/>
      <c r="HYC592" s="109"/>
      <c r="HYD592" s="109"/>
      <c r="HYE592" s="109"/>
      <c r="HYF592" s="109"/>
      <c r="HYG592" s="109"/>
      <c r="HYH592" s="109"/>
      <c r="HYI592" s="109"/>
      <c r="HYJ592" s="109"/>
      <c r="HYK592" s="109"/>
      <c r="HYL592" s="109"/>
      <c r="HYM592" s="109"/>
      <c r="HYN592" s="109"/>
      <c r="HYO592" s="109"/>
      <c r="HYP592" s="109"/>
      <c r="HYQ592" s="109"/>
      <c r="HYR592" s="109"/>
      <c r="HYS592" s="109"/>
      <c r="HYT592" s="109"/>
      <c r="HYU592" s="109"/>
      <c r="HYV592" s="109"/>
      <c r="HYW592" s="109"/>
      <c r="HYX592" s="109"/>
      <c r="HYY592" s="109"/>
      <c r="HYZ592" s="109"/>
      <c r="HZA592" s="109"/>
      <c r="HZB592" s="109"/>
      <c r="HZC592" s="109"/>
      <c r="HZD592" s="109"/>
      <c r="HZE592" s="109"/>
      <c r="HZF592" s="109"/>
      <c r="HZG592" s="109"/>
      <c r="HZH592" s="109"/>
      <c r="HZI592" s="109"/>
      <c r="HZJ592" s="109"/>
      <c r="HZK592" s="109"/>
      <c r="HZL592" s="109"/>
      <c r="HZM592" s="109"/>
      <c r="HZN592" s="109"/>
      <c r="HZO592" s="109"/>
      <c r="HZP592" s="109"/>
      <c r="HZQ592" s="109"/>
      <c r="HZR592" s="109"/>
      <c r="HZS592" s="109"/>
      <c r="HZT592" s="109"/>
      <c r="HZU592" s="109"/>
      <c r="HZV592" s="109"/>
      <c r="HZW592" s="109"/>
      <c r="HZX592" s="109"/>
      <c r="HZY592" s="109"/>
      <c r="HZZ592" s="109"/>
      <c r="IAA592" s="109"/>
      <c r="IAB592" s="109"/>
      <c r="IAC592" s="109"/>
      <c r="IAD592" s="109"/>
      <c r="IAE592" s="109"/>
      <c r="IAF592" s="109"/>
      <c r="IAG592" s="109"/>
      <c r="IAH592" s="109"/>
      <c r="IAI592" s="109"/>
      <c r="IAJ592" s="109"/>
      <c r="IAK592" s="109"/>
      <c r="IAL592" s="109"/>
      <c r="IAM592" s="109"/>
      <c r="IAN592" s="109"/>
      <c r="IAO592" s="109"/>
      <c r="IAP592" s="109"/>
      <c r="IAQ592" s="109"/>
      <c r="IAR592" s="109"/>
      <c r="IAS592" s="109"/>
      <c r="IAT592" s="109"/>
      <c r="IAU592" s="109"/>
      <c r="IAV592" s="109"/>
      <c r="IAW592" s="109"/>
      <c r="IAX592" s="109"/>
      <c r="IAY592" s="109"/>
      <c r="IAZ592" s="109"/>
      <c r="IBA592" s="109"/>
      <c r="IBB592" s="109"/>
      <c r="IBC592" s="109"/>
      <c r="IBD592" s="109"/>
      <c r="IBE592" s="109"/>
      <c r="IBF592" s="109"/>
      <c r="IBG592" s="109"/>
      <c r="IBH592" s="109"/>
      <c r="IBI592" s="109"/>
      <c r="IBJ592" s="109"/>
      <c r="IBK592" s="109"/>
      <c r="IBL592" s="109"/>
      <c r="IBM592" s="109"/>
      <c r="IBN592" s="109"/>
      <c r="IBO592" s="109"/>
      <c r="IBP592" s="109"/>
      <c r="IBQ592" s="109"/>
      <c r="IBR592" s="109"/>
      <c r="IBS592" s="109"/>
      <c r="IBT592" s="109"/>
      <c r="IBU592" s="109"/>
      <c r="IBV592" s="109"/>
      <c r="IBW592" s="109"/>
      <c r="IBX592" s="109"/>
      <c r="IBY592" s="109"/>
      <c r="IBZ592" s="109"/>
      <c r="ICA592" s="109"/>
      <c r="ICB592" s="109"/>
      <c r="ICC592" s="109"/>
      <c r="ICD592" s="109"/>
      <c r="ICE592" s="109"/>
      <c r="ICF592" s="109"/>
      <c r="ICG592" s="109"/>
      <c r="ICH592" s="109"/>
      <c r="ICI592" s="109"/>
      <c r="ICJ592" s="109"/>
      <c r="ICK592" s="109"/>
      <c r="ICL592" s="109"/>
      <c r="ICM592" s="109"/>
      <c r="ICN592" s="109"/>
      <c r="ICO592" s="109"/>
      <c r="ICP592" s="109"/>
      <c r="ICQ592" s="109"/>
      <c r="ICR592" s="109"/>
      <c r="ICS592" s="109"/>
      <c r="ICT592" s="109"/>
      <c r="ICU592" s="109"/>
      <c r="ICV592" s="109"/>
      <c r="ICW592" s="109"/>
      <c r="ICX592" s="109"/>
      <c r="ICY592" s="109"/>
      <c r="ICZ592" s="109"/>
      <c r="IDA592" s="109"/>
      <c r="IDB592" s="109"/>
      <c r="IDC592" s="109"/>
      <c r="IDD592" s="109"/>
      <c r="IDE592" s="109"/>
      <c r="IDF592" s="109"/>
      <c r="IDG592" s="109"/>
      <c r="IDH592" s="109"/>
      <c r="IDI592" s="109"/>
      <c r="IDJ592" s="109"/>
      <c r="IDK592" s="109"/>
      <c r="IDL592" s="109"/>
      <c r="IDM592" s="109"/>
      <c r="IDN592" s="109"/>
      <c r="IDO592" s="109"/>
      <c r="IDP592" s="109"/>
      <c r="IDQ592" s="109"/>
      <c r="IDR592" s="109"/>
      <c r="IDS592" s="109"/>
      <c r="IDT592" s="109"/>
      <c r="IDU592" s="109"/>
      <c r="IDV592" s="109"/>
      <c r="IDW592" s="109"/>
      <c r="IDX592" s="109"/>
      <c r="IDY592" s="109"/>
      <c r="IDZ592" s="109"/>
      <c r="IEA592" s="109"/>
      <c r="IEB592" s="109"/>
      <c r="IEC592" s="109"/>
      <c r="IED592" s="109"/>
      <c r="IEE592" s="109"/>
      <c r="IEF592" s="109"/>
      <c r="IEG592" s="109"/>
      <c r="IEH592" s="109"/>
      <c r="IEI592" s="109"/>
      <c r="IEJ592" s="109"/>
      <c r="IEK592" s="109"/>
      <c r="IEL592" s="109"/>
      <c r="IEM592" s="109"/>
      <c r="IEN592" s="109"/>
      <c r="IEO592" s="109"/>
      <c r="IEP592" s="109"/>
      <c r="IEQ592" s="109"/>
      <c r="IER592" s="109"/>
      <c r="IES592" s="109"/>
      <c r="IET592" s="109"/>
      <c r="IEU592" s="109"/>
      <c r="IEV592" s="109"/>
      <c r="IEW592" s="109"/>
      <c r="IEX592" s="109"/>
      <c r="IEY592" s="109"/>
      <c r="IEZ592" s="109"/>
      <c r="IFA592" s="109"/>
      <c r="IFB592" s="109"/>
      <c r="IFC592" s="109"/>
      <c r="IFD592" s="109"/>
      <c r="IFE592" s="109"/>
      <c r="IFF592" s="109"/>
      <c r="IFG592" s="109"/>
      <c r="IFH592" s="109"/>
      <c r="IFI592" s="109"/>
      <c r="IFJ592" s="109"/>
      <c r="IFK592" s="109"/>
      <c r="IFL592" s="109"/>
      <c r="IFM592" s="109"/>
      <c r="IFN592" s="109"/>
      <c r="IFO592" s="109"/>
      <c r="IFP592" s="109"/>
      <c r="IFQ592" s="109"/>
      <c r="IFR592" s="109"/>
      <c r="IFS592" s="109"/>
      <c r="IFT592" s="109"/>
      <c r="IFU592" s="109"/>
      <c r="IFV592" s="109"/>
      <c r="IFW592" s="109"/>
      <c r="IFX592" s="109"/>
      <c r="IFY592" s="109"/>
      <c r="IFZ592" s="109"/>
      <c r="IGA592" s="109"/>
      <c r="IGB592" s="109"/>
      <c r="IGC592" s="109"/>
      <c r="IGD592" s="109"/>
      <c r="IGE592" s="109"/>
      <c r="IGF592" s="109"/>
      <c r="IGG592" s="109"/>
      <c r="IGH592" s="109"/>
      <c r="IGI592" s="109"/>
      <c r="IGJ592" s="109"/>
      <c r="IGK592" s="109"/>
      <c r="IGL592" s="109"/>
      <c r="IGM592" s="109"/>
      <c r="IGN592" s="109"/>
      <c r="IGO592" s="109"/>
      <c r="IGP592" s="109"/>
      <c r="IGQ592" s="109"/>
      <c r="IGR592" s="109"/>
      <c r="IGS592" s="109"/>
      <c r="IGT592" s="109"/>
      <c r="IGU592" s="109"/>
      <c r="IGV592" s="109"/>
      <c r="IGW592" s="109"/>
      <c r="IGX592" s="109"/>
      <c r="IGY592" s="109"/>
      <c r="IGZ592" s="109"/>
      <c r="IHA592" s="109"/>
      <c r="IHB592" s="109"/>
      <c r="IHC592" s="109"/>
      <c r="IHD592" s="109"/>
      <c r="IHE592" s="109"/>
      <c r="IHF592" s="109"/>
      <c r="IHG592" s="109"/>
      <c r="IHH592" s="109"/>
      <c r="IHI592" s="109"/>
      <c r="IHJ592" s="109"/>
      <c r="IHK592" s="109"/>
      <c r="IHL592" s="109"/>
      <c r="IHM592" s="109"/>
      <c r="IHN592" s="109"/>
      <c r="IHO592" s="109"/>
      <c r="IHP592" s="109"/>
      <c r="IHQ592" s="109"/>
      <c r="IHR592" s="109"/>
      <c r="IHS592" s="109"/>
      <c r="IHT592" s="109"/>
      <c r="IHU592" s="109"/>
      <c r="IHV592" s="109"/>
      <c r="IHW592" s="109"/>
      <c r="IHX592" s="109"/>
      <c r="IHY592" s="109"/>
      <c r="IHZ592" s="109"/>
      <c r="IIA592" s="109"/>
      <c r="IIB592" s="109"/>
      <c r="IIC592" s="109"/>
      <c r="IID592" s="109"/>
      <c r="IIE592" s="109"/>
      <c r="IIF592" s="109"/>
      <c r="IIG592" s="109"/>
      <c r="IIH592" s="109"/>
      <c r="III592" s="109"/>
      <c r="IIJ592" s="109"/>
      <c r="IIK592" s="109"/>
      <c r="IIL592" s="109"/>
      <c r="IIM592" s="109"/>
      <c r="IIN592" s="109"/>
      <c r="IIO592" s="109"/>
      <c r="IIP592" s="109"/>
      <c r="IIQ592" s="109"/>
      <c r="IIR592" s="109"/>
      <c r="IIS592" s="109"/>
      <c r="IIT592" s="109"/>
      <c r="IIU592" s="109"/>
      <c r="IIV592" s="109"/>
      <c r="IIW592" s="109"/>
      <c r="IIX592" s="109"/>
      <c r="IIY592" s="109"/>
      <c r="IIZ592" s="109"/>
      <c r="IJA592" s="109"/>
      <c r="IJB592" s="109"/>
      <c r="IJC592" s="109"/>
      <c r="IJD592" s="109"/>
      <c r="IJE592" s="109"/>
      <c r="IJF592" s="109"/>
      <c r="IJG592" s="109"/>
      <c r="IJH592" s="109"/>
      <c r="IJI592" s="109"/>
      <c r="IJJ592" s="109"/>
      <c r="IJK592" s="109"/>
      <c r="IJL592" s="109"/>
      <c r="IJM592" s="109"/>
      <c r="IJN592" s="109"/>
      <c r="IJO592" s="109"/>
      <c r="IJP592" s="109"/>
      <c r="IJQ592" s="109"/>
      <c r="IJR592" s="109"/>
      <c r="IJS592" s="109"/>
      <c r="IJT592" s="109"/>
      <c r="IJU592" s="109"/>
      <c r="IJV592" s="109"/>
      <c r="IJW592" s="109"/>
      <c r="IJX592" s="109"/>
      <c r="IJY592" s="109"/>
      <c r="IJZ592" s="109"/>
      <c r="IKA592" s="109"/>
      <c r="IKB592" s="109"/>
      <c r="IKC592" s="109"/>
      <c r="IKD592" s="109"/>
      <c r="IKE592" s="109"/>
      <c r="IKF592" s="109"/>
      <c r="IKG592" s="109"/>
      <c r="IKH592" s="109"/>
      <c r="IKI592" s="109"/>
      <c r="IKJ592" s="109"/>
      <c r="IKK592" s="109"/>
      <c r="IKL592" s="109"/>
      <c r="IKM592" s="109"/>
      <c r="IKN592" s="109"/>
      <c r="IKO592" s="109"/>
      <c r="IKP592" s="109"/>
      <c r="IKQ592" s="109"/>
      <c r="IKR592" s="109"/>
      <c r="IKS592" s="109"/>
      <c r="IKT592" s="109"/>
      <c r="IKU592" s="109"/>
      <c r="IKV592" s="109"/>
      <c r="IKW592" s="109"/>
      <c r="IKX592" s="109"/>
      <c r="IKY592" s="109"/>
      <c r="IKZ592" s="109"/>
      <c r="ILA592" s="109"/>
      <c r="ILB592" s="109"/>
      <c r="ILC592" s="109"/>
      <c r="ILD592" s="109"/>
      <c r="ILE592" s="109"/>
      <c r="ILF592" s="109"/>
      <c r="ILG592" s="109"/>
      <c r="ILH592" s="109"/>
      <c r="ILI592" s="109"/>
      <c r="ILJ592" s="109"/>
      <c r="ILK592" s="109"/>
      <c r="ILL592" s="109"/>
      <c r="ILM592" s="109"/>
      <c r="ILN592" s="109"/>
      <c r="ILO592" s="109"/>
      <c r="ILP592" s="109"/>
      <c r="ILQ592" s="109"/>
      <c r="ILR592" s="109"/>
      <c r="ILS592" s="109"/>
      <c r="ILT592" s="109"/>
      <c r="ILU592" s="109"/>
      <c r="ILV592" s="109"/>
      <c r="ILW592" s="109"/>
      <c r="ILX592" s="109"/>
      <c r="ILY592" s="109"/>
      <c r="ILZ592" s="109"/>
      <c r="IMA592" s="109"/>
      <c r="IMB592" s="109"/>
      <c r="IMC592" s="109"/>
      <c r="IMD592" s="109"/>
      <c r="IME592" s="109"/>
      <c r="IMF592" s="109"/>
      <c r="IMG592" s="109"/>
      <c r="IMH592" s="109"/>
      <c r="IMI592" s="109"/>
      <c r="IMJ592" s="109"/>
      <c r="IMK592" s="109"/>
      <c r="IML592" s="109"/>
      <c r="IMM592" s="109"/>
      <c r="IMN592" s="109"/>
      <c r="IMO592" s="109"/>
      <c r="IMP592" s="109"/>
      <c r="IMQ592" s="109"/>
      <c r="IMR592" s="109"/>
      <c r="IMS592" s="109"/>
      <c r="IMT592" s="109"/>
      <c r="IMU592" s="109"/>
      <c r="IMV592" s="109"/>
      <c r="IMW592" s="109"/>
      <c r="IMX592" s="109"/>
      <c r="IMY592" s="109"/>
      <c r="IMZ592" s="109"/>
      <c r="INA592" s="109"/>
      <c r="INB592" s="109"/>
      <c r="INC592" s="109"/>
      <c r="IND592" s="109"/>
      <c r="INE592" s="109"/>
      <c r="INF592" s="109"/>
      <c r="ING592" s="109"/>
      <c r="INH592" s="109"/>
      <c r="INI592" s="109"/>
      <c r="INJ592" s="109"/>
      <c r="INK592" s="109"/>
      <c r="INL592" s="109"/>
      <c r="INM592" s="109"/>
      <c r="INN592" s="109"/>
      <c r="INO592" s="109"/>
      <c r="INP592" s="109"/>
      <c r="INQ592" s="109"/>
      <c r="INR592" s="109"/>
      <c r="INS592" s="109"/>
      <c r="INT592" s="109"/>
      <c r="INU592" s="109"/>
      <c r="INV592" s="109"/>
      <c r="INW592" s="109"/>
      <c r="INX592" s="109"/>
      <c r="INY592" s="109"/>
      <c r="INZ592" s="109"/>
      <c r="IOA592" s="109"/>
      <c r="IOB592" s="109"/>
      <c r="IOC592" s="109"/>
      <c r="IOD592" s="109"/>
      <c r="IOE592" s="109"/>
      <c r="IOF592" s="109"/>
      <c r="IOG592" s="109"/>
      <c r="IOH592" s="109"/>
      <c r="IOI592" s="109"/>
      <c r="IOJ592" s="109"/>
      <c r="IOK592" s="109"/>
      <c r="IOL592" s="109"/>
      <c r="IOM592" s="109"/>
      <c r="ION592" s="109"/>
      <c r="IOO592" s="109"/>
      <c r="IOP592" s="109"/>
      <c r="IOQ592" s="109"/>
      <c r="IOR592" s="109"/>
      <c r="IOS592" s="109"/>
      <c r="IOT592" s="109"/>
      <c r="IOU592" s="109"/>
      <c r="IOV592" s="109"/>
      <c r="IOW592" s="109"/>
      <c r="IOX592" s="109"/>
      <c r="IOY592" s="109"/>
      <c r="IOZ592" s="109"/>
      <c r="IPA592" s="109"/>
      <c r="IPB592" s="109"/>
      <c r="IPC592" s="109"/>
      <c r="IPD592" s="109"/>
      <c r="IPE592" s="109"/>
      <c r="IPF592" s="109"/>
      <c r="IPG592" s="109"/>
      <c r="IPH592" s="109"/>
      <c r="IPI592" s="109"/>
      <c r="IPJ592" s="109"/>
      <c r="IPK592" s="109"/>
      <c r="IPL592" s="109"/>
      <c r="IPM592" s="109"/>
      <c r="IPN592" s="109"/>
      <c r="IPO592" s="109"/>
      <c r="IPP592" s="109"/>
      <c r="IPQ592" s="109"/>
      <c r="IPR592" s="109"/>
      <c r="IPS592" s="109"/>
      <c r="IPT592" s="109"/>
      <c r="IPU592" s="109"/>
      <c r="IPV592" s="109"/>
      <c r="IPW592" s="109"/>
      <c r="IPX592" s="109"/>
      <c r="IPY592" s="109"/>
      <c r="IPZ592" s="109"/>
      <c r="IQA592" s="109"/>
      <c r="IQB592" s="109"/>
      <c r="IQC592" s="109"/>
      <c r="IQD592" s="109"/>
      <c r="IQE592" s="109"/>
      <c r="IQF592" s="109"/>
      <c r="IQG592" s="109"/>
      <c r="IQH592" s="109"/>
      <c r="IQI592" s="109"/>
      <c r="IQJ592" s="109"/>
      <c r="IQK592" s="109"/>
      <c r="IQL592" s="109"/>
      <c r="IQM592" s="109"/>
      <c r="IQN592" s="109"/>
      <c r="IQO592" s="109"/>
      <c r="IQP592" s="109"/>
      <c r="IQQ592" s="109"/>
      <c r="IQR592" s="109"/>
      <c r="IQS592" s="109"/>
      <c r="IQT592" s="109"/>
      <c r="IQU592" s="109"/>
      <c r="IQV592" s="109"/>
      <c r="IQW592" s="109"/>
      <c r="IQX592" s="109"/>
      <c r="IQY592" s="109"/>
      <c r="IQZ592" s="109"/>
      <c r="IRA592" s="109"/>
      <c r="IRB592" s="109"/>
      <c r="IRC592" s="109"/>
      <c r="IRD592" s="109"/>
      <c r="IRE592" s="109"/>
      <c r="IRF592" s="109"/>
      <c r="IRG592" s="109"/>
      <c r="IRH592" s="109"/>
      <c r="IRI592" s="109"/>
      <c r="IRJ592" s="109"/>
      <c r="IRK592" s="109"/>
      <c r="IRL592" s="109"/>
      <c r="IRM592" s="109"/>
      <c r="IRN592" s="109"/>
      <c r="IRO592" s="109"/>
      <c r="IRP592" s="109"/>
      <c r="IRQ592" s="109"/>
      <c r="IRR592" s="109"/>
      <c r="IRS592" s="109"/>
      <c r="IRT592" s="109"/>
      <c r="IRU592" s="109"/>
      <c r="IRV592" s="109"/>
      <c r="IRW592" s="109"/>
      <c r="IRX592" s="109"/>
      <c r="IRY592" s="109"/>
      <c r="IRZ592" s="109"/>
      <c r="ISA592" s="109"/>
      <c r="ISB592" s="109"/>
      <c r="ISC592" s="109"/>
      <c r="ISD592" s="109"/>
      <c r="ISE592" s="109"/>
      <c r="ISF592" s="109"/>
      <c r="ISG592" s="109"/>
      <c r="ISH592" s="109"/>
      <c r="ISI592" s="109"/>
      <c r="ISJ592" s="109"/>
      <c r="ISK592" s="109"/>
      <c r="ISL592" s="109"/>
      <c r="ISM592" s="109"/>
      <c r="ISN592" s="109"/>
      <c r="ISO592" s="109"/>
      <c r="ISP592" s="109"/>
      <c r="ISQ592" s="109"/>
      <c r="ISR592" s="109"/>
      <c r="ISS592" s="109"/>
      <c r="IST592" s="109"/>
      <c r="ISU592" s="109"/>
      <c r="ISV592" s="109"/>
      <c r="ISW592" s="109"/>
      <c r="ISX592" s="109"/>
      <c r="ISY592" s="109"/>
      <c r="ISZ592" s="109"/>
      <c r="ITA592" s="109"/>
      <c r="ITB592" s="109"/>
      <c r="ITC592" s="109"/>
      <c r="ITD592" s="109"/>
      <c r="ITE592" s="109"/>
      <c r="ITF592" s="109"/>
      <c r="ITG592" s="109"/>
      <c r="ITH592" s="109"/>
      <c r="ITI592" s="109"/>
      <c r="ITJ592" s="109"/>
      <c r="ITK592" s="109"/>
      <c r="ITL592" s="109"/>
      <c r="ITM592" s="109"/>
      <c r="ITN592" s="109"/>
      <c r="ITO592" s="109"/>
      <c r="ITP592" s="109"/>
      <c r="ITQ592" s="109"/>
      <c r="ITR592" s="109"/>
      <c r="ITS592" s="109"/>
      <c r="ITT592" s="109"/>
      <c r="ITU592" s="109"/>
      <c r="ITV592" s="109"/>
      <c r="ITW592" s="109"/>
      <c r="ITX592" s="109"/>
      <c r="ITY592" s="109"/>
      <c r="ITZ592" s="109"/>
      <c r="IUA592" s="109"/>
      <c r="IUB592" s="109"/>
      <c r="IUC592" s="109"/>
      <c r="IUD592" s="109"/>
      <c r="IUE592" s="109"/>
      <c r="IUF592" s="109"/>
      <c r="IUG592" s="109"/>
      <c r="IUH592" s="109"/>
      <c r="IUI592" s="109"/>
      <c r="IUJ592" s="109"/>
      <c r="IUK592" s="109"/>
      <c r="IUL592" s="109"/>
      <c r="IUM592" s="109"/>
      <c r="IUN592" s="109"/>
      <c r="IUO592" s="109"/>
      <c r="IUP592" s="109"/>
      <c r="IUQ592" s="109"/>
      <c r="IUR592" s="109"/>
      <c r="IUS592" s="109"/>
      <c r="IUT592" s="109"/>
      <c r="IUU592" s="109"/>
      <c r="IUV592" s="109"/>
      <c r="IUW592" s="109"/>
      <c r="IUX592" s="109"/>
      <c r="IUY592" s="109"/>
      <c r="IUZ592" s="109"/>
      <c r="IVA592" s="109"/>
      <c r="IVB592" s="109"/>
      <c r="IVC592" s="109"/>
      <c r="IVD592" s="109"/>
      <c r="IVE592" s="109"/>
      <c r="IVF592" s="109"/>
      <c r="IVG592" s="109"/>
      <c r="IVH592" s="109"/>
      <c r="IVI592" s="109"/>
      <c r="IVJ592" s="109"/>
      <c r="IVK592" s="109"/>
      <c r="IVL592" s="109"/>
      <c r="IVM592" s="109"/>
      <c r="IVN592" s="109"/>
      <c r="IVO592" s="109"/>
      <c r="IVP592" s="109"/>
      <c r="IVQ592" s="109"/>
      <c r="IVR592" s="109"/>
      <c r="IVS592" s="109"/>
      <c r="IVT592" s="109"/>
      <c r="IVU592" s="109"/>
      <c r="IVV592" s="109"/>
      <c r="IVW592" s="109"/>
      <c r="IVX592" s="109"/>
      <c r="IVY592" s="109"/>
      <c r="IVZ592" s="109"/>
      <c r="IWA592" s="109"/>
      <c r="IWB592" s="109"/>
      <c r="IWC592" s="109"/>
      <c r="IWD592" s="109"/>
      <c r="IWE592" s="109"/>
      <c r="IWF592" s="109"/>
      <c r="IWG592" s="109"/>
      <c r="IWH592" s="109"/>
      <c r="IWI592" s="109"/>
      <c r="IWJ592" s="109"/>
      <c r="IWK592" s="109"/>
      <c r="IWL592" s="109"/>
      <c r="IWM592" s="109"/>
      <c r="IWN592" s="109"/>
      <c r="IWO592" s="109"/>
      <c r="IWP592" s="109"/>
      <c r="IWQ592" s="109"/>
      <c r="IWR592" s="109"/>
      <c r="IWS592" s="109"/>
      <c r="IWT592" s="109"/>
      <c r="IWU592" s="109"/>
      <c r="IWV592" s="109"/>
      <c r="IWW592" s="109"/>
      <c r="IWX592" s="109"/>
      <c r="IWY592" s="109"/>
      <c r="IWZ592" s="109"/>
      <c r="IXA592" s="109"/>
      <c r="IXB592" s="109"/>
      <c r="IXC592" s="109"/>
      <c r="IXD592" s="109"/>
      <c r="IXE592" s="109"/>
      <c r="IXF592" s="109"/>
      <c r="IXG592" s="109"/>
      <c r="IXH592" s="109"/>
      <c r="IXI592" s="109"/>
      <c r="IXJ592" s="109"/>
      <c r="IXK592" s="109"/>
      <c r="IXL592" s="109"/>
      <c r="IXM592" s="109"/>
      <c r="IXN592" s="109"/>
      <c r="IXO592" s="109"/>
      <c r="IXP592" s="109"/>
      <c r="IXQ592" s="109"/>
      <c r="IXR592" s="109"/>
      <c r="IXS592" s="109"/>
      <c r="IXT592" s="109"/>
      <c r="IXU592" s="109"/>
      <c r="IXV592" s="109"/>
      <c r="IXW592" s="109"/>
      <c r="IXX592" s="109"/>
      <c r="IXY592" s="109"/>
      <c r="IXZ592" s="109"/>
      <c r="IYA592" s="109"/>
      <c r="IYB592" s="109"/>
      <c r="IYC592" s="109"/>
      <c r="IYD592" s="109"/>
      <c r="IYE592" s="109"/>
      <c r="IYF592" s="109"/>
      <c r="IYG592" s="109"/>
      <c r="IYH592" s="109"/>
      <c r="IYI592" s="109"/>
      <c r="IYJ592" s="109"/>
      <c r="IYK592" s="109"/>
      <c r="IYL592" s="109"/>
      <c r="IYM592" s="109"/>
      <c r="IYN592" s="109"/>
      <c r="IYO592" s="109"/>
      <c r="IYP592" s="109"/>
      <c r="IYQ592" s="109"/>
      <c r="IYR592" s="109"/>
      <c r="IYS592" s="109"/>
      <c r="IYT592" s="109"/>
      <c r="IYU592" s="109"/>
      <c r="IYV592" s="109"/>
      <c r="IYW592" s="109"/>
      <c r="IYX592" s="109"/>
      <c r="IYY592" s="109"/>
      <c r="IYZ592" s="109"/>
      <c r="IZA592" s="109"/>
      <c r="IZB592" s="109"/>
      <c r="IZC592" s="109"/>
      <c r="IZD592" s="109"/>
      <c r="IZE592" s="109"/>
      <c r="IZF592" s="109"/>
      <c r="IZG592" s="109"/>
      <c r="IZH592" s="109"/>
      <c r="IZI592" s="109"/>
      <c r="IZJ592" s="109"/>
      <c r="IZK592" s="109"/>
      <c r="IZL592" s="109"/>
      <c r="IZM592" s="109"/>
      <c r="IZN592" s="109"/>
      <c r="IZO592" s="109"/>
      <c r="IZP592" s="109"/>
      <c r="IZQ592" s="109"/>
      <c r="IZR592" s="109"/>
      <c r="IZS592" s="109"/>
      <c r="IZT592" s="109"/>
      <c r="IZU592" s="109"/>
      <c r="IZV592" s="109"/>
      <c r="IZW592" s="109"/>
      <c r="IZX592" s="109"/>
      <c r="IZY592" s="109"/>
      <c r="IZZ592" s="109"/>
      <c r="JAA592" s="109"/>
      <c r="JAB592" s="109"/>
      <c r="JAC592" s="109"/>
      <c r="JAD592" s="109"/>
      <c r="JAE592" s="109"/>
      <c r="JAF592" s="109"/>
      <c r="JAG592" s="109"/>
      <c r="JAH592" s="109"/>
      <c r="JAI592" s="109"/>
      <c r="JAJ592" s="109"/>
      <c r="JAK592" s="109"/>
      <c r="JAL592" s="109"/>
      <c r="JAM592" s="109"/>
      <c r="JAN592" s="109"/>
      <c r="JAO592" s="109"/>
      <c r="JAP592" s="109"/>
      <c r="JAQ592" s="109"/>
      <c r="JAR592" s="109"/>
      <c r="JAS592" s="109"/>
      <c r="JAT592" s="109"/>
      <c r="JAU592" s="109"/>
      <c r="JAV592" s="109"/>
      <c r="JAW592" s="109"/>
      <c r="JAX592" s="109"/>
      <c r="JAY592" s="109"/>
      <c r="JAZ592" s="109"/>
      <c r="JBA592" s="109"/>
      <c r="JBB592" s="109"/>
      <c r="JBC592" s="109"/>
      <c r="JBD592" s="109"/>
      <c r="JBE592" s="109"/>
      <c r="JBF592" s="109"/>
      <c r="JBG592" s="109"/>
      <c r="JBH592" s="109"/>
      <c r="JBI592" s="109"/>
      <c r="JBJ592" s="109"/>
      <c r="JBK592" s="109"/>
      <c r="JBL592" s="109"/>
      <c r="JBM592" s="109"/>
      <c r="JBN592" s="109"/>
      <c r="JBO592" s="109"/>
      <c r="JBP592" s="109"/>
      <c r="JBQ592" s="109"/>
      <c r="JBR592" s="109"/>
      <c r="JBS592" s="109"/>
      <c r="JBT592" s="109"/>
      <c r="JBU592" s="109"/>
      <c r="JBV592" s="109"/>
      <c r="JBW592" s="109"/>
      <c r="JBX592" s="109"/>
      <c r="JBY592" s="109"/>
      <c r="JBZ592" s="109"/>
      <c r="JCA592" s="109"/>
      <c r="JCB592" s="109"/>
      <c r="JCC592" s="109"/>
      <c r="JCD592" s="109"/>
      <c r="JCE592" s="109"/>
      <c r="JCF592" s="109"/>
      <c r="JCG592" s="109"/>
      <c r="JCH592" s="109"/>
      <c r="JCI592" s="109"/>
      <c r="JCJ592" s="109"/>
      <c r="JCK592" s="109"/>
      <c r="JCL592" s="109"/>
      <c r="JCM592" s="109"/>
      <c r="JCN592" s="109"/>
      <c r="JCO592" s="109"/>
      <c r="JCP592" s="109"/>
      <c r="JCQ592" s="109"/>
      <c r="JCR592" s="109"/>
      <c r="JCS592" s="109"/>
      <c r="JCT592" s="109"/>
      <c r="JCU592" s="109"/>
      <c r="JCV592" s="109"/>
      <c r="JCW592" s="109"/>
      <c r="JCX592" s="109"/>
      <c r="JCY592" s="109"/>
      <c r="JCZ592" s="109"/>
      <c r="JDA592" s="109"/>
      <c r="JDB592" s="109"/>
      <c r="JDC592" s="109"/>
      <c r="JDD592" s="109"/>
      <c r="JDE592" s="109"/>
      <c r="JDF592" s="109"/>
      <c r="JDG592" s="109"/>
      <c r="JDH592" s="109"/>
      <c r="JDI592" s="109"/>
      <c r="JDJ592" s="109"/>
      <c r="JDK592" s="109"/>
      <c r="JDL592" s="109"/>
      <c r="JDM592" s="109"/>
      <c r="JDN592" s="109"/>
      <c r="JDO592" s="109"/>
      <c r="JDP592" s="109"/>
      <c r="JDQ592" s="109"/>
      <c r="JDR592" s="109"/>
      <c r="JDS592" s="109"/>
      <c r="JDT592" s="109"/>
      <c r="JDU592" s="109"/>
      <c r="JDV592" s="109"/>
      <c r="JDW592" s="109"/>
      <c r="JDX592" s="109"/>
      <c r="JDY592" s="109"/>
      <c r="JDZ592" s="109"/>
      <c r="JEA592" s="109"/>
      <c r="JEB592" s="109"/>
      <c r="JEC592" s="109"/>
      <c r="JED592" s="109"/>
      <c r="JEE592" s="109"/>
      <c r="JEF592" s="109"/>
      <c r="JEG592" s="109"/>
      <c r="JEH592" s="109"/>
      <c r="JEI592" s="109"/>
      <c r="JEJ592" s="109"/>
      <c r="JEK592" s="109"/>
      <c r="JEL592" s="109"/>
      <c r="JEM592" s="109"/>
      <c r="JEN592" s="109"/>
      <c r="JEO592" s="109"/>
      <c r="JEP592" s="109"/>
      <c r="JEQ592" s="109"/>
      <c r="JER592" s="109"/>
      <c r="JES592" s="109"/>
      <c r="JET592" s="109"/>
      <c r="JEU592" s="109"/>
      <c r="JEV592" s="109"/>
      <c r="JEW592" s="109"/>
      <c r="JEX592" s="109"/>
      <c r="JEY592" s="109"/>
      <c r="JEZ592" s="109"/>
      <c r="JFA592" s="109"/>
      <c r="JFB592" s="109"/>
      <c r="JFC592" s="109"/>
      <c r="JFD592" s="109"/>
      <c r="JFE592" s="109"/>
      <c r="JFF592" s="109"/>
      <c r="JFG592" s="109"/>
      <c r="JFH592" s="109"/>
      <c r="JFI592" s="109"/>
      <c r="JFJ592" s="109"/>
      <c r="JFK592" s="109"/>
      <c r="JFL592" s="109"/>
      <c r="JFM592" s="109"/>
      <c r="JFN592" s="109"/>
      <c r="JFO592" s="109"/>
      <c r="JFP592" s="109"/>
      <c r="JFQ592" s="109"/>
      <c r="JFR592" s="109"/>
      <c r="JFS592" s="109"/>
      <c r="JFT592" s="109"/>
      <c r="JFU592" s="109"/>
      <c r="JFV592" s="109"/>
      <c r="JFW592" s="109"/>
      <c r="JFX592" s="109"/>
      <c r="JFY592" s="109"/>
      <c r="JFZ592" s="109"/>
      <c r="JGA592" s="109"/>
      <c r="JGB592" s="109"/>
      <c r="JGC592" s="109"/>
      <c r="JGD592" s="109"/>
      <c r="JGE592" s="109"/>
      <c r="JGF592" s="109"/>
      <c r="JGG592" s="109"/>
      <c r="JGH592" s="109"/>
      <c r="JGI592" s="109"/>
      <c r="JGJ592" s="109"/>
      <c r="JGK592" s="109"/>
      <c r="JGL592" s="109"/>
      <c r="JGM592" s="109"/>
      <c r="JGN592" s="109"/>
      <c r="JGO592" s="109"/>
      <c r="JGP592" s="109"/>
      <c r="JGQ592" s="109"/>
      <c r="JGR592" s="109"/>
      <c r="JGS592" s="109"/>
      <c r="JGT592" s="109"/>
      <c r="JGU592" s="109"/>
      <c r="JGV592" s="109"/>
      <c r="JGW592" s="109"/>
      <c r="JGX592" s="109"/>
      <c r="JGY592" s="109"/>
      <c r="JGZ592" s="109"/>
      <c r="JHA592" s="109"/>
      <c r="JHB592" s="109"/>
      <c r="JHC592" s="109"/>
      <c r="JHD592" s="109"/>
      <c r="JHE592" s="109"/>
      <c r="JHF592" s="109"/>
      <c r="JHG592" s="109"/>
      <c r="JHH592" s="109"/>
      <c r="JHI592" s="109"/>
      <c r="JHJ592" s="109"/>
      <c r="JHK592" s="109"/>
      <c r="JHL592" s="109"/>
      <c r="JHM592" s="109"/>
      <c r="JHN592" s="109"/>
      <c r="JHO592" s="109"/>
      <c r="JHP592" s="109"/>
      <c r="JHQ592" s="109"/>
      <c r="JHR592" s="109"/>
      <c r="JHS592" s="109"/>
      <c r="JHT592" s="109"/>
      <c r="JHU592" s="109"/>
      <c r="JHV592" s="109"/>
      <c r="JHW592" s="109"/>
      <c r="JHX592" s="109"/>
      <c r="JHY592" s="109"/>
      <c r="JHZ592" s="109"/>
      <c r="JIA592" s="109"/>
      <c r="JIB592" s="109"/>
      <c r="JIC592" s="109"/>
      <c r="JID592" s="109"/>
      <c r="JIE592" s="109"/>
      <c r="JIF592" s="109"/>
      <c r="JIG592" s="109"/>
      <c r="JIH592" s="109"/>
      <c r="JII592" s="109"/>
      <c r="JIJ592" s="109"/>
      <c r="JIK592" s="109"/>
      <c r="JIL592" s="109"/>
      <c r="JIM592" s="109"/>
      <c r="JIN592" s="109"/>
      <c r="JIO592" s="109"/>
      <c r="JIP592" s="109"/>
      <c r="JIQ592" s="109"/>
      <c r="JIR592" s="109"/>
      <c r="JIS592" s="109"/>
      <c r="JIT592" s="109"/>
      <c r="JIU592" s="109"/>
      <c r="JIV592" s="109"/>
      <c r="JIW592" s="109"/>
      <c r="JIX592" s="109"/>
      <c r="JIY592" s="109"/>
      <c r="JIZ592" s="109"/>
      <c r="JJA592" s="109"/>
      <c r="JJB592" s="109"/>
      <c r="JJC592" s="109"/>
      <c r="JJD592" s="109"/>
      <c r="JJE592" s="109"/>
      <c r="JJF592" s="109"/>
      <c r="JJG592" s="109"/>
      <c r="JJH592" s="109"/>
      <c r="JJI592" s="109"/>
      <c r="JJJ592" s="109"/>
      <c r="JJK592" s="109"/>
      <c r="JJL592" s="109"/>
      <c r="JJM592" s="109"/>
      <c r="JJN592" s="109"/>
      <c r="JJO592" s="109"/>
      <c r="JJP592" s="109"/>
      <c r="JJQ592" s="109"/>
      <c r="JJR592" s="109"/>
      <c r="JJS592" s="109"/>
      <c r="JJT592" s="109"/>
      <c r="JJU592" s="109"/>
      <c r="JJV592" s="109"/>
      <c r="JJW592" s="109"/>
      <c r="JJX592" s="109"/>
      <c r="JJY592" s="109"/>
      <c r="JJZ592" s="109"/>
      <c r="JKA592" s="109"/>
      <c r="JKB592" s="109"/>
      <c r="JKC592" s="109"/>
      <c r="JKD592" s="109"/>
      <c r="JKE592" s="109"/>
      <c r="JKF592" s="109"/>
      <c r="JKG592" s="109"/>
      <c r="JKH592" s="109"/>
      <c r="JKI592" s="109"/>
      <c r="JKJ592" s="109"/>
      <c r="JKK592" s="109"/>
      <c r="JKL592" s="109"/>
      <c r="JKM592" s="109"/>
      <c r="JKN592" s="109"/>
      <c r="JKO592" s="109"/>
      <c r="JKP592" s="109"/>
      <c r="JKQ592" s="109"/>
      <c r="JKR592" s="109"/>
      <c r="JKS592" s="109"/>
      <c r="JKT592" s="109"/>
      <c r="JKU592" s="109"/>
      <c r="JKV592" s="109"/>
      <c r="JKW592" s="109"/>
      <c r="JKX592" s="109"/>
      <c r="JKY592" s="109"/>
      <c r="JKZ592" s="109"/>
      <c r="JLA592" s="109"/>
      <c r="JLB592" s="109"/>
      <c r="JLC592" s="109"/>
      <c r="JLD592" s="109"/>
      <c r="JLE592" s="109"/>
      <c r="JLF592" s="109"/>
      <c r="JLG592" s="109"/>
      <c r="JLH592" s="109"/>
      <c r="JLI592" s="109"/>
      <c r="JLJ592" s="109"/>
      <c r="JLK592" s="109"/>
      <c r="JLL592" s="109"/>
      <c r="JLM592" s="109"/>
      <c r="JLN592" s="109"/>
      <c r="JLO592" s="109"/>
      <c r="JLP592" s="109"/>
      <c r="JLQ592" s="109"/>
      <c r="JLR592" s="109"/>
      <c r="JLS592" s="109"/>
      <c r="JLT592" s="109"/>
      <c r="JLU592" s="109"/>
      <c r="JLV592" s="109"/>
      <c r="JLW592" s="109"/>
      <c r="JLX592" s="109"/>
      <c r="JLY592" s="109"/>
      <c r="JLZ592" s="109"/>
      <c r="JMA592" s="109"/>
      <c r="JMB592" s="109"/>
      <c r="JMC592" s="109"/>
      <c r="JMD592" s="109"/>
      <c r="JME592" s="109"/>
      <c r="JMF592" s="109"/>
      <c r="JMG592" s="109"/>
      <c r="JMH592" s="109"/>
      <c r="JMI592" s="109"/>
      <c r="JMJ592" s="109"/>
      <c r="JMK592" s="109"/>
      <c r="JML592" s="109"/>
      <c r="JMM592" s="109"/>
      <c r="JMN592" s="109"/>
      <c r="JMO592" s="109"/>
      <c r="JMP592" s="109"/>
      <c r="JMQ592" s="109"/>
      <c r="JMR592" s="109"/>
      <c r="JMS592" s="109"/>
      <c r="JMT592" s="109"/>
      <c r="JMU592" s="109"/>
      <c r="JMV592" s="109"/>
      <c r="JMW592" s="109"/>
      <c r="JMX592" s="109"/>
      <c r="JMY592" s="109"/>
      <c r="JMZ592" s="109"/>
      <c r="JNA592" s="109"/>
      <c r="JNB592" s="109"/>
      <c r="JNC592" s="109"/>
      <c r="JND592" s="109"/>
      <c r="JNE592" s="109"/>
      <c r="JNF592" s="109"/>
      <c r="JNG592" s="109"/>
      <c r="JNH592" s="109"/>
      <c r="JNI592" s="109"/>
      <c r="JNJ592" s="109"/>
      <c r="JNK592" s="109"/>
      <c r="JNL592" s="109"/>
      <c r="JNM592" s="109"/>
      <c r="JNN592" s="109"/>
      <c r="JNO592" s="109"/>
      <c r="JNP592" s="109"/>
      <c r="JNQ592" s="109"/>
      <c r="JNR592" s="109"/>
      <c r="JNS592" s="109"/>
      <c r="JNT592" s="109"/>
      <c r="JNU592" s="109"/>
      <c r="JNV592" s="109"/>
      <c r="JNW592" s="109"/>
      <c r="JNX592" s="109"/>
      <c r="JNY592" s="109"/>
      <c r="JNZ592" s="109"/>
      <c r="JOA592" s="109"/>
      <c r="JOB592" s="109"/>
      <c r="JOC592" s="109"/>
      <c r="JOD592" s="109"/>
      <c r="JOE592" s="109"/>
      <c r="JOF592" s="109"/>
      <c r="JOG592" s="109"/>
      <c r="JOH592" s="109"/>
      <c r="JOI592" s="109"/>
      <c r="JOJ592" s="109"/>
      <c r="JOK592" s="109"/>
      <c r="JOL592" s="109"/>
      <c r="JOM592" s="109"/>
      <c r="JON592" s="109"/>
      <c r="JOO592" s="109"/>
      <c r="JOP592" s="109"/>
      <c r="JOQ592" s="109"/>
      <c r="JOR592" s="109"/>
      <c r="JOS592" s="109"/>
      <c r="JOT592" s="109"/>
      <c r="JOU592" s="109"/>
      <c r="JOV592" s="109"/>
      <c r="JOW592" s="109"/>
      <c r="JOX592" s="109"/>
      <c r="JOY592" s="109"/>
      <c r="JOZ592" s="109"/>
      <c r="JPA592" s="109"/>
      <c r="JPB592" s="109"/>
      <c r="JPC592" s="109"/>
      <c r="JPD592" s="109"/>
      <c r="JPE592" s="109"/>
      <c r="JPF592" s="109"/>
      <c r="JPG592" s="109"/>
      <c r="JPH592" s="109"/>
      <c r="JPI592" s="109"/>
      <c r="JPJ592" s="109"/>
      <c r="JPK592" s="109"/>
      <c r="JPL592" s="109"/>
      <c r="JPM592" s="109"/>
      <c r="JPN592" s="109"/>
      <c r="JPO592" s="109"/>
      <c r="JPP592" s="109"/>
      <c r="JPQ592" s="109"/>
      <c r="JPR592" s="109"/>
      <c r="JPS592" s="109"/>
      <c r="JPT592" s="109"/>
      <c r="JPU592" s="109"/>
      <c r="JPV592" s="109"/>
      <c r="JPW592" s="109"/>
      <c r="JPX592" s="109"/>
      <c r="JPY592" s="109"/>
      <c r="JPZ592" s="109"/>
      <c r="JQA592" s="109"/>
      <c r="JQB592" s="109"/>
      <c r="JQC592" s="109"/>
      <c r="JQD592" s="109"/>
      <c r="JQE592" s="109"/>
      <c r="JQF592" s="109"/>
      <c r="JQG592" s="109"/>
      <c r="JQH592" s="109"/>
      <c r="JQI592" s="109"/>
      <c r="JQJ592" s="109"/>
      <c r="JQK592" s="109"/>
      <c r="JQL592" s="109"/>
      <c r="JQM592" s="109"/>
      <c r="JQN592" s="109"/>
      <c r="JQO592" s="109"/>
      <c r="JQP592" s="109"/>
      <c r="JQQ592" s="109"/>
      <c r="JQR592" s="109"/>
      <c r="JQS592" s="109"/>
      <c r="JQT592" s="109"/>
      <c r="JQU592" s="109"/>
      <c r="JQV592" s="109"/>
      <c r="JQW592" s="109"/>
      <c r="JQX592" s="109"/>
      <c r="JQY592" s="109"/>
      <c r="JQZ592" s="109"/>
      <c r="JRA592" s="109"/>
      <c r="JRB592" s="109"/>
      <c r="JRC592" s="109"/>
      <c r="JRD592" s="109"/>
      <c r="JRE592" s="109"/>
      <c r="JRF592" s="109"/>
      <c r="JRG592" s="109"/>
      <c r="JRH592" s="109"/>
      <c r="JRI592" s="109"/>
      <c r="JRJ592" s="109"/>
      <c r="JRK592" s="109"/>
      <c r="JRL592" s="109"/>
      <c r="JRM592" s="109"/>
      <c r="JRN592" s="109"/>
      <c r="JRO592" s="109"/>
      <c r="JRP592" s="109"/>
      <c r="JRQ592" s="109"/>
      <c r="JRR592" s="109"/>
      <c r="JRS592" s="109"/>
      <c r="JRT592" s="109"/>
      <c r="JRU592" s="109"/>
      <c r="JRV592" s="109"/>
      <c r="JRW592" s="109"/>
      <c r="JRX592" s="109"/>
      <c r="JRY592" s="109"/>
      <c r="JRZ592" s="109"/>
      <c r="JSA592" s="109"/>
      <c r="JSB592" s="109"/>
      <c r="JSC592" s="109"/>
      <c r="JSD592" s="109"/>
      <c r="JSE592" s="109"/>
      <c r="JSF592" s="109"/>
      <c r="JSG592" s="109"/>
      <c r="JSH592" s="109"/>
      <c r="JSI592" s="109"/>
      <c r="JSJ592" s="109"/>
      <c r="JSK592" s="109"/>
      <c r="JSL592" s="109"/>
      <c r="JSM592" s="109"/>
      <c r="JSN592" s="109"/>
      <c r="JSO592" s="109"/>
      <c r="JSP592" s="109"/>
      <c r="JSQ592" s="109"/>
      <c r="JSR592" s="109"/>
      <c r="JSS592" s="109"/>
      <c r="JST592" s="109"/>
      <c r="JSU592" s="109"/>
      <c r="JSV592" s="109"/>
      <c r="JSW592" s="109"/>
      <c r="JSX592" s="109"/>
      <c r="JSY592" s="109"/>
      <c r="JSZ592" s="109"/>
      <c r="JTA592" s="109"/>
      <c r="JTB592" s="109"/>
      <c r="JTC592" s="109"/>
      <c r="JTD592" s="109"/>
      <c r="JTE592" s="109"/>
      <c r="JTF592" s="109"/>
      <c r="JTG592" s="109"/>
      <c r="JTH592" s="109"/>
      <c r="JTI592" s="109"/>
      <c r="JTJ592" s="109"/>
      <c r="JTK592" s="109"/>
      <c r="JTL592" s="109"/>
      <c r="JTM592" s="109"/>
      <c r="JTN592" s="109"/>
      <c r="JTO592" s="109"/>
      <c r="JTP592" s="109"/>
      <c r="JTQ592" s="109"/>
      <c r="JTR592" s="109"/>
      <c r="JTS592" s="109"/>
      <c r="JTT592" s="109"/>
      <c r="JTU592" s="109"/>
      <c r="JTV592" s="109"/>
      <c r="JTW592" s="109"/>
      <c r="JTX592" s="109"/>
      <c r="JTY592" s="109"/>
      <c r="JTZ592" s="109"/>
      <c r="JUA592" s="109"/>
      <c r="JUB592" s="109"/>
      <c r="JUC592" s="109"/>
      <c r="JUD592" s="109"/>
      <c r="JUE592" s="109"/>
      <c r="JUF592" s="109"/>
      <c r="JUG592" s="109"/>
      <c r="JUH592" s="109"/>
      <c r="JUI592" s="109"/>
      <c r="JUJ592" s="109"/>
      <c r="JUK592" s="109"/>
      <c r="JUL592" s="109"/>
      <c r="JUM592" s="109"/>
      <c r="JUN592" s="109"/>
      <c r="JUO592" s="109"/>
      <c r="JUP592" s="109"/>
      <c r="JUQ592" s="109"/>
      <c r="JUR592" s="109"/>
      <c r="JUS592" s="109"/>
      <c r="JUT592" s="109"/>
      <c r="JUU592" s="109"/>
      <c r="JUV592" s="109"/>
      <c r="JUW592" s="109"/>
      <c r="JUX592" s="109"/>
      <c r="JUY592" s="109"/>
      <c r="JUZ592" s="109"/>
      <c r="JVA592" s="109"/>
      <c r="JVB592" s="109"/>
      <c r="JVC592" s="109"/>
      <c r="JVD592" s="109"/>
      <c r="JVE592" s="109"/>
      <c r="JVF592" s="109"/>
      <c r="JVG592" s="109"/>
      <c r="JVH592" s="109"/>
      <c r="JVI592" s="109"/>
      <c r="JVJ592" s="109"/>
      <c r="JVK592" s="109"/>
      <c r="JVL592" s="109"/>
      <c r="JVM592" s="109"/>
      <c r="JVN592" s="109"/>
      <c r="JVO592" s="109"/>
      <c r="JVP592" s="109"/>
      <c r="JVQ592" s="109"/>
      <c r="JVR592" s="109"/>
      <c r="JVS592" s="109"/>
      <c r="JVT592" s="109"/>
      <c r="JVU592" s="109"/>
      <c r="JVV592" s="109"/>
      <c r="JVW592" s="109"/>
      <c r="JVX592" s="109"/>
      <c r="JVY592" s="109"/>
      <c r="JVZ592" s="109"/>
      <c r="JWA592" s="109"/>
      <c r="JWB592" s="109"/>
      <c r="JWC592" s="109"/>
      <c r="JWD592" s="109"/>
      <c r="JWE592" s="109"/>
      <c r="JWF592" s="109"/>
      <c r="JWG592" s="109"/>
      <c r="JWH592" s="109"/>
      <c r="JWI592" s="109"/>
      <c r="JWJ592" s="109"/>
      <c r="JWK592" s="109"/>
      <c r="JWL592" s="109"/>
      <c r="JWM592" s="109"/>
      <c r="JWN592" s="109"/>
      <c r="JWO592" s="109"/>
      <c r="JWP592" s="109"/>
      <c r="JWQ592" s="109"/>
      <c r="JWR592" s="109"/>
      <c r="JWS592" s="109"/>
      <c r="JWT592" s="109"/>
      <c r="JWU592" s="109"/>
      <c r="JWV592" s="109"/>
      <c r="JWW592" s="109"/>
      <c r="JWX592" s="109"/>
      <c r="JWY592" s="109"/>
      <c r="JWZ592" s="109"/>
      <c r="JXA592" s="109"/>
      <c r="JXB592" s="109"/>
      <c r="JXC592" s="109"/>
      <c r="JXD592" s="109"/>
      <c r="JXE592" s="109"/>
      <c r="JXF592" s="109"/>
      <c r="JXG592" s="109"/>
      <c r="JXH592" s="109"/>
      <c r="JXI592" s="109"/>
      <c r="JXJ592" s="109"/>
      <c r="JXK592" s="109"/>
      <c r="JXL592" s="109"/>
      <c r="JXM592" s="109"/>
      <c r="JXN592" s="109"/>
      <c r="JXO592" s="109"/>
      <c r="JXP592" s="109"/>
      <c r="JXQ592" s="109"/>
      <c r="JXR592" s="109"/>
      <c r="JXS592" s="109"/>
      <c r="JXT592" s="109"/>
      <c r="JXU592" s="109"/>
      <c r="JXV592" s="109"/>
      <c r="JXW592" s="109"/>
      <c r="JXX592" s="109"/>
      <c r="JXY592" s="109"/>
      <c r="JXZ592" s="109"/>
      <c r="JYA592" s="109"/>
      <c r="JYB592" s="109"/>
      <c r="JYC592" s="109"/>
      <c r="JYD592" s="109"/>
      <c r="JYE592" s="109"/>
      <c r="JYF592" s="109"/>
      <c r="JYG592" s="109"/>
      <c r="JYH592" s="109"/>
      <c r="JYI592" s="109"/>
      <c r="JYJ592" s="109"/>
      <c r="JYK592" s="109"/>
      <c r="JYL592" s="109"/>
      <c r="JYM592" s="109"/>
      <c r="JYN592" s="109"/>
      <c r="JYO592" s="109"/>
      <c r="JYP592" s="109"/>
      <c r="JYQ592" s="109"/>
      <c r="JYR592" s="109"/>
      <c r="JYS592" s="109"/>
      <c r="JYT592" s="109"/>
      <c r="JYU592" s="109"/>
      <c r="JYV592" s="109"/>
      <c r="JYW592" s="109"/>
      <c r="JYX592" s="109"/>
      <c r="JYY592" s="109"/>
      <c r="JYZ592" s="109"/>
      <c r="JZA592" s="109"/>
      <c r="JZB592" s="109"/>
      <c r="JZC592" s="109"/>
      <c r="JZD592" s="109"/>
      <c r="JZE592" s="109"/>
      <c r="JZF592" s="109"/>
      <c r="JZG592" s="109"/>
      <c r="JZH592" s="109"/>
      <c r="JZI592" s="109"/>
      <c r="JZJ592" s="109"/>
      <c r="JZK592" s="109"/>
      <c r="JZL592" s="109"/>
      <c r="JZM592" s="109"/>
      <c r="JZN592" s="109"/>
      <c r="JZO592" s="109"/>
      <c r="JZP592" s="109"/>
      <c r="JZQ592" s="109"/>
      <c r="JZR592" s="109"/>
      <c r="JZS592" s="109"/>
      <c r="JZT592" s="109"/>
      <c r="JZU592" s="109"/>
      <c r="JZV592" s="109"/>
      <c r="JZW592" s="109"/>
      <c r="JZX592" s="109"/>
      <c r="JZY592" s="109"/>
      <c r="JZZ592" s="109"/>
      <c r="KAA592" s="109"/>
      <c r="KAB592" s="109"/>
      <c r="KAC592" s="109"/>
      <c r="KAD592" s="109"/>
      <c r="KAE592" s="109"/>
      <c r="KAF592" s="109"/>
      <c r="KAG592" s="109"/>
      <c r="KAH592" s="109"/>
      <c r="KAI592" s="109"/>
      <c r="KAJ592" s="109"/>
      <c r="KAK592" s="109"/>
      <c r="KAL592" s="109"/>
      <c r="KAM592" s="109"/>
      <c r="KAN592" s="109"/>
      <c r="KAO592" s="109"/>
      <c r="KAP592" s="109"/>
      <c r="KAQ592" s="109"/>
      <c r="KAR592" s="109"/>
      <c r="KAS592" s="109"/>
      <c r="KAT592" s="109"/>
      <c r="KAU592" s="109"/>
      <c r="KAV592" s="109"/>
      <c r="KAW592" s="109"/>
      <c r="KAX592" s="109"/>
      <c r="KAY592" s="109"/>
      <c r="KAZ592" s="109"/>
      <c r="KBA592" s="109"/>
      <c r="KBB592" s="109"/>
      <c r="KBC592" s="109"/>
      <c r="KBD592" s="109"/>
      <c r="KBE592" s="109"/>
      <c r="KBF592" s="109"/>
      <c r="KBG592" s="109"/>
      <c r="KBH592" s="109"/>
      <c r="KBI592" s="109"/>
      <c r="KBJ592" s="109"/>
      <c r="KBK592" s="109"/>
      <c r="KBL592" s="109"/>
      <c r="KBM592" s="109"/>
      <c r="KBN592" s="109"/>
      <c r="KBO592" s="109"/>
      <c r="KBP592" s="109"/>
      <c r="KBQ592" s="109"/>
      <c r="KBR592" s="109"/>
      <c r="KBS592" s="109"/>
      <c r="KBT592" s="109"/>
      <c r="KBU592" s="109"/>
      <c r="KBV592" s="109"/>
      <c r="KBW592" s="109"/>
      <c r="KBX592" s="109"/>
      <c r="KBY592" s="109"/>
      <c r="KBZ592" s="109"/>
      <c r="KCA592" s="109"/>
      <c r="KCB592" s="109"/>
      <c r="KCC592" s="109"/>
      <c r="KCD592" s="109"/>
      <c r="KCE592" s="109"/>
      <c r="KCF592" s="109"/>
      <c r="KCG592" s="109"/>
      <c r="KCH592" s="109"/>
      <c r="KCI592" s="109"/>
      <c r="KCJ592" s="109"/>
      <c r="KCK592" s="109"/>
      <c r="KCL592" s="109"/>
      <c r="KCM592" s="109"/>
      <c r="KCN592" s="109"/>
      <c r="KCO592" s="109"/>
      <c r="KCP592" s="109"/>
      <c r="KCQ592" s="109"/>
      <c r="KCR592" s="109"/>
      <c r="KCS592" s="109"/>
      <c r="KCT592" s="109"/>
      <c r="KCU592" s="109"/>
      <c r="KCV592" s="109"/>
      <c r="KCW592" s="109"/>
      <c r="KCX592" s="109"/>
      <c r="KCY592" s="109"/>
      <c r="KCZ592" s="109"/>
      <c r="KDA592" s="109"/>
      <c r="KDB592" s="109"/>
      <c r="KDC592" s="109"/>
      <c r="KDD592" s="109"/>
      <c r="KDE592" s="109"/>
      <c r="KDF592" s="109"/>
      <c r="KDG592" s="109"/>
      <c r="KDH592" s="109"/>
      <c r="KDI592" s="109"/>
      <c r="KDJ592" s="109"/>
      <c r="KDK592" s="109"/>
      <c r="KDL592" s="109"/>
      <c r="KDM592" s="109"/>
      <c r="KDN592" s="109"/>
      <c r="KDO592" s="109"/>
      <c r="KDP592" s="109"/>
      <c r="KDQ592" s="109"/>
      <c r="KDR592" s="109"/>
      <c r="KDS592" s="109"/>
      <c r="KDT592" s="109"/>
      <c r="KDU592" s="109"/>
      <c r="KDV592" s="109"/>
      <c r="KDW592" s="109"/>
      <c r="KDX592" s="109"/>
      <c r="KDY592" s="109"/>
      <c r="KDZ592" s="109"/>
      <c r="KEA592" s="109"/>
      <c r="KEB592" s="109"/>
      <c r="KEC592" s="109"/>
      <c r="KED592" s="109"/>
      <c r="KEE592" s="109"/>
      <c r="KEF592" s="109"/>
      <c r="KEG592" s="109"/>
      <c r="KEH592" s="109"/>
      <c r="KEI592" s="109"/>
      <c r="KEJ592" s="109"/>
      <c r="KEK592" s="109"/>
      <c r="KEL592" s="109"/>
      <c r="KEM592" s="109"/>
      <c r="KEN592" s="109"/>
      <c r="KEO592" s="109"/>
      <c r="KEP592" s="109"/>
      <c r="KEQ592" s="109"/>
      <c r="KER592" s="109"/>
      <c r="KES592" s="109"/>
      <c r="KET592" s="109"/>
      <c r="KEU592" s="109"/>
      <c r="KEV592" s="109"/>
      <c r="KEW592" s="109"/>
      <c r="KEX592" s="109"/>
      <c r="KEY592" s="109"/>
      <c r="KEZ592" s="109"/>
      <c r="KFA592" s="109"/>
      <c r="KFB592" s="109"/>
      <c r="KFC592" s="109"/>
      <c r="KFD592" s="109"/>
      <c r="KFE592" s="109"/>
      <c r="KFF592" s="109"/>
      <c r="KFG592" s="109"/>
      <c r="KFH592" s="109"/>
      <c r="KFI592" s="109"/>
      <c r="KFJ592" s="109"/>
      <c r="KFK592" s="109"/>
      <c r="KFL592" s="109"/>
      <c r="KFM592" s="109"/>
      <c r="KFN592" s="109"/>
      <c r="KFO592" s="109"/>
      <c r="KFP592" s="109"/>
      <c r="KFQ592" s="109"/>
      <c r="KFR592" s="109"/>
      <c r="KFS592" s="109"/>
      <c r="KFT592" s="109"/>
      <c r="KFU592" s="109"/>
      <c r="KFV592" s="109"/>
      <c r="KFW592" s="109"/>
      <c r="KFX592" s="109"/>
      <c r="KFY592" s="109"/>
      <c r="KFZ592" s="109"/>
      <c r="KGA592" s="109"/>
      <c r="KGB592" s="109"/>
      <c r="KGC592" s="109"/>
      <c r="KGD592" s="109"/>
      <c r="KGE592" s="109"/>
      <c r="KGF592" s="109"/>
      <c r="KGG592" s="109"/>
      <c r="KGH592" s="109"/>
      <c r="KGI592" s="109"/>
      <c r="KGJ592" s="109"/>
      <c r="KGK592" s="109"/>
      <c r="KGL592" s="109"/>
      <c r="KGM592" s="109"/>
      <c r="KGN592" s="109"/>
      <c r="KGO592" s="109"/>
      <c r="KGP592" s="109"/>
      <c r="KGQ592" s="109"/>
      <c r="KGR592" s="109"/>
      <c r="KGS592" s="109"/>
      <c r="KGT592" s="109"/>
      <c r="KGU592" s="109"/>
      <c r="KGV592" s="109"/>
      <c r="KGW592" s="109"/>
      <c r="KGX592" s="109"/>
      <c r="KGY592" s="109"/>
      <c r="KGZ592" s="109"/>
      <c r="KHA592" s="109"/>
      <c r="KHB592" s="109"/>
      <c r="KHC592" s="109"/>
      <c r="KHD592" s="109"/>
      <c r="KHE592" s="109"/>
      <c r="KHF592" s="109"/>
      <c r="KHG592" s="109"/>
      <c r="KHH592" s="109"/>
      <c r="KHI592" s="109"/>
      <c r="KHJ592" s="109"/>
      <c r="KHK592" s="109"/>
      <c r="KHL592" s="109"/>
      <c r="KHM592" s="109"/>
      <c r="KHN592" s="109"/>
      <c r="KHO592" s="109"/>
      <c r="KHP592" s="109"/>
      <c r="KHQ592" s="109"/>
      <c r="KHR592" s="109"/>
      <c r="KHS592" s="109"/>
      <c r="KHT592" s="109"/>
      <c r="KHU592" s="109"/>
      <c r="KHV592" s="109"/>
      <c r="KHW592" s="109"/>
      <c r="KHX592" s="109"/>
      <c r="KHY592" s="109"/>
      <c r="KHZ592" s="109"/>
      <c r="KIA592" s="109"/>
      <c r="KIB592" s="109"/>
      <c r="KIC592" s="109"/>
      <c r="KID592" s="109"/>
      <c r="KIE592" s="109"/>
      <c r="KIF592" s="109"/>
      <c r="KIG592" s="109"/>
      <c r="KIH592" s="109"/>
      <c r="KII592" s="109"/>
      <c r="KIJ592" s="109"/>
      <c r="KIK592" s="109"/>
      <c r="KIL592" s="109"/>
      <c r="KIM592" s="109"/>
      <c r="KIN592" s="109"/>
      <c r="KIO592" s="109"/>
      <c r="KIP592" s="109"/>
      <c r="KIQ592" s="109"/>
      <c r="KIR592" s="109"/>
      <c r="KIS592" s="109"/>
      <c r="KIT592" s="109"/>
      <c r="KIU592" s="109"/>
      <c r="KIV592" s="109"/>
      <c r="KIW592" s="109"/>
      <c r="KIX592" s="109"/>
      <c r="KIY592" s="109"/>
      <c r="KIZ592" s="109"/>
      <c r="KJA592" s="109"/>
      <c r="KJB592" s="109"/>
      <c r="KJC592" s="109"/>
      <c r="KJD592" s="109"/>
      <c r="KJE592" s="109"/>
      <c r="KJF592" s="109"/>
      <c r="KJG592" s="109"/>
      <c r="KJH592" s="109"/>
      <c r="KJI592" s="109"/>
      <c r="KJJ592" s="109"/>
      <c r="KJK592" s="109"/>
      <c r="KJL592" s="109"/>
      <c r="KJM592" s="109"/>
      <c r="KJN592" s="109"/>
      <c r="KJO592" s="109"/>
      <c r="KJP592" s="109"/>
      <c r="KJQ592" s="109"/>
      <c r="KJR592" s="109"/>
      <c r="KJS592" s="109"/>
      <c r="KJT592" s="109"/>
      <c r="KJU592" s="109"/>
      <c r="KJV592" s="109"/>
      <c r="KJW592" s="109"/>
      <c r="KJX592" s="109"/>
      <c r="KJY592" s="109"/>
      <c r="KJZ592" s="109"/>
      <c r="KKA592" s="109"/>
      <c r="KKB592" s="109"/>
      <c r="KKC592" s="109"/>
      <c r="KKD592" s="109"/>
      <c r="KKE592" s="109"/>
      <c r="KKF592" s="109"/>
      <c r="KKG592" s="109"/>
      <c r="KKH592" s="109"/>
      <c r="KKI592" s="109"/>
      <c r="KKJ592" s="109"/>
      <c r="KKK592" s="109"/>
      <c r="KKL592" s="109"/>
      <c r="KKM592" s="109"/>
      <c r="KKN592" s="109"/>
      <c r="KKO592" s="109"/>
      <c r="KKP592" s="109"/>
      <c r="KKQ592" s="109"/>
      <c r="KKR592" s="109"/>
      <c r="KKS592" s="109"/>
      <c r="KKT592" s="109"/>
      <c r="KKU592" s="109"/>
      <c r="KKV592" s="109"/>
      <c r="KKW592" s="109"/>
      <c r="KKX592" s="109"/>
      <c r="KKY592" s="109"/>
      <c r="KKZ592" s="109"/>
      <c r="KLA592" s="109"/>
      <c r="KLB592" s="109"/>
      <c r="KLC592" s="109"/>
      <c r="KLD592" s="109"/>
      <c r="KLE592" s="109"/>
      <c r="KLF592" s="109"/>
      <c r="KLG592" s="109"/>
      <c r="KLH592" s="109"/>
      <c r="KLI592" s="109"/>
      <c r="KLJ592" s="109"/>
      <c r="KLK592" s="109"/>
      <c r="KLL592" s="109"/>
      <c r="KLM592" s="109"/>
      <c r="KLN592" s="109"/>
      <c r="KLO592" s="109"/>
      <c r="KLP592" s="109"/>
      <c r="KLQ592" s="109"/>
      <c r="KLR592" s="109"/>
      <c r="KLS592" s="109"/>
      <c r="KLT592" s="109"/>
      <c r="KLU592" s="109"/>
      <c r="KLV592" s="109"/>
      <c r="KLW592" s="109"/>
      <c r="KLX592" s="109"/>
      <c r="KLY592" s="109"/>
      <c r="KLZ592" s="109"/>
      <c r="KMA592" s="109"/>
      <c r="KMB592" s="109"/>
      <c r="KMC592" s="109"/>
      <c r="KMD592" s="109"/>
      <c r="KME592" s="109"/>
      <c r="KMF592" s="109"/>
      <c r="KMG592" s="109"/>
      <c r="KMH592" s="109"/>
      <c r="KMI592" s="109"/>
      <c r="KMJ592" s="109"/>
      <c r="KMK592" s="109"/>
      <c r="KML592" s="109"/>
      <c r="KMM592" s="109"/>
      <c r="KMN592" s="109"/>
      <c r="KMO592" s="109"/>
      <c r="KMP592" s="109"/>
      <c r="KMQ592" s="109"/>
      <c r="KMR592" s="109"/>
      <c r="KMS592" s="109"/>
      <c r="KMT592" s="109"/>
      <c r="KMU592" s="109"/>
      <c r="KMV592" s="109"/>
      <c r="KMW592" s="109"/>
      <c r="KMX592" s="109"/>
      <c r="KMY592" s="109"/>
      <c r="KMZ592" s="109"/>
      <c r="KNA592" s="109"/>
      <c r="KNB592" s="109"/>
      <c r="KNC592" s="109"/>
      <c r="KND592" s="109"/>
      <c r="KNE592" s="109"/>
      <c r="KNF592" s="109"/>
      <c r="KNG592" s="109"/>
      <c r="KNH592" s="109"/>
      <c r="KNI592" s="109"/>
      <c r="KNJ592" s="109"/>
      <c r="KNK592" s="109"/>
      <c r="KNL592" s="109"/>
      <c r="KNM592" s="109"/>
      <c r="KNN592" s="109"/>
      <c r="KNO592" s="109"/>
      <c r="KNP592" s="109"/>
      <c r="KNQ592" s="109"/>
      <c r="KNR592" s="109"/>
      <c r="KNS592" s="109"/>
      <c r="KNT592" s="109"/>
      <c r="KNU592" s="109"/>
      <c r="KNV592" s="109"/>
      <c r="KNW592" s="109"/>
      <c r="KNX592" s="109"/>
      <c r="KNY592" s="109"/>
      <c r="KNZ592" s="109"/>
      <c r="KOA592" s="109"/>
      <c r="KOB592" s="109"/>
      <c r="KOC592" s="109"/>
      <c r="KOD592" s="109"/>
      <c r="KOE592" s="109"/>
      <c r="KOF592" s="109"/>
      <c r="KOG592" s="109"/>
      <c r="KOH592" s="109"/>
      <c r="KOI592" s="109"/>
      <c r="KOJ592" s="109"/>
      <c r="KOK592" s="109"/>
      <c r="KOL592" s="109"/>
      <c r="KOM592" s="109"/>
      <c r="KON592" s="109"/>
      <c r="KOO592" s="109"/>
      <c r="KOP592" s="109"/>
      <c r="KOQ592" s="109"/>
      <c r="KOR592" s="109"/>
      <c r="KOS592" s="109"/>
      <c r="KOT592" s="109"/>
      <c r="KOU592" s="109"/>
      <c r="KOV592" s="109"/>
      <c r="KOW592" s="109"/>
      <c r="KOX592" s="109"/>
      <c r="KOY592" s="109"/>
      <c r="KOZ592" s="109"/>
      <c r="KPA592" s="109"/>
      <c r="KPB592" s="109"/>
      <c r="KPC592" s="109"/>
      <c r="KPD592" s="109"/>
      <c r="KPE592" s="109"/>
      <c r="KPF592" s="109"/>
      <c r="KPG592" s="109"/>
      <c r="KPH592" s="109"/>
      <c r="KPI592" s="109"/>
      <c r="KPJ592" s="109"/>
      <c r="KPK592" s="109"/>
      <c r="KPL592" s="109"/>
      <c r="KPM592" s="109"/>
      <c r="KPN592" s="109"/>
      <c r="KPO592" s="109"/>
      <c r="KPP592" s="109"/>
      <c r="KPQ592" s="109"/>
      <c r="KPR592" s="109"/>
      <c r="KPS592" s="109"/>
      <c r="KPT592" s="109"/>
      <c r="KPU592" s="109"/>
      <c r="KPV592" s="109"/>
      <c r="KPW592" s="109"/>
      <c r="KPX592" s="109"/>
      <c r="KPY592" s="109"/>
      <c r="KPZ592" s="109"/>
      <c r="KQA592" s="109"/>
      <c r="KQB592" s="109"/>
      <c r="KQC592" s="109"/>
      <c r="KQD592" s="109"/>
      <c r="KQE592" s="109"/>
      <c r="KQF592" s="109"/>
      <c r="KQG592" s="109"/>
      <c r="KQH592" s="109"/>
      <c r="KQI592" s="109"/>
      <c r="KQJ592" s="109"/>
      <c r="KQK592" s="109"/>
      <c r="KQL592" s="109"/>
      <c r="KQM592" s="109"/>
      <c r="KQN592" s="109"/>
      <c r="KQO592" s="109"/>
      <c r="KQP592" s="109"/>
      <c r="KQQ592" s="109"/>
      <c r="KQR592" s="109"/>
      <c r="KQS592" s="109"/>
      <c r="KQT592" s="109"/>
      <c r="KQU592" s="109"/>
      <c r="KQV592" s="109"/>
      <c r="KQW592" s="109"/>
      <c r="KQX592" s="109"/>
      <c r="KQY592" s="109"/>
      <c r="KQZ592" s="109"/>
      <c r="KRA592" s="109"/>
      <c r="KRB592" s="109"/>
      <c r="KRC592" s="109"/>
      <c r="KRD592" s="109"/>
      <c r="KRE592" s="109"/>
      <c r="KRF592" s="109"/>
      <c r="KRG592" s="109"/>
      <c r="KRH592" s="109"/>
      <c r="KRI592" s="109"/>
      <c r="KRJ592" s="109"/>
      <c r="KRK592" s="109"/>
      <c r="KRL592" s="109"/>
      <c r="KRM592" s="109"/>
      <c r="KRN592" s="109"/>
      <c r="KRO592" s="109"/>
      <c r="KRP592" s="109"/>
      <c r="KRQ592" s="109"/>
      <c r="KRR592" s="109"/>
      <c r="KRS592" s="109"/>
      <c r="KRT592" s="109"/>
      <c r="KRU592" s="109"/>
      <c r="KRV592" s="109"/>
      <c r="KRW592" s="109"/>
      <c r="KRX592" s="109"/>
      <c r="KRY592" s="109"/>
      <c r="KRZ592" s="109"/>
      <c r="KSA592" s="109"/>
      <c r="KSB592" s="109"/>
      <c r="KSC592" s="109"/>
      <c r="KSD592" s="109"/>
      <c r="KSE592" s="109"/>
      <c r="KSF592" s="109"/>
      <c r="KSG592" s="109"/>
      <c r="KSH592" s="109"/>
      <c r="KSI592" s="109"/>
      <c r="KSJ592" s="109"/>
      <c r="KSK592" s="109"/>
      <c r="KSL592" s="109"/>
      <c r="KSM592" s="109"/>
      <c r="KSN592" s="109"/>
      <c r="KSO592" s="109"/>
      <c r="KSP592" s="109"/>
      <c r="KSQ592" s="109"/>
      <c r="KSR592" s="109"/>
      <c r="KSS592" s="109"/>
      <c r="KST592" s="109"/>
      <c r="KSU592" s="109"/>
      <c r="KSV592" s="109"/>
      <c r="KSW592" s="109"/>
      <c r="KSX592" s="109"/>
      <c r="KSY592" s="109"/>
      <c r="KSZ592" s="109"/>
      <c r="KTA592" s="109"/>
      <c r="KTB592" s="109"/>
      <c r="KTC592" s="109"/>
      <c r="KTD592" s="109"/>
      <c r="KTE592" s="109"/>
      <c r="KTF592" s="109"/>
      <c r="KTG592" s="109"/>
      <c r="KTH592" s="109"/>
      <c r="KTI592" s="109"/>
      <c r="KTJ592" s="109"/>
      <c r="KTK592" s="109"/>
      <c r="KTL592" s="109"/>
      <c r="KTM592" s="109"/>
      <c r="KTN592" s="109"/>
      <c r="KTO592" s="109"/>
      <c r="KTP592" s="109"/>
      <c r="KTQ592" s="109"/>
      <c r="KTR592" s="109"/>
      <c r="KTS592" s="109"/>
      <c r="KTT592" s="109"/>
      <c r="KTU592" s="109"/>
      <c r="KTV592" s="109"/>
      <c r="KTW592" s="109"/>
      <c r="KTX592" s="109"/>
      <c r="KTY592" s="109"/>
      <c r="KTZ592" s="109"/>
      <c r="KUA592" s="109"/>
      <c r="KUB592" s="109"/>
      <c r="KUC592" s="109"/>
      <c r="KUD592" s="109"/>
      <c r="KUE592" s="109"/>
      <c r="KUF592" s="109"/>
      <c r="KUG592" s="109"/>
      <c r="KUH592" s="109"/>
      <c r="KUI592" s="109"/>
      <c r="KUJ592" s="109"/>
      <c r="KUK592" s="109"/>
      <c r="KUL592" s="109"/>
      <c r="KUM592" s="109"/>
      <c r="KUN592" s="109"/>
      <c r="KUO592" s="109"/>
      <c r="KUP592" s="109"/>
      <c r="KUQ592" s="109"/>
      <c r="KUR592" s="109"/>
      <c r="KUS592" s="109"/>
      <c r="KUT592" s="109"/>
      <c r="KUU592" s="109"/>
      <c r="KUV592" s="109"/>
      <c r="KUW592" s="109"/>
      <c r="KUX592" s="109"/>
      <c r="KUY592" s="109"/>
      <c r="KUZ592" s="109"/>
      <c r="KVA592" s="109"/>
      <c r="KVB592" s="109"/>
      <c r="KVC592" s="109"/>
      <c r="KVD592" s="109"/>
      <c r="KVE592" s="109"/>
      <c r="KVF592" s="109"/>
      <c r="KVG592" s="109"/>
      <c r="KVH592" s="109"/>
      <c r="KVI592" s="109"/>
      <c r="KVJ592" s="109"/>
      <c r="KVK592" s="109"/>
      <c r="KVL592" s="109"/>
      <c r="KVM592" s="109"/>
      <c r="KVN592" s="109"/>
      <c r="KVO592" s="109"/>
      <c r="KVP592" s="109"/>
      <c r="KVQ592" s="109"/>
      <c r="KVR592" s="109"/>
      <c r="KVS592" s="109"/>
      <c r="KVT592" s="109"/>
      <c r="KVU592" s="109"/>
      <c r="KVV592" s="109"/>
      <c r="KVW592" s="109"/>
      <c r="KVX592" s="109"/>
      <c r="KVY592" s="109"/>
      <c r="KVZ592" s="109"/>
      <c r="KWA592" s="109"/>
      <c r="KWB592" s="109"/>
      <c r="KWC592" s="109"/>
      <c r="KWD592" s="109"/>
      <c r="KWE592" s="109"/>
      <c r="KWF592" s="109"/>
      <c r="KWG592" s="109"/>
      <c r="KWH592" s="109"/>
      <c r="KWI592" s="109"/>
      <c r="KWJ592" s="109"/>
      <c r="KWK592" s="109"/>
      <c r="KWL592" s="109"/>
      <c r="KWM592" s="109"/>
      <c r="KWN592" s="109"/>
      <c r="KWO592" s="109"/>
      <c r="KWP592" s="109"/>
      <c r="KWQ592" s="109"/>
      <c r="KWR592" s="109"/>
      <c r="KWS592" s="109"/>
      <c r="KWT592" s="109"/>
      <c r="KWU592" s="109"/>
      <c r="KWV592" s="109"/>
      <c r="KWW592" s="109"/>
      <c r="KWX592" s="109"/>
      <c r="KWY592" s="109"/>
      <c r="KWZ592" s="109"/>
      <c r="KXA592" s="109"/>
      <c r="KXB592" s="109"/>
      <c r="KXC592" s="109"/>
      <c r="KXD592" s="109"/>
      <c r="KXE592" s="109"/>
      <c r="KXF592" s="109"/>
      <c r="KXG592" s="109"/>
      <c r="KXH592" s="109"/>
      <c r="KXI592" s="109"/>
      <c r="KXJ592" s="109"/>
      <c r="KXK592" s="109"/>
      <c r="KXL592" s="109"/>
      <c r="KXM592" s="109"/>
      <c r="KXN592" s="109"/>
      <c r="KXO592" s="109"/>
      <c r="KXP592" s="109"/>
      <c r="KXQ592" s="109"/>
      <c r="KXR592" s="109"/>
      <c r="KXS592" s="109"/>
      <c r="KXT592" s="109"/>
      <c r="KXU592" s="109"/>
      <c r="KXV592" s="109"/>
      <c r="KXW592" s="109"/>
      <c r="KXX592" s="109"/>
      <c r="KXY592" s="109"/>
      <c r="KXZ592" s="109"/>
      <c r="KYA592" s="109"/>
      <c r="KYB592" s="109"/>
      <c r="KYC592" s="109"/>
      <c r="KYD592" s="109"/>
      <c r="KYE592" s="109"/>
      <c r="KYF592" s="109"/>
      <c r="KYG592" s="109"/>
      <c r="KYH592" s="109"/>
      <c r="KYI592" s="109"/>
      <c r="KYJ592" s="109"/>
      <c r="KYK592" s="109"/>
      <c r="KYL592" s="109"/>
      <c r="KYM592" s="109"/>
      <c r="KYN592" s="109"/>
      <c r="KYO592" s="109"/>
      <c r="KYP592" s="109"/>
      <c r="KYQ592" s="109"/>
      <c r="KYR592" s="109"/>
      <c r="KYS592" s="109"/>
      <c r="KYT592" s="109"/>
      <c r="KYU592" s="109"/>
      <c r="KYV592" s="109"/>
      <c r="KYW592" s="109"/>
      <c r="KYX592" s="109"/>
      <c r="KYY592" s="109"/>
      <c r="KYZ592" s="109"/>
      <c r="KZA592" s="109"/>
      <c r="KZB592" s="109"/>
      <c r="KZC592" s="109"/>
      <c r="KZD592" s="109"/>
      <c r="KZE592" s="109"/>
      <c r="KZF592" s="109"/>
      <c r="KZG592" s="109"/>
      <c r="KZH592" s="109"/>
      <c r="KZI592" s="109"/>
      <c r="KZJ592" s="109"/>
      <c r="KZK592" s="109"/>
      <c r="KZL592" s="109"/>
      <c r="KZM592" s="109"/>
      <c r="KZN592" s="109"/>
      <c r="KZO592" s="109"/>
      <c r="KZP592" s="109"/>
      <c r="KZQ592" s="109"/>
      <c r="KZR592" s="109"/>
      <c r="KZS592" s="109"/>
      <c r="KZT592" s="109"/>
      <c r="KZU592" s="109"/>
      <c r="KZV592" s="109"/>
      <c r="KZW592" s="109"/>
      <c r="KZX592" s="109"/>
      <c r="KZY592" s="109"/>
      <c r="KZZ592" s="109"/>
      <c r="LAA592" s="109"/>
      <c r="LAB592" s="109"/>
      <c r="LAC592" s="109"/>
      <c r="LAD592" s="109"/>
      <c r="LAE592" s="109"/>
      <c r="LAF592" s="109"/>
      <c r="LAG592" s="109"/>
      <c r="LAH592" s="109"/>
      <c r="LAI592" s="109"/>
      <c r="LAJ592" s="109"/>
      <c r="LAK592" s="109"/>
      <c r="LAL592" s="109"/>
      <c r="LAM592" s="109"/>
      <c r="LAN592" s="109"/>
      <c r="LAO592" s="109"/>
      <c r="LAP592" s="109"/>
      <c r="LAQ592" s="109"/>
      <c r="LAR592" s="109"/>
      <c r="LAS592" s="109"/>
      <c r="LAT592" s="109"/>
      <c r="LAU592" s="109"/>
      <c r="LAV592" s="109"/>
      <c r="LAW592" s="109"/>
      <c r="LAX592" s="109"/>
      <c r="LAY592" s="109"/>
      <c r="LAZ592" s="109"/>
      <c r="LBA592" s="109"/>
      <c r="LBB592" s="109"/>
      <c r="LBC592" s="109"/>
      <c r="LBD592" s="109"/>
      <c r="LBE592" s="109"/>
      <c r="LBF592" s="109"/>
      <c r="LBG592" s="109"/>
      <c r="LBH592" s="109"/>
      <c r="LBI592" s="109"/>
      <c r="LBJ592" s="109"/>
      <c r="LBK592" s="109"/>
      <c r="LBL592" s="109"/>
      <c r="LBM592" s="109"/>
      <c r="LBN592" s="109"/>
      <c r="LBO592" s="109"/>
      <c r="LBP592" s="109"/>
      <c r="LBQ592" s="109"/>
      <c r="LBR592" s="109"/>
      <c r="LBS592" s="109"/>
      <c r="LBT592" s="109"/>
      <c r="LBU592" s="109"/>
      <c r="LBV592" s="109"/>
      <c r="LBW592" s="109"/>
      <c r="LBX592" s="109"/>
      <c r="LBY592" s="109"/>
      <c r="LBZ592" s="109"/>
      <c r="LCA592" s="109"/>
      <c r="LCB592" s="109"/>
      <c r="LCC592" s="109"/>
      <c r="LCD592" s="109"/>
      <c r="LCE592" s="109"/>
      <c r="LCF592" s="109"/>
      <c r="LCG592" s="109"/>
      <c r="LCH592" s="109"/>
      <c r="LCI592" s="109"/>
      <c r="LCJ592" s="109"/>
      <c r="LCK592" s="109"/>
      <c r="LCL592" s="109"/>
      <c r="LCM592" s="109"/>
      <c r="LCN592" s="109"/>
      <c r="LCO592" s="109"/>
      <c r="LCP592" s="109"/>
      <c r="LCQ592" s="109"/>
      <c r="LCR592" s="109"/>
      <c r="LCS592" s="109"/>
      <c r="LCT592" s="109"/>
      <c r="LCU592" s="109"/>
      <c r="LCV592" s="109"/>
      <c r="LCW592" s="109"/>
      <c r="LCX592" s="109"/>
      <c r="LCY592" s="109"/>
      <c r="LCZ592" s="109"/>
      <c r="LDA592" s="109"/>
      <c r="LDB592" s="109"/>
      <c r="LDC592" s="109"/>
      <c r="LDD592" s="109"/>
      <c r="LDE592" s="109"/>
      <c r="LDF592" s="109"/>
      <c r="LDG592" s="109"/>
      <c r="LDH592" s="109"/>
      <c r="LDI592" s="109"/>
      <c r="LDJ592" s="109"/>
      <c r="LDK592" s="109"/>
      <c r="LDL592" s="109"/>
      <c r="LDM592" s="109"/>
      <c r="LDN592" s="109"/>
      <c r="LDO592" s="109"/>
      <c r="LDP592" s="109"/>
      <c r="LDQ592" s="109"/>
      <c r="LDR592" s="109"/>
      <c r="LDS592" s="109"/>
      <c r="LDT592" s="109"/>
      <c r="LDU592" s="109"/>
      <c r="LDV592" s="109"/>
      <c r="LDW592" s="109"/>
      <c r="LDX592" s="109"/>
      <c r="LDY592" s="109"/>
      <c r="LDZ592" s="109"/>
      <c r="LEA592" s="109"/>
      <c r="LEB592" s="109"/>
      <c r="LEC592" s="109"/>
      <c r="LED592" s="109"/>
      <c r="LEE592" s="109"/>
      <c r="LEF592" s="109"/>
      <c r="LEG592" s="109"/>
      <c r="LEH592" s="109"/>
      <c r="LEI592" s="109"/>
      <c r="LEJ592" s="109"/>
      <c r="LEK592" s="109"/>
      <c r="LEL592" s="109"/>
      <c r="LEM592" s="109"/>
      <c r="LEN592" s="109"/>
      <c r="LEO592" s="109"/>
      <c r="LEP592" s="109"/>
      <c r="LEQ592" s="109"/>
      <c r="LER592" s="109"/>
      <c r="LES592" s="109"/>
      <c r="LET592" s="109"/>
      <c r="LEU592" s="109"/>
      <c r="LEV592" s="109"/>
      <c r="LEW592" s="109"/>
      <c r="LEX592" s="109"/>
      <c r="LEY592" s="109"/>
      <c r="LEZ592" s="109"/>
      <c r="LFA592" s="109"/>
      <c r="LFB592" s="109"/>
      <c r="LFC592" s="109"/>
      <c r="LFD592" s="109"/>
      <c r="LFE592" s="109"/>
      <c r="LFF592" s="109"/>
      <c r="LFG592" s="109"/>
      <c r="LFH592" s="109"/>
      <c r="LFI592" s="109"/>
      <c r="LFJ592" s="109"/>
      <c r="LFK592" s="109"/>
      <c r="LFL592" s="109"/>
      <c r="LFM592" s="109"/>
      <c r="LFN592" s="109"/>
      <c r="LFO592" s="109"/>
      <c r="LFP592" s="109"/>
      <c r="LFQ592" s="109"/>
      <c r="LFR592" s="109"/>
      <c r="LFS592" s="109"/>
      <c r="LFT592" s="109"/>
      <c r="LFU592" s="109"/>
      <c r="LFV592" s="109"/>
      <c r="LFW592" s="109"/>
      <c r="LFX592" s="109"/>
      <c r="LFY592" s="109"/>
      <c r="LFZ592" s="109"/>
      <c r="LGA592" s="109"/>
      <c r="LGB592" s="109"/>
      <c r="LGC592" s="109"/>
      <c r="LGD592" s="109"/>
      <c r="LGE592" s="109"/>
      <c r="LGF592" s="109"/>
      <c r="LGG592" s="109"/>
      <c r="LGH592" s="109"/>
      <c r="LGI592" s="109"/>
      <c r="LGJ592" s="109"/>
      <c r="LGK592" s="109"/>
      <c r="LGL592" s="109"/>
      <c r="LGM592" s="109"/>
      <c r="LGN592" s="109"/>
      <c r="LGO592" s="109"/>
      <c r="LGP592" s="109"/>
      <c r="LGQ592" s="109"/>
      <c r="LGR592" s="109"/>
      <c r="LGS592" s="109"/>
      <c r="LGT592" s="109"/>
      <c r="LGU592" s="109"/>
      <c r="LGV592" s="109"/>
      <c r="LGW592" s="109"/>
      <c r="LGX592" s="109"/>
      <c r="LGY592" s="109"/>
      <c r="LGZ592" s="109"/>
      <c r="LHA592" s="109"/>
      <c r="LHB592" s="109"/>
      <c r="LHC592" s="109"/>
      <c r="LHD592" s="109"/>
      <c r="LHE592" s="109"/>
      <c r="LHF592" s="109"/>
      <c r="LHG592" s="109"/>
      <c r="LHH592" s="109"/>
      <c r="LHI592" s="109"/>
      <c r="LHJ592" s="109"/>
      <c r="LHK592" s="109"/>
      <c r="LHL592" s="109"/>
      <c r="LHM592" s="109"/>
      <c r="LHN592" s="109"/>
      <c r="LHO592" s="109"/>
      <c r="LHP592" s="109"/>
      <c r="LHQ592" s="109"/>
      <c r="LHR592" s="109"/>
      <c r="LHS592" s="109"/>
      <c r="LHT592" s="109"/>
      <c r="LHU592" s="109"/>
      <c r="LHV592" s="109"/>
      <c r="LHW592" s="109"/>
      <c r="LHX592" s="109"/>
      <c r="LHY592" s="109"/>
      <c r="LHZ592" s="109"/>
      <c r="LIA592" s="109"/>
      <c r="LIB592" s="109"/>
      <c r="LIC592" s="109"/>
      <c r="LID592" s="109"/>
      <c r="LIE592" s="109"/>
      <c r="LIF592" s="109"/>
      <c r="LIG592" s="109"/>
      <c r="LIH592" s="109"/>
      <c r="LII592" s="109"/>
      <c r="LIJ592" s="109"/>
      <c r="LIK592" s="109"/>
      <c r="LIL592" s="109"/>
      <c r="LIM592" s="109"/>
      <c r="LIN592" s="109"/>
      <c r="LIO592" s="109"/>
      <c r="LIP592" s="109"/>
      <c r="LIQ592" s="109"/>
      <c r="LIR592" s="109"/>
      <c r="LIS592" s="109"/>
      <c r="LIT592" s="109"/>
      <c r="LIU592" s="109"/>
      <c r="LIV592" s="109"/>
      <c r="LIW592" s="109"/>
      <c r="LIX592" s="109"/>
      <c r="LIY592" s="109"/>
      <c r="LIZ592" s="109"/>
      <c r="LJA592" s="109"/>
      <c r="LJB592" s="109"/>
      <c r="LJC592" s="109"/>
      <c r="LJD592" s="109"/>
      <c r="LJE592" s="109"/>
      <c r="LJF592" s="109"/>
      <c r="LJG592" s="109"/>
      <c r="LJH592" s="109"/>
      <c r="LJI592" s="109"/>
      <c r="LJJ592" s="109"/>
      <c r="LJK592" s="109"/>
      <c r="LJL592" s="109"/>
      <c r="LJM592" s="109"/>
      <c r="LJN592" s="109"/>
      <c r="LJO592" s="109"/>
      <c r="LJP592" s="109"/>
      <c r="LJQ592" s="109"/>
      <c r="LJR592" s="109"/>
      <c r="LJS592" s="109"/>
      <c r="LJT592" s="109"/>
      <c r="LJU592" s="109"/>
      <c r="LJV592" s="109"/>
      <c r="LJW592" s="109"/>
      <c r="LJX592" s="109"/>
      <c r="LJY592" s="109"/>
      <c r="LJZ592" s="109"/>
      <c r="LKA592" s="109"/>
      <c r="LKB592" s="109"/>
      <c r="LKC592" s="109"/>
      <c r="LKD592" s="109"/>
      <c r="LKE592" s="109"/>
      <c r="LKF592" s="109"/>
      <c r="LKG592" s="109"/>
      <c r="LKH592" s="109"/>
      <c r="LKI592" s="109"/>
      <c r="LKJ592" s="109"/>
      <c r="LKK592" s="109"/>
      <c r="LKL592" s="109"/>
      <c r="LKM592" s="109"/>
      <c r="LKN592" s="109"/>
      <c r="LKO592" s="109"/>
      <c r="LKP592" s="109"/>
      <c r="LKQ592" s="109"/>
      <c r="LKR592" s="109"/>
      <c r="LKS592" s="109"/>
      <c r="LKT592" s="109"/>
      <c r="LKU592" s="109"/>
      <c r="LKV592" s="109"/>
      <c r="LKW592" s="109"/>
      <c r="LKX592" s="109"/>
      <c r="LKY592" s="109"/>
      <c r="LKZ592" s="109"/>
      <c r="LLA592" s="109"/>
      <c r="LLB592" s="109"/>
      <c r="LLC592" s="109"/>
      <c r="LLD592" s="109"/>
      <c r="LLE592" s="109"/>
      <c r="LLF592" s="109"/>
      <c r="LLG592" s="109"/>
      <c r="LLH592" s="109"/>
      <c r="LLI592" s="109"/>
      <c r="LLJ592" s="109"/>
      <c r="LLK592" s="109"/>
      <c r="LLL592" s="109"/>
      <c r="LLM592" s="109"/>
      <c r="LLN592" s="109"/>
      <c r="LLO592" s="109"/>
      <c r="LLP592" s="109"/>
      <c r="LLQ592" s="109"/>
      <c r="LLR592" s="109"/>
      <c r="LLS592" s="109"/>
      <c r="LLT592" s="109"/>
      <c r="LLU592" s="109"/>
      <c r="LLV592" s="109"/>
      <c r="LLW592" s="109"/>
      <c r="LLX592" s="109"/>
      <c r="LLY592" s="109"/>
      <c r="LLZ592" s="109"/>
      <c r="LMA592" s="109"/>
      <c r="LMB592" s="109"/>
      <c r="LMC592" s="109"/>
      <c r="LMD592" s="109"/>
      <c r="LME592" s="109"/>
      <c r="LMF592" s="109"/>
      <c r="LMG592" s="109"/>
      <c r="LMH592" s="109"/>
      <c r="LMI592" s="109"/>
      <c r="LMJ592" s="109"/>
      <c r="LMK592" s="109"/>
      <c r="LML592" s="109"/>
      <c r="LMM592" s="109"/>
      <c r="LMN592" s="109"/>
      <c r="LMO592" s="109"/>
      <c r="LMP592" s="109"/>
      <c r="LMQ592" s="109"/>
      <c r="LMR592" s="109"/>
      <c r="LMS592" s="109"/>
      <c r="LMT592" s="109"/>
      <c r="LMU592" s="109"/>
      <c r="LMV592" s="109"/>
      <c r="LMW592" s="109"/>
      <c r="LMX592" s="109"/>
      <c r="LMY592" s="109"/>
      <c r="LMZ592" s="109"/>
      <c r="LNA592" s="109"/>
      <c r="LNB592" s="109"/>
      <c r="LNC592" s="109"/>
      <c r="LND592" s="109"/>
      <c r="LNE592" s="109"/>
      <c r="LNF592" s="109"/>
      <c r="LNG592" s="109"/>
      <c r="LNH592" s="109"/>
      <c r="LNI592" s="109"/>
      <c r="LNJ592" s="109"/>
      <c r="LNK592" s="109"/>
      <c r="LNL592" s="109"/>
      <c r="LNM592" s="109"/>
      <c r="LNN592" s="109"/>
      <c r="LNO592" s="109"/>
      <c r="LNP592" s="109"/>
      <c r="LNQ592" s="109"/>
      <c r="LNR592" s="109"/>
      <c r="LNS592" s="109"/>
      <c r="LNT592" s="109"/>
      <c r="LNU592" s="109"/>
      <c r="LNV592" s="109"/>
      <c r="LNW592" s="109"/>
      <c r="LNX592" s="109"/>
      <c r="LNY592" s="109"/>
      <c r="LNZ592" s="109"/>
      <c r="LOA592" s="109"/>
      <c r="LOB592" s="109"/>
      <c r="LOC592" s="109"/>
      <c r="LOD592" s="109"/>
      <c r="LOE592" s="109"/>
      <c r="LOF592" s="109"/>
      <c r="LOG592" s="109"/>
      <c r="LOH592" s="109"/>
      <c r="LOI592" s="109"/>
      <c r="LOJ592" s="109"/>
      <c r="LOK592" s="109"/>
      <c r="LOL592" s="109"/>
      <c r="LOM592" s="109"/>
      <c r="LON592" s="109"/>
      <c r="LOO592" s="109"/>
      <c r="LOP592" s="109"/>
      <c r="LOQ592" s="109"/>
      <c r="LOR592" s="109"/>
      <c r="LOS592" s="109"/>
      <c r="LOT592" s="109"/>
      <c r="LOU592" s="109"/>
      <c r="LOV592" s="109"/>
      <c r="LOW592" s="109"/>
      <c r="LOX592" s="109"/>
      <c r="LOY592" s="109"/>
      <c r="LOZ592" s="109"/>
      <c r="LPA592" s="109"/>
      <c r="LPB592" s="109"/>
      <c r="LPC592" s="109"/>
      <c r="LPD592" s="109"/>
      <c r="LPE592" s="109"/>
      <c r="LPF592" s="109"/>
      <c r="LPG592" s="109"/>
      <c r="LPH592" s="109"/>
      <c r="LPI592" s="109"/>
      <c r="LPJ592" s="109"/>
      <c r="LPK592" s="109"/>
      <c r="LPL592" s="109"/>
      <c r="LPM592" s="109"/>
      <c r="LPN592" s="109"/>
      <c r="LPO592" s="109"/>
      <c r="LPP592" s="109"/>
      <c r="LPQ592" s="109"/>
      <c r="LPR592" s="109"/>
      <c r="LPS592" s="109"/>
      <c r="LPT592" s="109"/>
      <c r="LPU592" s="109"/>
      <c r="LPV592" s="109"/>
      <c r="LPW592" s="109"/>
      <c r="LPX592" s="109"/>
      <c r="LPY592" s="109"/>
      <c r="LPZ592" s="109"/>
      <c r="LQA592" s="109"/>
      <c r="LQB592" s="109"/>
      <c r="LQC592" s="109"/>
      <c r="LQD592" s="109"/>
      <c r="LQE592" s="109"/>
      <c r="LQF592" s="109"/>
      <c r="LQG592" s="109"/>
      <c r="LQH592" s="109"/>
      <c r="LQI592" s="109"/>
      <c r="LQJ592" s="109"/>
      <c r="LQK592" s="109"/>
      <c r="LQL592" s="109"/>
      <c r="LQM592" s="109"/>
      <c r="LQN592" s="109"/>
      <c r="LQO592" s="109"/>
      <c r="LQP592" s="109"/>
      <c r="LQQ592" s="109"/>
      <c r="LQR592" s="109"/>
      <c r="LQS592" s="109"/>
      <c r="LQT592" s="109"/>
      <c r="LQU592" s="109"/>
      <c r="LQV592" s="109"/>
      <c r="LQW592" s="109"/>
      <c r="LQX592" s="109"/>
      <c r="LQY592" s="109"/>
      <c r="LQZ592" s="109"/>
      <c r="LRA592" s="109"/>
      <c r="LRB592" s="109"/>
      <c r="LRC592" s="109"/>
      <c r="LRD592" s="109"/>
      <c r="LRE592" s="109"/>
      <c r="LRF592" s="109"/>
      <c r="LRG592" s="109"/>
      <c r="LRH592" s="109"/>
      <c r="LRI592" s="109"/>
      <c r="LRJ592" s="109"/>
      <c r="LRK592" s="109"/>
      <c r="LRL592" s="109"/>
      <c r="LRM592" s="109"/>
      <c r="LRN592" s="109"/>
      <c r="LRO592" s="109"/>
      <c r="LRP592" s="109"/>
      <c r="LRQ592" s="109"/>
      <c r="LRR592" s="109"/>
      <c r="LRS592" s="109"/>
      <c r="LRT592" s="109"/>
      <c r="LRU592" s="109"/>
      <c r="LRV592" s="109"/>
      <c r="LRW592" s="109"/>
      <c r="LRX592" s="109"/>
      <c r="LRY592" s="109"/>
      <c r="LRZ592" s="109"/>
      <c r="LSA592" s="109"/>
      <c r="LSB592" s="109"/>
      <c r="LSC592" s="109"/>
      <c r="LSD592" s="109"/>
      <c r="LSE592" s="109"/>
      <c r="LSF592" s="109"/>
      <c r="LSG592" s="109"/>
      <c r="LSH592" s="109"/>
      <c r="LSI592" s="109"/>
      <c r="LSJ592" s="109"/>
      <c r="LSK592" s="109"/>
      <c r="LSL592" s="109"/>
      <c r="LSM592" s="109"/>
      <c r="LSN592" s="109"/>
      <c r="LSO592" s="109"/>
      <c r="LSP592" s="109"/>
      <c r="LSQ592" s="109"/>
      <c r="LSR592" s="109"/>
      <c r="LSS592" s="109"/>
      <c r="LST592" s="109"/>
      <c r="LSU592" s="109"/>
      <c r="LSV592" s="109"/>
      <c r="LSW592" s="109"/>
      <c r="LSX592" s="109"/>
      <c r="LSY592" s="109"/>
      <c r="LSZ592" s="109"/>
      <c r="LTA592" s="109"/>
      <c r="LTB592" s="109"/>
      <c r="LTC592" s="109"/>
      <c r="LTD592" s="109"/>
      <c r="LTE592" s="109"/>
      <c r="LTF592" s="109"/>
      <c r="LTG592" s="109"/>
      <c r="LTH592" s="109"/>
      <c r="LTI592" s="109"/>
      <c r="LTJ592" s="109"/>
      <c r="LTK592" s="109"/>
      <c r="LTL592" s="109"/>
      <c r="LTM592" s="109"/>
      <c r="LTN592" s="109"/>
      <c r="LTO592" s="109"/>
      <c r="LTP592" s="109"/>
      <c r="LTQ592" s="109"/>
      <c r="LTR592" s="109"/>
      <c r="LTS592" s="109"/>
      <c r="LTT592" s="109"/>
      <c r="LTU592" s="109"/>
      <c r="LTV592" s="109"/>
      <c r="LTW592" s="109"/>
      <c r="LTX592" s="109"/>
      <c r="LTY592" s="109"/>
      <c r="LTZ592" s="109"/>
      <c r="LUA592" s="109"/>
      <c r="LUB592" s="109"/>
      <c r="LUC592" s="109"/>
      <c r="LUD592" s="109"/>
      <c r="LUE592" s="109"/>
      <c r="LUF592" s="109"/>
      <c r="LUG592" s="109"/>
      <c r="LUH592" s="109"/>
      <c r="LUI592" s="109"/>
      <c r="LUJ592" s="109"/>
      <c r="LUK592" s="109"/>
      <c r="LUL592" s="109"/>
      <c r="LUM592" s="109"/>
      <c r="LUN592" s="109"/>
      <c r="LUO592" s="109"/>
      <c r="LUP592" s="109"/>
      <c r="LUQ592" s="109"/>
      <c r="LUR592" s="109"/>
      <c r="LUS592" s="109"/>
      <c r="LUT592" s="109"/>
      <c r="LUU592" s="109"/>
      <c r="LUV592" s="109"/>
      <c r="LUW592" s="109"/>
      <c r="LUX592" s="109"/>
      <c r="LUY592" s="109"/>
      <c r="LUZ592" s="109"/>
      <c r="LVA592" s="109"/>
      <c r="LVB592" s="109"/>
      <c r="LVC592" s="109"/>
      <c r="LVD592" s="109"/>
      <c r="LVE592" s="109"/>
      <c r="LVF592" s="109"/>
      <c r="LVG592" s="109"/>
      <c r="LVH592" s="109"/>
      <c r="LVI592" s="109"/>
      <c r="LVJ592" s="109"/>
      <c r="LVK592" s="109"/>
      <c r="LVL592" s="109"/>
      <c r="LVM592" s="109"/>
      <c r="LVN592" s="109"/>
      <c r="LVO592" s="109"/>
      <c r="LVP592" s="109"/>
      <c r="LVQ592" s="109"/>
      <c r="LVR592" s="109"/>
      <c r="LVS592" s="109"/>
      <c r="LVT592" s="109"/>
      <c r="LVU592" s="109"/>
      <c r="LVV592" s="109"/>
      <c r="LVW592" s="109"/>
      <c r="LVX592" s="109"/>
      <c r="LVY592" s="109"/>
      <c r="LVZ592" s="109"/>
      <c r="LWA592" s="109"/>
      <c r="LWB592" s="109"/>
      <c r="LWC592" s="109"/>
      <c r="LWD592" s="109"/>
      <c r="LWE592" s="109"/>
      <c r="LWF592" s="109"/>
      <c r="LWG592" s="109"/>
      <c r="LWH592" s="109"/>
      <c r="LWI592" s="109"/>
      <c r="LWJ592" s="109"/>
      <c r="LWK592" s="109"/>
      <c r="LWL592" s="109"/>
      <c r="LWM592" s="109"/>
      <c r="LWN592" s="109"/>
      <c r="LWO592" s="109"/>
      <c r="LWP592" s="109"/>
      <c r="LWQ592" s="109"/>
      <c r="LWR592" s="109"/>
      <c r="LWS592" s="109"/>
      <c r="LWT592" s="109"/>
      <c r="LWU592" s="109"/>
      <c r="LWV592" s="109"/>
      <c r="LWW592" s="109"/>
      <c r="LWX592" s="109"/>
      <c r="LWY592" s="109"/>
      <c r="LWZ592" s="109"/>
      <c r="LXA592" s="109"/>
      <c r="LXB592" s="109"/>
      <c r="LXC592" s="109"/>
      <c r="LXD592" s="109"/>
      <c r="LXE592" s="109"/>
      <c r="LXF592" s="109"/>
      <c r="LXG592" s="109"/>
      <c r="LXH592" s="109"/>
      <c r="LXI592" s="109"/>
      <c r="LXJ592" s="109"/>
      <c r="LXK592" s="109"/>
      <c r="LXL592" s="109"/>
      <c r="LXM592" s="109"/>
      <c r="LXN592" s="109"/>
      <c r="LXO592" s="109"/>
      <c r="LXP592" s="109"/>
      <c r="LXQ592" s="109"/>
      <c r="LXR592" s="109"/>
      <c r="LXS592" s="109"/>
      <c r="LXT592" s="109"/>
      <c r="LXU592" s="109"/>
      <c r="LXV592" s="109"/>
      <c r="LXW592" s="109"/>
      <c r="LXX592" s="109"/>
      <c r="LXY592" s="109"/>
      <c r="LXZ592" s="109"/>
      <c r="LYA592" s="109"/>
      <c r="LYB592" s="109"/>
      <c r="LYC592" s="109"/>
      <c r="LYD592" s="109"/>
      <c r="LYE592" s="109"/>
      <c r="LYF592" s="109"/>
      <c r="LYG592" s="109"/>
      <c r="LYH592" s="109"/>
      <c r="LYI592" s="109"/>
      <c r="LYJ592" s="109"/>
      <c r="LYK592" s="109"/>
      <c r="LYL592" s="109"/>
      <c r="LYM592" s="109"/>
      <c r="LYN592" s="109"/>
      <c r="LYO592" s="109"/>
      <c r="LYP592" s="109"/>
      <c r="LYQ592" s="109"/>
      <c r="LYR592" s="109"/>
      <c r="LYS592" s="109"/>
      <c r="LYT592" s="109"/>
      <c r="LYU592" s="109"/>
      <c r="LYV592" s="109"/>
      <c r="LYW592" s="109"/>
      <c r="LYX592" s="109"/>
      <c r="LYY592" s="109"/>
      <c r="LYZ592" s="109"/>
      <c r="LZA592" s="109"/>
      <c r="LZB592" s="109"/>
      <c r="LZC592" s="109"/>
      <c r="LZD592" s="109"/>
      <c r="LZE592" s="109"/>
      <c r="LZF592" s="109"/>
      <c r="LZG592" s="109"/>
      <c r="LZH592" s="109"/>
      <c r="LZI592" s="109"/>
      <c r="LZJ592" s="109"/>
      <c r="LZK592" s="109"/>
      <c r="LZL592" s="109"/>
      <c r="LZM592" s="109"/>
      <c r="LZN592" s="109"/>
      <c r="LZO592" s="109"/>
      <c r="LZP592" s="109"/>
      <c r="LZQ592" s="109"/>
      <c r="LZR592" s="109"/>
      <c r="LZS592" s="109"/>
      <c r="LZT592" s="109"/>
      <c r="LZU592" s="109"/>
      <c r="LZV592" s="109"/>
      <c r="LZW592" s="109"/>
      <c r="LZX592" s="109"/>
      <c r="LZY592" s="109"/>
      <c r="LZZ592" s="109"/>
      <c r="MAA592" s="109"/>
      <c r="MAB592" s="109"/>
      <c r="MAC592" s="109"/>
      <c r="MAD592" s="109"/>
      <c r="MAE592" s="109"/>
      <c r="MAF592" s="109"/>
      <c r="MAG592" s="109"/>
      <c r="MAH592" s="109"/>
      <c r="MAI592" s="109"/>
      <c r="MAJ592" s="109"/>
      <c r="MAK592" s="109"/>
      <c r="MAL592" s="109"/>
      <c r="MAM592" s="109"/>
      <c r="MAN592" s="109"/>
      <c r="MAO592" s="109"/>
      <c r="MAP592" s="109"/>
      <c r="MAQ592" s="109"/>
      <c r="MAR592" s="109"/>
      <c r="MAS592" s="109"/>
      <c r="MAT592" s="109"/>
      <c r="MAU592" s="109"/>
      <c r="MAV592" s="109"/>
      <c r="MAW592" s="109"/>
      <c r="MAX592" s="109"/>
      <c r="MAY592" s="109"/>
      <c r="MAZ592" s="109"/>
      <c r="MBA592" s="109"/>
      <c r="MBB592" s="109"/>
      <c r="MBC592" s="109"/>
      <c r="MBD592" s="109"/>
      <c r="MBE592" s="109"/>
      <c r="MBF592" s="109"/>
      <c r="MBG592" s="109"/>
      <c r="MBH592" s="109"/>
      <c r="MBI592" s="109"/>
      <c r="MBJ592" s="109"/>
      <c r="MBK592" s="109"/>
      <c r="MBL592" s="109"/>
      <c r="MBM592" s="109"/>
      <c r="MBN592" s="109"/>
      <c r="MBO592" s="109"/>
      <c r="MBP592" s="109"/>
      <c r="MBQ592" s="109"/>
      <c r="MBR592" s="109"/>
      <c r="MBS592" s="109"/>
      <c r="MBT592" s="109"/>
      <c r="MBU592" s="109"/>
      <c r="MBV592" s="109"/>
      <c r="MBW592" s="109"/>
      <c r="MBX592" s="109"/>
      <c r="MBY592" s="109"/>
      <c r="MBZ592" s="109"/>
      <c r="MCA592" s="109"/>
      <c r="MCB592" s="109"/>
      <c r="MCC592" s="109"/>
      <c r="MCD592" s="109"/>
      <c r="MCE592" s="109"/>
      <c r="MCF592" s="109"/>
      <c r="MCG592" s="109"/>
      <c r="MCH592" s="109"/>
      <c r="MCI592" s="109"/>
      <c r="MCJ592" s="109"/>
      <c r="MCK592" s="109"/>
      <c r="MCL592" s="109"/>
      <c r="MCM592" s="109"/>
      <c r="MCN592" s="109"/>
      <c r="MCO592" s="109"/>
      <c r="MCP592" s="109"/>
      <c r="MCQ592" s="109"/>
      <c r="MCR592" s="109"/>
      <c r="MCS592" s="109"/>
      <c r="MCT592" s="109"/>
      <c r="MCU592" s="109"/>
      <c r="MCV592" s="109"/>
      <c r="MCW592" s="109"/>
      <c r="MCX592" s="109"/>
      <c r="MCY592" s="109"/>
      <c r="MCZ592" s="109"/>
      <c r="MDA592" s="109"/>
      <c r="MDB592" s="109"/>
      <c r="MDC592" s="109"/>
      <c r="MDD592" s="109"/>
      <c r="MDE592" s="109"/>
      <c r="MDF592" s="109"/>
      <c r="MDG592" s="109"/>
      <c r="MDH592" s="109"/>
      <c r="MDI592" s="109"/>
      <c r="MDJ592" s="109"/>
      <c r="MDK592" s="109"/>
      <c r="MDL592" s="109"/>
      <c r="MDM592" s="109"/>
      <c r="MDN592" s="109"/>
      <c r="MDO592" s="109"/>
      <c r="MDP592" s="109"/>
      <c r="MDQ592" s="109"/>
      <c r="MDR592" s="109"/>
      <c r="MDS592" s="109"/>
      <c r="MDT592" s="109"/>
      <c r="MDU592" s="109"/>
      <c r="MDV592" s="109"/>
      <c r="MDW592" s="109"/>
      <c r="MDX592" s="109"/>
      <c r="MDY592" s="109"/>
      <c r="MDZ592" s="109"/>
      <c r="MEA592" s="109"/>
      <c r="MEB592" s="109"/>
      <c r="MEC592" s="109"/>
      <c r="MED592" s="109"/>
      <c r="MEE592" s="109"/>
      <c r="MEF592" s="109"/>
      <c r="MEG592" s="109"/>
      <c r="MEH592" s="109"/>
      <c r="MEI592" s="109"/>
      <c r="MEJ592" s="109"/>
      <c r="MEK592" s="109"/>
      <c r="MEL592" s="109"/>
      <c r="MEM592" s="109"/>
      <c r="MEN592" s="109"/>
      <c r="MEO592" s="109"/>
      <c r="MEP592" s="109"/>
      <c r="MEQ592" s="109"/>
      <c r="MER592" s="109"/>
      <c r="MES592" s="109"/>
      <c r="MET592" s="109"/>
      <c r="MEU592" s="109"/>
      <c r="MEV592" s="109"/>
      <c r="MEW592" s="109"/>
      <c r="MEX592" s="109"/>
      <c r="MEY592" s="109"/>
      <c r="MEZ592" s="109"/>
      <c r="MFA592" s="109"/>
      <c r="MFB592" s="109"/>
      <c r="MFC592" s="109"/>
      <c r="MFD592" s="109"/>
      <c r="MFE592" s="109"/>
      <c r="MFF592" s="109"/>
      <c r="MFG592" s="109"/>
      <c r="MFH592" s="109"/>
      <c r="MFI592" s="109"/>
      <c r="MFJ592" s="109"/>
      <c r="MFK592" s="109"/>
      <c r="MFL592" s="109"/>
      <c r="MFM592" s="109"/>
      <c r="MFN592" s="109"/>
      <c r="MFO592" s="109"/>
      <c r="MFP592" s="109"/>
      <c r="MFQ592" s="109"/>
      <c r="MFR592" s="109"/>
      <c r="MFS592" s="109"/>
      <c r="MFT592" s="109"/>
      <c r="MFU592" s="109"/>
      <c r="MFV592" s="109"/>
      <c r="MFW592" s="109"/>
      <c r="MFX592" s="109"/>
      <c r="MFY592" s="109"/>
      <c r="MFZ592" s="109"/>
      <c r="MGA592" s="109"/>
      <c r="MGB592" s="109"/>
      <c r="MGC592" s="109"/>
      <c r="MGD592" s="109"/>
      <c r="MGE592" s="109"/>
      <c r="MGF592" s="109"/>
      <c r="MGG592" s="109"/>
      <c r="MGH592" s="109"/>
      <c r="MGI592" s="109"/>
      <c r="MGJ592" s="109"/>
      <c r="MGK592" s="109"/>
      <c r="MGL592" s="109"/>
      <c r="MGM592" s="109"/>
      <c r="MGN592" s="109"/>
      <c r="MGO592" s="109"/>
      <c r="MGP592" s="109"/>
      <c r="MGQ592" s="109"/>
      <c r="MGR592" s="109"/>
      <c r="MGS592" s="109"/>
      <c r="MGT592" s="109"/>
      <c r="MGU592" s="109"/>
      <c r="MGV592" s="109"/>
      <c r="MGW592" s="109"/>
      <c r="MGX592" s="109"/>
      <c r="MGY592" s="109"/>
      <c r="MGZ592" s="109"/>
      <c r="MHA592" s="109"/>
      <c r="MHB592" s="109"/>
      <c r="MHC592" s="109"/>
      <c r="MHD592" s="109"/>
      <c r="MHE592" s="109"/>
      <c r="MHF592" s="109"/>
      <c r="MHG592" s="109"/>
      <c r="MHH592" s="109"/>
      <c r="MHI592" s="109"/>
      <c r="MHJ592" s="109"/>
      <c r="MHK592" s="109"/>
      <c r="MHL592" s="109"/>
      <c r="MHM592" s="109"/>
      <c r="MHN592" s="109"/>
      <c r="MHO592" s="109"/>
      <c r="MHP592" s="109"/>
      <c r="MHQ592" s="109"/>
      <c r="MHR592" s="109"/>
      <c r="MHS592" s="109"/>
      <c r="MHT592" s="109"/>
      <c r="MHU592" s="109"/>
      <c r="MHV592" s="109"/>
      <c r="MHW592" s="109"/>
      <c r="MHX592" s="109"/>
      <c r="MHY592" s="109"/>
      <c r="MHZ592" s="109"/>
      <c r="MIA592" s="109"/>
      <c r="MIB592" s="109"/>
      <c r="MIC592" s="109"/>
      <c r="MID592" s="109"/>
      <c r="MIE592" s="109"/>
      <c r="MIF592" s="109"/>
      <c r="MIG592" s="109"/>
      <c r="MIH592" s="109"/>
      <c r="MII592" s="109"/>
      <c r="MIJ592" s="109"/>
      <c r="MIK592" s="109"/>
      <c r="MIL592" s="109"/>
      <c r="MIM592" s="109"/>
      <c r="MIN592" s="109"/>
      <c r="MIO592" s="109"/>
      <c r="MIP592" s="109"/>
      <c r="MIQ592" s="109"/>
      <c r="MIR592" s="109"/>
      <c r="MIS592" s="109"/>
      <c r="MIT592" s="109"/>
      <c r="MIU592" s="109"/>
      <c r="MIV592" s="109"/>
      <c r="MIW592" s="109"/>
      <c r="MIX592" s="109"/>
      <c r="MIY592" s="109"/>
      <c r="MIZ592" s="109"/>
      <c r="MJA592" s="109"/>
      <c r="MJB592" s="109"/>
      <c r="MJC592" s="109"/>
      <c r="MJD592" s="109"/>
      <c r="MJE592" s="109"/>
      <c r="MJF592" s="109"/>
      <c r="MJG592" s="109"/>
      <c r="MJH592" s="109"/>
      <c r="MJI592" s="109"/>
      <c r="MJJ592" s="109"/>
      <c r="MJK592" s="109"/>
      <c r="MJL592" s="109"/>
      <c r="MJM592" s="109"/>
      <c r="MJN592" s="109"/>
      <c r="MJO592" s="109"/>
      <c r="MJP592" s="109"/>
      <c r="MJQ592" s="109"/>
      <c r="MJR592" s="109"/>
      <c r="MJS592" s="109"/>
      <c r="MJT592" s="109"/>
      <c r="MJU592" s="109"/>
      <c r="MJV592" s="109"/>
      <c r="MJW592" s="109"/>
      <c r="MJX592" s="109"/>
      <c r="MJY592" s="109"/>
      <c r="MJZ592" s="109"/>
      <c r="MKA592" s="109"/>
      <c r="MKB592" s="109"/>
      <c r="MKC592" s="109"/>
      <c r="MKD592" s="109"/>
      <c r="MKE592" s="109"/>
      <c r="MKF592" s="109"/>
      <c r="MKG592" s="109"/>
      <c r="MKH592" s="109"/>
      <c r="MKI592" s="109"/>
      <c r="MKJ592" s="109"/>
      <c r="MKK592" s="109"/>
      <c r="MKL592" s="109"/>
      <c r="MKM592" s="109"/>
      <c r="MKN592" s="109"/>
      <c r="MKO592" s="109"/>
      <c r="MKP592" s="109"/>
      <c r="MKQ592" s="109"/>
      <c r="MKR592" s="109"/>
      <c r="MKS592" s="109"/>
      <c r="MKT592" s="109"/>
      <c r="MKU592" s="109"/>
      <c r="MKV592" s="109"/>
      <c r="MKW592" s="109"/>
      <c r="MKX592" s="109"/>
      <c r="MKY592" s="109"/>
      <c r="MKZ592" s="109"/>
      <c r="MLA592" s="109"/>
      <c r="MLB592" s="109"/>
      <c r="MLC592" s="109"/>
      <c r="MLD592" s="109"/>
      <c r="MLE592" s="109"/>
      <c r="MLF592" s="109"/>
      <c r="MLG592" s="109"/>
      <c r="MLH592" s="109"/>
      <c r="MLI592" s="109"/>
      <c r="MLJ592" s="109"/>
      <c r="MLK592" s="109"/>
      <c r="MLL592" s="109"/>
      <c r="MLM592" s="109"/>
      <c r="MLN592" s="109"/>
      <c r="MLO592" s="109"/>
      <c r="MLP592" s="109"/>
      <c r="MLQ592" s="109"/>
      <c r="MLR592" s="109"/>
      <c r="MLS592" s="109"/>
      <c r="MLT592" s="109"/>
      <c r="MLU592" s="109"/>
      <c r="MLV592" s="109"/>
      <c r="MLW592" s="109"/>
      <c r="MLX592" s="109"/>
      <c r="MLY592" s="109"/>
      <c r="MLZ592" s="109"/>
      <c r="MMA592" s="109"/>
      <c r="MMB592" s="109"/>
      <c r="MMC592" s="109"/>
      <c r="MMD592" s="109"/>
      <c r="MME592" s="109"/>
      <c r="MMF592" s="109"/>
      <c r="MMG592" s="109"/>
      <c r="MMH592" s="109"/>
      <c r="MMI592" s="109"/>
      <c r="MMJ592" s="109"/>
      <c r="MMK592" s="109"/>
      <c r="MML592" s="109"/>
      <c r="MMM592" s="109"/>
      <c r="MMN592" s="109"/>
      <c r="MMO592" s="109"/>
      <c r="MMP592" s="109"/>
      <c r="MMQ592" s="109"/>
      <c r="MMR592" s="109"/>
      <c r="MMS592" s="109"/>
      <c r="MMT592" s="109"/>
      <c r="MMU592" s="109"/>
      <c r="MMV592" s="109"/>
      <c r="MMW592" s="109"/>
      <c r="MMX592" s="109"/>
      <c r="MMY592" s="109"/>
      <c r="MMZ592" s="109"/>
      <c r="MNA592" s="109"/>
      <c r="MNB592" s="109"/>
      <c r="MNC592" s="109"/>
      <c r="MND592" s="109"/>
      <c r="MNE592" s="109"/>
      <c r="MNF592" s="109"/>
      <c r="MNG592" s="109"/>
      <c r="MNH592" s="109"/>
      <c r="MNI592" s="109"/>
      <c r="MNJ592" s="109"/>
      <c r="MNK592" s="109"/>
      <c r="MNL592" s="109"/>
      <c r="MNM592" s="109"/>
      <c r="MNN592" s="109"/>
      <c r="MNO592" s="109"/>
      <c r="MNP592" s="109"/>
      <c r="MNQ592" s="109"/>
      <c r="MNR592" s="109"/>
      <c r="MNS592" s="109"/>
      <c r="MNT592" s="109"/>
      <c r="MNU592" s="109"/>
      <c r="MNV592" s="109"/>
      <c r="MNW592" s="109"/>
      <c r="MNX592" s="109"/>
      <c r="MNY592" s="109"/>
      <c r="MNZ592" s="109"/>
      <c r="MOA592" s="109"/>
      <c r="MOB592" s="109"/>
      <c r="MOC592" s="109"/>
      <c r="MOD592" s="109"/>
      <c r="MOE592" s="109"/>
      <c r="MOF592" s="109"/>
      <c r="MOG592" s="109"/>
      <c r="MOH592" s="109"/>
      <c r="MOI592" s="109"/>
      <c r="MOJ592" s="109"/>
      <c r="MOK592" s="109"/>
      <c r="MOL592" s="109"/>
      <c r="MOM592" s="109"/>
      <c r="MON592" s="109"/>
      <c r="MOO592" s="109"/>
      <c r="MOP592" s="109"/>
      <c r="MOQ592" s="109"/>
      <c r="MOR592" s="109"/>
      <c r="MOS592" s="109"/>
      <c r="MOT592" s="109"/>
      <c r="MOU592" s="109"/>
      <c r="MOV592" s="109"/>
      <c r="MOW592" s="109"/>
      <c r="MOX592" s="109"/>
      <c r="MOY592" s="109"/>
      <c r="MOZ592" s="109"/>
      <c r="MPA592" s="109"/>
      <c r="MPB592" s="109"/>
      <c r="MPC592" s="109"/>
      <c r="MPD592" s="109"/>
      <c r="MPE592" s="109"/>
      <c r="MPF592" s="109"/>
      <c r="MPG592" s="109"/>
      <c r="MPH592" s="109"/>
      <c r="MPI592" s="109"/>
      <c r="MPJ592" s="109"/>
      <c r="MPK592" s="109"/>
      <c r="MPL592" s="109"/>
      <c r="MPM592" s="109"/>
      <c r="MPN592" s="109"/>
      <c r="MPO592" s="109"/>
      <c r="MPP592" s="109"/>
      <c r="MPQ592" s="109"/>
      <c r="MPR592" s="109"/>
      <c r="MPS592" s="109"/>
      <c r="MPT592" s="109"/>
      <c r="MPU592" s="109"/>
      <c r="MPV592" s="109"/>
      <c r="MPW592" s="109"/>
      <c r="MPX592" s="109"/>
      <c r="MPY592" s="109"/>
      <c r="MPZ592" s="109"/>
      <c r="MQA592" s="109"/>
      <c r="MQB592" s="109"/>
      <c r="MQC592" s="109"/>
      <c r="MQD592" s="109"/>
      <c r="MQE592" s="109"/>
      <c r="MQF592" s="109"/>
      <c r="MQG592" s="109"/>
      <c r="MQH592" s="109"/>
      <c r="MQI592" s="109"/>
      <c r="MQJ592" s="109"/>
      <c r="MQK592" s="109"/>
      <c r="MQL592" s="109"/>
      <c r="MQM592" s="109"/>
      <c r="MQN592" s="109"/>
      <c r="MQO592" s="109"/>
      <c r="MQP592" s="109"/>
      <c r="MQQ592" s="109"/>
      <c r="MQR592" s="109"/>
      <c r="MQS592" s="109"/>
      <c r="MQT592" s="109"/>
      <c r="MQU592" s="109"/>
      <c r="MQV592" s="109"/>
      <c r="MQW592" s="109"/>
      <c r="MQX592" s="109"/>
      <c r="MQY592" s="109"/>
      <c r="MQZ592" s="109"/>
      <c r="MRA592" s="109"/>
      <c r="MRB592" s="109"/>
      <c r="MRC592" s="109"/>
      <c r="MRD592" s="109"/>
      <c r="MRE592" s="109"/>
      <c r="MRF592" s="109"/>
      <c r="MRG592" s="109"/>
      <c r="MRH592" s="109"/>
      <c r="MRI592" s="109"/>
      <c r="MRJ592" s="109"/>
      <c r="MRK592" s="109"/>
      <c r="MRL592" s="109"/>
      <c r="MRM592" s="109"/>
      <c r="MRN592" s="109"/>
      <c r="MRO592" s="109"/>
      <c r="MRP592" s="109"/>
      <c r="MRQ592" s="109"/>
      <c r="MRR592" s="109"/>
      <c r="MRS592" s="109"/>
      <c r="MRT592" s="109"/>
      <c r="MRU592" s="109"/>
      <c r="MRV592" s="109"/>
      <c r="MRW592" s="109"/>
      <c r="MRX592" s="109"/>
      <c r="MRY592" s="109"/>
      <c r="MRZ592" s="109"/>
      <c r="MSA592" s="109"/>
      <c r="MSB592" s="109"/>
      <c r="MSC592" s="109"/>
      <c r="MSD592" s="109"/>
      <c r="MSE592" s="109"/>
      <c r="MSF592" s="109"/>
      <c r="MSG592" s="109"/>
      <c r="MSH592" s="109"/>
      <c r="MSI592" s="109"/>
      <c r="MSJ592" s="109"/>
      <c r="MSK592" s="109"/>
      <c r="MSL592" s="109"/>
      <c r="MSM592" s="109"/>
      <c r="MSN592" s="109"/>
      <c r="MSO592" s="109"/>
      <c r="MSP592" s="109"/>
      <c r="MSQ592" s="109"/>
      <c r="MSR592" s="109"/>
      <c r="MSS592" s="109"/>
      <c r="MST592" s="109"/>
      <c r="MSU592" s="109"/>
      <c r="MSV592" s="109"/>
      <c r="MSW592" s="109"/>
      <c r="MSX592" s="109"/>
      <c r="MSY592" s="109"/>
      <c r="MSZ592" s="109"/>
      <c r="MTA592" s="109"/>
      <c r="MTB592" s="109"/>
      <c r="MTC592" s="109"/>
      <c r="MTD592" s="109"/>
      <c r="MTE592" s="109"/>
      <c r="MTF592" s="109"/>
      <c r="MTG592" s="109"/>
      <c r="MTH592" s="109"/>
      <c r="MTI592" s="109"/>
      <c r="MTJ592" s="109"/>
      <c r="MTK592" s="109"/>
      <c r="MTL592" s="109"/>
      <c r="MTM592" s="109"/>
      <c r="MTN592" s="109"/>
      <c r="MTO592" s="109"/>
      <c r="MTP592" s="109"/>
      <c r="MTQ592" s="109"/>
      <c r="MTR592" s="109"/>
      <c r="MTS592" s="109"/>
      <c r="MTT592" s="109"/>
      <c r="MTU592" s="109"/>
      <c r="MTV592" s="109"/>
      <c r="MTW592" s="109"/>
      <c r="MTX592" s="109"/>
      <c r="MTY592" s="109"/>
      <c r="MTZ592" s="109"/>
      <c r="MUA592" s="109"/>
      <c r="MUB592" s="109"/>
      <c r="MUC592" s="109"/>
      <c r="MUD592" s="109"/>
      <c r="MUE592" s="109"/>
      <c r="MUF592" s="109"/>
      <c r="MUG592" s="109"/>
      <c r="MUH592" s="109"/>
      <c r="MUI592" s="109"/>
      <c r="MUJ592" s="109"/>
      <c r="MUK592" s="109"/>
      <c r="MUL592" s="109"/>
      <c r="MUM592" s="109"/>
      <c r="MUN592" s="109"/>
      <c r="MUO592" s="109"/>
      <c r="MUP592" s="109"/>
      <c r="MUQ592" s="109"/>
      <c r="MUR592" s="109"/>
      <c r="MUS592" s="109"/>
      <c r="MUT592" s="109"/>
      <c r="MUU592" s="109"/>
      <c r="MUV592" s="109"/>
      <c r="MUW592" s="109"/>
      <c r="MUX592" s="109"/>
      <c r="MUY592" s="109"/>
      <c r="MUZ592" s="109"/>
      <c r="MVA592" s="109"/>
      <c r="MVB592" s="109"/>
      <c r="MVC592" s="109"/>
      <c r="MVD592" s="109"/>
      <c r="MVE592" s="109"/>
      <c r="MVF592" s="109"/>
      <c r="MVG592" s="109"/>
      <c r="MVH592" s="109"/>
      <c r="MVI592" s="109"/>
      <c r="MVJ592" s="109"/>
      <c r="MVK592" s="109"/>
      <c r="MVL592" s="109"/>
      <c r="MVM592" s="109"/>
      <c r="MVN592" s="109"/>
      <c r="MVO592" s="109"/>
      <c r="MVP592" s="109"/>
      <c r="MVQ592" s="109"/>
      <c r="MVR592" s="109"/>
      <c r="MVS592" s="109"/>
      <c r="MVT592" s="109"/>
      <c r="MVU592" s="109"/>
      <c r="MVV592" s="109"/>
      <c r="MVW592" s="109"/>
      <c r="MVX592" s="109"/>
      <c r="MVY592" s="109"/>
      <c r="MVZ592" s="109"/>
      <c r="MWA592" s="109"/>
      <c r="MWB592" s="109"/>
      <c r="MWC592" s="109"/>
      <c r="MWD592" s="109"/>
      <c r="MWE592" s="109"/>
      <c r="MWF592" s="109"/>
      <c r="MWG592" s="109"/>
      <c r="MWH592" s="109"/>
      <c r="MWI592" s="109"/>
      <c r="MWJ592" s="109"/>
      <c r="MWK592" s="109"/>
      <c r="MWL592" s="109"/>
      <c r="MWM592" s="109"/>
      <c r="MWN592" s="109"/>
      <c r="MWO592" s="109"/>
      <c r="MWP592" s="109"/>
      <c r="MWQ592" s="109"/>
      <c r="MWR592" s="109"/>
      <c r="MWS592" s="109"/>
      <c r="MWT592" s="109"/>
      <c r="MWU592" s="109"/>
      <c r="MWV592" s="109"/>
      <c r="MWW592" s="109"/>
      <c r="MWX592" s="109"/>
      <c r="MWY592" s="109"/>
      <c r="MWZ592" s="109"/>
      <c r="MXA592" s="109"/>
      <c r="MXB592" s="109"/>
      <c r="MXC592" s="109"/>
      <c r="MXD592" s="109"/>
      <c r="MXE592" s="109"/>
      <c r="MXF592" s="109"/>
      <c r="MXG592" s="109"/>
      <c r="MXH592" s="109"/>
      <c r="MXI592" s="109"/>
      <c r="MXJ592" s="109"/>
      <c r="MXK592" s="109"/>
      <c r="MXL592" s="109"/>
      <c r="MXM592" s="109"/>
      <c r="MXN592" s="109"/>
      <c r="MXO592" s="109"/>
      <c r="MXP592" s="109"/>
      <c r="MXQ592" s="109"/>
      <c r="MXR592" s="109"/>
      <c r="MXS592" s="109"/>
      <c r="MXT592" s="109"/>
      <c r="MXU592" s="109"/>
      <c r="MXV592" s="109"/>
      <c r="MXW592" s="109"/>
      <c r="MXX592" s="109"/>
      <c r="MXY592" s="109"/>
      <c r="MXZ592" s="109"/>
      <c r="MYA592" s="109"/>
      <c r="MYB592" s="109"/>
      <c r="MYC592" s="109"/>
      <c r="MYD592" s="109"/>
      <c r="MYE592" s="109"/>
      <c r="MYF592" s="109"/>
      <c r="MYG592" s="109"/>
      <c r="MYH592" s="109"/>
      <c r="MYI592" s="109"/>
      <c r="MYJ592" s="109"/>
      <c r="MYK592" s="109"/>
      <c r="MYL592" s="109"/>
      <c r="MYM592" s="109"/>
      <c r="MYN592" s="109"/>
      <c r="MYO592" s="109"/>
      <c r="MYP592" s="109"/>
      <c r="MYQ592" s="109"/>
      <c r="MYR592" s="109"/>
      <c r="MYS592" s="109"/>
      <c r="MYT592" s="109"/>
      <c r="MYU592" s="109"/>
      <c r="MYV592" s="109"/>
      <c r="MYW592" s="109"/>
      <c r="MYX592" s="109"/>
      <c r="MYY592" s="109"/>
      <c r="MYZ592" s="109"/>
      <c r="MZA592" s="109"/>
      <c r="MZB592" s="109"/>
      <c r="MZC592" s="109"/>
      <c r="MZD592" s="109"/>
      <c r="MZE592" s="109"/>
      <c r="MZF592" s="109"/>
      <c r="MZG592" s="109"/>
      <c r="MZH592" s="109"/>
      <c r="MZI592" s="109"/>
      <c r="MZJ592" s="109"/>
      <c r="MZK592" s="109"/>
      <c r="MZL592" s="109"/>
      <c r="MZM592" s="109"/>
      <c r="MZN592" s="109"/>
      <c r="MZO592" s="109"/>
      <c r="MZP592" s="109"/>
      <c r="MZQ592" s="109"/>
      <c r="MZR592" s="109"/>
      <c r="MZS592" s="109"/>
      <c r="MZT592" s="109"/>
      <c r="MZU592" s="109"/>
      <c r="MZV592" s="109"/>
      <c r="MZW592" s="109"/>
      <c r="MZX592" s="109"/>
      <c r="MZY592" s="109"/>
      <c r="MZZ592" s="109"/>
      <c r="NAA592" s="109"/>
      <c r="NAB592" s="109"/>
      <c r="NAC592" s="109"/>
      <c r="NAD592" s="109"/>
      <c r="NAE592" s="109"/>
      <c r="NAF592" s="109"/>
      <c r="NAG592" s="109"/>
      <c r="NAH592" s="109"/>
      <c r="NAI592" s="109"/>
      <c r="NAJ592" s="109"/>
      <c r="NAK592" s="109"/>
      <c r="NAL592" s="109"/>
      <c r="NAM592" s="109"/>
      <c r="NAN592" s="109"/>
      <c r="NAO592" s="109"/>
      <c r="NAP592" s="109"/>
      <c r="NAQ592" s="109"/>
      <c r="NAR592" s="109"/>
      <c r="NAS592" s="109"/>
      <c r="NAT592" s="109"/>
      <c r="NAU592" s="109"/>
      <c r="NAV592" s="109"/>
      <c r="NAW592" s="109"/>
      <c r="NAX592" s="109"/>
      <c r="NAY592" s="109"/>
      <c r="NAZ592" s="109"/>
      <c r="NBA592" s="109"/>
      <c r="NBB592" s="109"/>
      <c r="NBC592" s="109"/>
      <c r="NBD592" s="109"/>
      <c r="NBE592" s="109"/>
      <c r="NBF592" s="109"/>
      <c r="NBG592" s="109"/>
      <c r="NBH592" s="109"/>
      <c r="NBI592" s="109"/>
      <c r="NBJ592" s="109"/>
      <c r="NBK592" s="109"/>
      <c r="NBL592" s="109"/>
      <c r="NBM592" s="109"/>
      <c r="NBN592" s="109"/>
      <c r="NBO592" s="109"/>
      <c r="NBP592" s="109"/>
      <c r="NBQ592" s="109"/>
      <c r="NBR592" s="109"/>
      <c r="NBS592" s="109"/>
      <c r="NBT592" s="109"/>
      <c r="NBU592" s="109"/>
      <c r="NBV592" s="109"/>
      <c r="NBW592" s="109"/>
      <c r="NBX592" s="109"/>
      <c r="NBY592" s="109"/>
      <c r="NBZ592" s="109"/>
      <c r="NCA592" s="109"/>
      <c r="NCB592" s="109"/>
      <c r="NCC592" s="109"/>
      <c r="NCD592" s="109"/>
      <c r="NCE592" s="109"/>
      <c r="NCF592" s="109"/>
      <c r="NCG592" s="109"/>
      <c r="NCH592" s="109"/>
      <c r="NCI592" s="109"/>
      <c r="NCJ592" s="109"/>
      <c r="NCK592" s="109"/>
      <c r="NCL592" s="109"/>
      <c r="NCM592" s="109"/>
      <c r="NCN592" s="109"/>
      <c r="NCO592" s="109"/>
      <c r="NCP592" s="109"/>
      <c r="NCQ592" s="109"/>
      <c r="NCR592" s="109"/>
      <c r="NCS592" s="109"/>
      <c r="NCT592" s="109"/>
      <c r="NCU592" s="109"/>
      <c r="NCV592" s="109"/>
      <c r="NCW592" s="109"/>
      <c r="NCX592" s="109"/>
      <c r="NCY592" s="109"/>
      <c r="NCZ592" s="109"/>
      <c r="NDA592" s="109"/>
      <c r="NDB592" s="109"/>
      <c r="NDC592" s="109"/>
      <c r="NDD592" s="109"/>
      <c r="NDE592" s="109"/>
      <c r="NDF592" s="109"/>
      <c r="NDG592" s="109"/>
      <c r="NDH592" s="109"/>
      <c r="NDI592" s="109"/>
      <c r="NDJ592" s="109"/>
      <c r="NDK592" s="109"/>
      <c r="NDL592" s="109"/>
      <c r="NDM592" s="109"/>
      <c r="NDN592" s="109"/>
      <c r="NDO592" s="109"/>
      <c r="NDP592" s="109"/>
      <c r="NDQ592" s="109"/>
      <c r="NDR592" s="109"/>
      <c r="NDS592" s="109"/>
      <c r="NDT592" s="109"/>
      <c r="NDU592" s="109"/>
      <c r="NDV592" s="109"/>
      <c r="NDW592" s="109"/>
      <c r="NDX592" s="109"/>
      <c r="NDY592" s="109"/>
      <c r="NDZ592" s="109"/>
      <c r="NEA592" s="109"/>
      <c r="NEB592" s="109"/>
      <c r="NEC592" s="109"/>
      <c r="NED592" s="109"/>
      <c r="NEE592" s="109"/>
      <c r="NEF592" s="109"/>
      <c r="NEG592" s="109"/>
      <c r="NEH592" s="109"/>
      <c r="NEI592" s="109"/>
      <c r="NEJ592" s="109"/>
      <c r="NEK592" s="109"/>
      <c r="NEL592" s="109"/>
      <c r="NEM592" s="109"/>
      <c r="NEN592" s="109"/>
      <c r="NEO592" s="109"/>
      <c r="NEP592" s="109"/>
      <c r="NEQ592" s="109"/>
      <c r="NER592" s="109"/>
      <c r="NES592" s="109"/>
      <c r="NET592" s="109"/>
      <c r="NEU592" s="109"/>
      <c r="NEV592" s="109"/>
      <c r="NEW592" s="109"/>
      <c r="NEX592" s="109"/>
      <c r="NEY592" s="109"/>
      <c r="NEZ592" s="109"/>
      <c r="NFA592" s="109"/>
      <c r="NFB592" s="109"/>
      <c r="NFC592" s="109"/>
      <c r="NFD592" s="109"/>
      <c r="NFE592" s="109"/>
      <c r="NFF592" s="109"/>
      <c r="NFG592" s="109"/>
      <c r="NFH592" s="109"/>
      <c r="NFI592" s="109"/>
      <c r="NFJ592" s="109"/>
      <c r="NFK592" s="109"/>
      <c r="NFL592" s="109"/>
      <c r="NFM592" s="109"/>
      <c r="NFN592" s="109"/>
      <c r="NFO592" s="109"/>
      <c r="NFP592" s="109"/>
      <c r="NFQ592" s="109"/>
      <c r="NFR592" s="109"/>
      <c r="NFS592" s="109"/>
      <c r="NFT592" s="109"/>
      <c r="NFU592" s="109"/>
      <c r="NFV592" s="109"/>
      <c r="NFW592" s="109"/>
      <c r="NFX592" s="109"/>
      <c r="NFY592" s="109"/>
      <c r="NFZ592" s="109"/>
      <c r="NGA592" s="109"/>
      <c r="NGB592" s="109"/>
      <c r="NGC592" s="109"/>
      <c r="NGD592" s="109"/>
      <c r="NGE592" s="109"/>
      <c r="NGF592" s="109"/>
      <c r="NGG592" s="109"/>
      <c r="NGH592" s="109"/>
      <c r="NGI592" s="109"/>
      <c r="NGJ592" s="109"/>
      <c r="NGK592" s="109"/>
      <c r="NGL592" s="109"/>
      <c r="NGM592" s="109"/>
      <c r="NGN592" s="109"/>
      <c r="NGO592" s="109"/>
      <c r="NGP592" s="109"/>
      <c r="NGQ592" s="109"/>
      <c r="NGR592" s="109"/>
      <c r="NGS592" s="109"/>
      <c r="NGT592" s="109"/>
      <c r="NGU592" s="109"/>
      <c r="NGV592" s="109"/>
      <c r="NGW592" s="109"/>
      <c r="NGX592" s="109"/>
      <c r="NGY592" s="109"/>
      <c r="NGZ592" s="109"/>
      <c r="NHA592" s="109"/>
      <c r="NHB592" s="109"/>
      <c r="NHC592" s="109"/>
      <c r="NHD592" s="109"/>
      <c r="NHE592" s="109"/>
      <c r="NHF592" s="109"/>
      <c r="NHG592" s="109"/>
      <c r="NHH592" s="109"/>
      <c r="NHI592" s="109"/>
      <c r="NHJ592" s="109"/>
      <c r="NHK592" s="109"/>
      <c r="NHL592" s="109"/>
      <c r="NHM592" s="109"/>
      <c r="NHN592" s="109"/>
      <c r="NHO592" s="109"/>
      <c r="NHP592" s="109"/>
      <c r="NHQ592" s="109"/>
      <c r="NHR592" s="109"/>
      <c r="NHS592" s="109"/>
      <c r="NHT592" s="109"/>
      <c r="NHU592" s="109"/>
      <c r="NHV592" s="109"/>
      <c r="NHW592" s="109"/>
      <c r="NHX592" s="109"/>
      <c r="NHY592" s="109"/>
      <c r="NHZ592" s="109"/>
      <c r="NIA592" s="109"/>
      <c r="NIB592" s="109"/>
      <c r="NIC592" s="109"/>
      <c r="NID592" s="109"/>
      <c r="NIE592" s="109"/>
      <c r="NIF592" s="109"/>
      <c r="NIG592" s="109"/>
      <c r="NIH592" s="109"/>
      <c r="NII592" s="109"/>
      <c r="NIJ592" s="109"/>
      <c r="NIK592" s="109"/>
      <c r="NIL592" s="109"/>
      <c r="NIM592" s="109"/>
      <c r="NIN592" s="109"/>
      <c r="NIO592" s="109"/>
      <c r="NIP592" s="109"/>
      <c r="NIQ592" s="109"/>
      <c r="NIR592" s="109"/>
      <c r="NIS592" s="109"/>
      <c r="NIT592" s="109"/>
      <c r="NIU592" s="109"/>
      <c r="NIV592" s="109"/>
      <c r="NIW592" s="109"/>
      <c r="NIX592" s="109"/>
      <c r="NIY592" s="109"/>
      <c r="NIZ592" s="109"/>
      <c r="NJA592" s="109"/>
      <c r="NJB592" s="109"/>
      <c r="NJC592" s="109"/>
      <c r="NJD592" s="109"/>
      <c r="NJE592" s="109"/>
      <c r="NJF592" s="109"/>
      <c r="NJG592" s="109"/>
      <c r="NJH592" s="109"/>
      <c r="NJI592" s="109"/>
      <c r="NJJ592" s="109"/>
      <c r="NJK592" s="109"/>
      <c r="NJL592" s="109"/>
      <c r="NJM592" s="109"/>
      <c r="NJN592" s="109"/>
      <c r="NJO592" s="109"/>
      <c r="NJP592" s="109"/>
      <c r="NJQ592" s="109"/>
      <c r="NJR592" s="109"/>
      <c r="NJS592" s="109"/>
      <c r="NJT592" s="109"/>
      <c r="NJU592" s="109"/>
      <c r="NJV592" s="109"/>
      <c r="NJW592" s="109"/>
      <c r="NJX592" s="109"/>
      <c r="NJY592" s="109"/>
      <c r="NJZ592" s="109"/>
      <c r="NKA592" s="109"/>
      <c r="NKB592" s="109"/>
      <c r="NKC592" s="109"/>
      <c r="NKD592" s="109"/>
      <c r="NKE592" s="109"/>
      <c r="NKF592" s="109"/>
      <c r="NKG592" s="109"/>
      <c r="NKH592" s="109"/>
      <c r="NKI592" s="109"/>
      <c r="NKJ592" s="109"/>
      <c r="NKK592" s="109"/>
      <c r="NKL592" s="109"/>
      <c r="NKM592" s="109"/>
      <c r="NKN592" s="109"/>
      <c r="NKO592" s="109"/>
      <c r="NKP592" s="109"/>
      <c r="NKQ592" s="109"/>
      <c r="NKR592" s="109"/>
      <c r="NKS592" s="109"/>
      <c r="NKT592" s="109"/>
      <c r="NKU592" s="109"/>
      <c r="NKV592" s="109"/>
      <c r="NKW592" s="109"/>
      <c r="NKX592" s="109"/>
      <c r="NKY592" s="109"/>
      <c r="NKZ592" s="109"/>
      <c r="NLA592" s="109"/>
      <c r="NLB592" s="109"/>
      <c r="NLC592" s="109"/>
      <c r="NLD592" s="109"/>
      <c r="NLE592" s="109"/>
      <c r="NLF592" s="109"/>
      <c r="NLG592" s="109"/>
      <c r="NLH592" s="109"/>
      <c r="NLI592" s="109"/>
      <c r="NLJ592" s="109"/>
      <c r="NLK592" s="109"/>
      <c r="NLL592" s="109"/>
      <c r="NLM592" s="109"/>
      <c r="NLN592" s="109"/>
      <c r="NLO592" s="109"/>
      <c r="NLP592" s="109"/>
      <c r="NLQ592" s="109"/>
      <c r="NLR592" s="109"/>
      <c r="NLS592" s="109"/>
      <c r="NLT592" s="109"/>
      <c r="NLU592" s="109"/>
      <c r="NLV592" s="109"/>
      <c r="NLW592" s="109"/>
      <c r="NLX592" s="109"/>
      <c r="NLY592" s="109"/>
      <c r="NLZ592" s="109"/>
      <c r="NMA592" s="109"/>
      <c r="NMB592" s="109"/>
      <c r="NMC592" s="109"/>
      <c r="NMD592" s="109"/>
      <c r="NME592" s="109"/>
      <c r="NMF592" s="109"/>
      <c r="NMG592" s="109"/>
      <c r="NMH592" s="109"/>
      <c r="NMI592" s="109"/>
      <c r="NMJ592" s="109"/>
      <c r="NMK592" s="109"/>
      <c r="NML592" s="109"/>
      <c r="NMM592" s="109"/>
      <c r="NMN592" s="109"/>
      <c r="NMO592" s="109"/>
      <c r="NMP592" s="109"/>
      <c r="NMQ592" s="109"/>
      <c r="NMR592" s="109"/>
      <c r="NMS592" s="109"/>
      <c r="NMT592" s="109"/>
      <c r="NMU592" s="109"/>
      <c r="NMV592" s="109"/>
      <c r="NMW592" s="109"/>
      <c r="NMX592" s="109"/>
      <c r="NMY592" s="109"/>
      <c r="NMZ592" s="109"/>
      <c r="NNA592" s="109"/>
      <c r="NNB592" s="109"/>
      <c r="NNC592" s="109"/>
      <c r="NND592" s="109"/>
      <c r="NNE592" s="109"/>
      <c r="NNF592" s="109"/>
      <c r="NNG592" s="109"/>
      <c r="NNH592" s="109"/>
      <c r="NNI592" s="109"/>
      <c r="NNJ592" s="109"/>
      <c r="NNK592" s="109"/>
      <c r="NNL592" s="109"/>
      <c r="NNM592" s="109"/>
      <c r="NNN592" s="109"/>
      <c r="NNO592" s="109"/>
      <c r="NNP592" s="109"/>
      <c r="NNQ592" s="109"/>
      <c r="NNR592" s="109"/>
      <c r="NNS592" s="109"/>
      <c r="NNT592" s="109"/>
      <c r="NNU592" s="109"/>
      <c r="NNV592" s="109"/>
      <c r="NNW592" s="109"/>
      <c r="NNX592" s="109"/>
      <c r="NNY592" s="109"/>
      <c r="NNZ592" s="109"/>
      <c r="NOA592" s="109"/>
      <c r="NOB592" s="109"/>
      <c r="NOC592" s="109"/>
      <c r="NOD592" s="109"/>
      <c r="NOE592" s="109"/>
      <c r="NOF592" s="109"/>
      <c r="NOG592" s="109"/>
      <c r="NOH592" s="109"/>
      <c r="NOI592" s="109"/>
      <c r="NOJ592" s="109"/>
      <c r="NOK592" s="109"/>
      <c r="NOL592" s="109"/>
      <c r="NOM592" s="109"/>
      <c r="NON592" s="109"/>
      <c r="NOO592" s="109"/>
      <c r="NOP592" s="109"/>
      <c r="NOQ592" s="109"/>
      <c r="NOR592" s="109"/>
      <c r="NOS592" s="109"/>
      <c r="NOT592" s="109"/>
      <c r="NOU592" s="109"/>
      <c r="NOV592" s="109"/>
      <c r="NOW592" s="109"/>
      <c r="NOX592" s="109"/>
      <c r="NOY592" s="109"/>
      <c r="NOZ592" s="109"/>
      <c r="NPA592" s="109"/>
      <c r="NPB592" s="109"/>
      <c r="NPC592" s="109"/>
      <c r="NPD592" s="109"/>
      <c r="NPE592" s="109"/>
      <c r="NPF592" s="109"/>
      <c r="NPG592" s="109"/>
      <c r="NPH592" s="109"/>
      <c r="NPI592" s="109"/>
      <c r="NPJ592" s="109"/>
      <c r="NPK592" s="109"/>
      <c r="NPL592" s="109"/>
      <c r="NPM592" s="109"/>
      <c r="NPN592" s="109"/>
      <c r="NPO592" s="109"/>
      <c r="NPP592" s="109"/>
      <c r="NPQ592" s="109"/>
      <c r="NPR592" s="109"/>
      <c r="NPS592" s="109"/>
      <c r="NPT592" s="109"/>
      <c r="NPU592" s="109"/>
      <c r="NPV592" s="109"/>
      <c r="NPW592" s="109"/>
      <c r="NPX592" s="109"/>
      <c r="NPY592" s="109"/>
      <c r="NPZ592" s="109"/>
      <c r="NQA592" s="109"/>
      <c r="NQB592" s="109"/>
      <c r="NQC592" s="109"/>
      <c r="NQD592" s="109"/>
      <c r="NQE592" s="109"/>
      <c r="NQF592" s="109"/>
      <c r="NQG592" s="109"/>
      <c r="NQH592" s="109"/>
      <c r="NQI592" s="109"/>
      <c r="NQJ592" s="109"/>
      <c r="NQK592" s="109"/>
      <c r="NQL592" s="109"/>
      <c r="NQM592" s="109"/>
      <c r="NQN592" s="109"/>
      <c r="NQO592" s="109"/>
      <c r="NQP592" s="109"/>
      <c r="NQQ592" s="109"/>
      <c r="NQR592" s="109"/>
      <c r="NQS592" s="109"/>
      <c r="NQT592" s="109"/>
      <c r="NQU592" s="109"/>
      <c r="NQV592" s="109"/>
      <c r="NQW592" s="109"/>
      <c r="NQX592" s="109"/>
      <c r="NQY592" s="109"/>
      <c r="NQZ592" s="109"/>
      <c r="NRA592" s="109"/>
      <c r="NRB592" s="109"/>
      <c r="NRC592" s="109"/>
      <c r="NRD592" s="109"/>
      <c r="NRE592" s="109"/>
      <c r="NRF592" s="109"/>
      <c r="NRG592" s="109"/>
      <c r="NRH592" s="109"/>
      <c r="NRI592" s="109"/>
      <c r="NRJ592" s="109"/>
      <c r="NRK592" s="109"/>
      <c r="NRL592" s="109"/>
      <c r="NRM592" s="109"/>
      <c r="NRN592" s="109"/>
      <c r="NRO592" s="109"/>
      <c r="NRP592" s="109"/>
      <c r="NRQ592" s="109"/>
      <c r="NRR592" s="109"/>
      <c r="NRS592" s="109"/>
      <c r="NRT592" s="109"/>
      <c r="NRU592" s="109"/>
      <c r="NRV592" s="109"/>
      <c r="NRW592" s="109"/>
      <c r="NRX592" s="109"/>
      <c r="NRY592" s="109"/>
      <c r="NRZ592" s="109"/>
      <c r="NSA592" s="109"/>
      <c r="NSB592" s="109"/>
      <c r="NSC592" s="109"/>
      <c r="NSD592" s="109"/>
      <c r="NSE592" s="109"/>
      <c r="NSF592" s="109"/>
      <c r="NSG592" s="109"/>
      <c r="NSH592" s="109"/>
      <c r="NSI592" s="109"/>
      <c r="NSJ592" s="109"/>
      <c r="NSK592" s="109"/>
      <c r="NSL592" s="109"/>
      <c r="NSM592" s="109"/>
      <c r="NSN592" s="109"/>
      <c r="NSO592" s="109"/>
      <c r="NSP592" s="109"/>
      <c r="NSQ592" s="109"/>
      <c r="NSR592" s="109"/>
      <c r="NSS592" s="109"/>
      <c r="NST592" s="109"/>
      <c r="NSU592" s="109"/>
      <c r="NSV592" s="109"/>
      <c r="NSW592" s="109"/>
      <c r="NSX592" s="109"/>
      <c r="NSY592" s="109"/>
      <c r="NSZ592" s="109"/>
      <c r="NTA592" s="109"/>
      <c r="NTB592" s="109"/>
      <c r="NTC592" s="109"/>
      <c r="NTD592" s="109"/>
      <c r="NTE592" s="109"/>
      <c r="NTF592" s="109"/>
      <c r="NTG592" s="109"/>
      <c r="NTH592" s="109"/>
      <c r="NTI592" s="109"/>
      <c r="NTJ592" s="109"/>
      <c r="NTK592" s="109"/>
      <c r="NTL592" s="109"/>
      <c r="NTM592" s="109"/>
      <c r="NTN592" s="109"/>
      <c r="NTO592" s="109"/>
      <c r="NTP592" s="109"/>
      <c r="NTQ592" s="109"/>
      <c r="NTR592" s="109"/>
      <c r="NTS592" s="109"/>
      <c r="NTT592" s="109"/>
      <c r="NTU592" s="109"/>
      <c r="NTV592" s="109"/>
      <c r="NTW592" s="109"/>
      <c r="NTX592" s="109"/>
      <c r="NTY592" s="109"/>
      <c r="NTZ592" s="109"/>
      <c r="NUA592" s="109"/>
      <c r="NUB592" s="109"/>
      <c r="NUC592" s="109"/>
      <c r="NUD592" s="109"/>
      <c r="NUE592" s="109"/>
      <c r="NUF592" s="109"/>
      <c r="NUG592" s="109"/>
      <c r="NUH592" s="109"/>
      <c r="NUI592" s="109"/>
      <c r="NUJ592" s="109"/>
      <c r="NUK592" s="109"/>
      <c r="NUL592" s="109"/>
      <c r="NUM592" s="109"/>
      <c r="NUN592" s="109"/>
      <c r="NUO592" s="109"/>
      <c r="NUP592" s="109"/>
      <c r="NUQ592" s="109"/>
      <c r="NUR592" s="109"/>
      <c r="NUS592" s="109"/>
      <c r="NUT592" s="109"/>
      <c r="NUU592" s="109"/>
      <c r="NUV592" s="109"/>
      <c r="NUW592" s="109"/>
      <c r="NUX592" s="109"/>
      <c r="NUY592" s="109"/>
      <c r="NUZ592" s="109"/>
      <c r="NVA592" s="109"/>
      <c r="NVB592" s="109"/>
      <c r="NVC592" s="109"/>
      <c r="NVD592" s="109"/>
      <c r="NVE592" s="109"/>
      <c r="NVF592" s="109"/>
      <c r="NVG592" s="109"/>
      <c r="NVH592" s="109"/>
      <c r="NVI592" s="109"/>
      <c r="NVJ592" s="109"/>
      <c r="NVK592" s="109"/>
      <c r="NVL592" s="109"/>
      <c r="NVM592" s="109"/>
      <c r="NVN592" s="109"/>
      <c r="NVO592" s="109"/>
      <c r="NVP592" s="109"/>
      <c r="NVQ592" s="109"/>
      <c r="NVR592" s="109"/>
      <c r="NVS592" s="109"/>
      <c r="NVT592" s="109"/>
      <c r="NVU592" s="109"/>
      <c r="NVV592" s="109"/>
      <c r="NVW592" s="109"/>
      <c r="NVX592" s="109"/>
      <c r="NVY592" s="109"/>
      <c r="NVZ592" s="109"/>
      <c r="NWA592" s="109"/>
      <c r="NWB592" s="109"/>
      <c r="NWC592" s="109"/>
      <c r="NWD592" s="109"/>
      <c r="NWE592" s="109"/>
      <c r="NWF592" s="109"/>
      <c r="NWG592" s="109"/>
      <c r="NWH592" s="109"/>
      <c r="NWI592" s="109"/>
      <c r="NWJ592" s="109"/>
      <c r="NWK592" s="109"/>
      <c r="NWL592" s="109"/>
      <c r="NWM592" s="109"/>
      <c r="NWN592" s="109"/>
      <c r="NWO592" s="109"/>
      <c r="NWP592" s="109"/>
      <c r="NWQ592" s="109"/>
      <c r="NWR592" s="109"/>
      <c r="NWS592" s="109"/>
      <c r="NWT592" s="109"/>
      <c r="NWU592" s="109"/>
      <c r="NWV592" s="109"/>
      <c r="NWW592" s="109"/>
      <c r="NWX592" s="109"/>
      <c r="NWY592" s="109"/>
      <c r="NWZ592" s="109"/>
      <c r="NXA592" s="109"/>
      <c r="NXB592" s="109"/>
      <c r="NXC592" s="109"/>
      <c r="NXD592" s="109"/>
      <c r="NXE592" s="109"/>
      <c r="NXF592" s="109"/>
      <c r="NXG592" s="109"/>
      <c r="NXH592" s="109"/>
      <c r="NXI592" s="109"/>
      <c r="NXJ592" s="109"/>
      <c r="NXK592" s="109"/>
      <c r="NXL592" s="109"/>
      <c r="NXM592" s="109"/>
      <c r="NXN592" s="109"/>
      <c r="NXO592" s="109"/>
      <c r="NXP592" s="109"/>
      <c r="NXQ592" s="109"/>
      <c r="NXR592" s="109"/>
      <c r="NXS592" s="109"/>
      <c r="NXT592" s="109"/>
      <c r="NXU592" s="109"/>
      <c r="NXV592" s="109"/>
      <c r="NXW592" s="109"/>
      <c r="NXX592" s="109"/>
      <c r="NXY592" s="109"/>
      <c r="NXZ592" s="109"/>
      <c r="NYA592" s="109"/>
      <c r="NYB592" s="109"/>
      <c r="NYC592" s="109"/>
      <c r="NYD592" s="109"/>
      <c r="NYE592" s="109"/>
      <c r="NYF592" s="109"/>
      <c r="NYG592" s="109"/>
      <c r="NYH592" s="109"/>
      <c r="NYI592" s="109"/>
      <c r="NYJ592" s="109"/>
      <c r="NYK592" s="109"/>
      <c r="NYL592" s="109"/>
      <c r="NYM592" s="109"/>
      <c r="NYN592" s="109"/>
      <c r="NYO592" s="109"/>
      <c r="NYP592" s="109"/>
      <c r="NYQ592" s="109"/>
      <c r="NYR592" s="109"/>
      <c r="NYS592" s="109"/>
      <c r="NYT592" s="109"/>
      <c r="NYU592" s="109"/>
      <c r="NYV592" s="109"/>
      <c r="NYW592" s="109"/>
      <c r="NYX592" s="109"/>
      <c r="NYY592" s="109"/>
      <c r="NYZ592" s="109"/>
      <c r="NZA592" s="109"/>
      <c r="NZB592" s="109"/>
      <c r="NZC592" s="109"/>
      <c r="NZD592" s="109"/>
      <c r="NZE592" s="109"/>
      <c r="NZF592" s="109"/>
      <c r="NZG592" s="109"/>
      <c r="NZH592" s="109"/>
      <c r="NZI592" s="109"/>
      <c r="NZJ592" s="109"/>
      <c r="NZK592" s="109"/>
      <c r="NZL592" s="109"/>
      <c r="NZM592" s="109"/>
      <c r="NZN592" s="109"/>
      <c r="NZO592" s="109"/>
      <c r="NZP592" s="109"/>
      <c r="NZQ592" s="109"/>
      <c r="NZR592" s="109"/>
      <c r="NZS592" s="109"/>
      <c r="NZT592" s="109"/>
      <c r="NZU592" s="109"/>
      <c r="NZV592" s="109"/>
      <c r="NZW592" s="109"/>
      <c r="NZX592" s="109"/>
      <c r="NZY592" s="109"/>
      <c r="NZZ592" s="109"/>
      <c r="OAA592" s="109"/>
      <c r="OAB592" s="109"/>
      <c r="OAC592" s="109"/>
      <c r="OAD592" s="109"/>
      <c r="OAE592" s="109"/>
      <c r="OAF592" s="109"/>
      <c r="OAG592" s="109"/>
      <c r="OAH592" s="109"/>
      <c r="OAI592" s="109"/>
      <c r="OAJ592" s="109"/>
      <c r="OAK592" s="109"/>
      <c r="OAL592" s="109"/>
      <c r="OAM592" s="109"/>
      <c r="OAN592" s="109"/>
      <c r="OAO592" s="109"/>
      <c r="OAP592" s="109"/>
      <c r="OAQ592" s="109"/>
      <c r="OAR592" s="109"/>
      <c r="OAS592" s="109"/>
      <c r="OAT592" s="109"/>
      <c r="OAU592" s="109"/>
      <c r="OAV592" s="109"/>
      <c r="OAW592" s="109"/>
      <c r="OAX592" s="109"/>
      <c r="OAY592" s="109"/>
      <c r="OAZ592" s="109"/>
      <c r="OBA592" s="109"/>
      <c r="OBB592" s="109"/>
      <c r="OBC592" s="109"/>
      <c r="OBD592" s="109"/>
      <c r="OBE592" s="109"/>
      <c r="OBF592" s="109"/>
      <c r="OBG592" s="109"/>
      <c r="OBH592" s="109"/>
      <c r="OBI592" s="109"/>
      <c r="OBJ592" s="109"/>
      <c r="OBK592" s="109"/>
      <c r="OBL592" s="109"/>
      <c r="OBM592" s="109"/>
      <c r="OBN592" s="109"/>
      <c r="OBO592" s="109"/>
      <c r="OBP592" s="109"/>
      <c r="OBQ592" s="109"/>
      <c r="OBR592" s="109"/>
      <c r="OBS592" s="109"/>
      <c r="OBT592" s="109"/>
      <c r="OBU592" s="109"/>
      <c r="OBV592" s="109"/>
      <c r="OBW592" s="109"/>
      <c r="OBX592" s="109"/>
      <c r="OBY592" s="109"/>
      <c r="OBZ592" s="109"/>
      <c r="OCA592" s="109"/>
      <c r="OCB592" s="109"/>
      <c r="OCC592" s="109"/>
      <c r="OCD592" s="109"/>
      <c r="OCE592" s="109"/>
      <c r="OCF592" s="109"/>
      <c r="OCG592" s="109"/>
      <c r="OCH592" s="109"/>
      <c r="OCI592" s="109"/>
      <c r="OCJ592" s="109"/>
      <c r="OCK592" s="109"/>
      <c r="OCL592" s="109"/>
      <c r="OCM592" s="109"/>
      <c r="OCN592" s="109"/>
      <c r="OCO592" s="109"/>
      <c r="OCP592" s="109"/>
      <c r="OCQ592" s="109"/>
      <c r="OCR592" s="109"/>
      <c r="OCS592" s="109"/>
      <c r="OCT592" s="109"/>
      <c r="OCU592" s="109"/>
      <c r="OCV592" s="109"/>
      <c r="OCW592" s="109"/>
      <c r="OCX592" s="109"/>
      <c r="OCY592" s="109"/>
      <c r="OCZ592" s="109"/>
      <c r="ODA592" s="109"/>
      <c r="ODB592" s="109"/>
      <c r="ODC592" s="109"/>
      <c r="ODD592" s="109"/>
      <c r="ODE592" s="109"/>
      <c r="ODF592" s="109"/>
      <c r="ODG592" s="109"/>
      <c r="ODH592" s="109"/>
      <c r="ODI592" s="109"/>
      <c r="ODJ592" s="109"/>
      <c r="ODK592" s="109"/>
      <c r="ODL592" s="109"/>
      <c r="ODM592" s="109"/>
      <c r="ODN592" s="109"/>
      <c r="ODO592" s="109"/>
      <c r="ODP592" s="109"/>
      <c r="ODQ592" s="109"/>
      <c r="ODR592" s="109"/>
      <c r="ODS592" s="109"/>
      <c r="ODT592" s="109"/>
      <c r="ODU592" s="109"/>
      <c r="ODV592" s="109"/>
      <c r="ODW592" s="109"/>
      <c r="ODX592" s="109"/>
      <c r="ODY592" s="109"/>
      <c r="ODZ592" s="109"/>
      <c r="OEA592" s="109"/>
      <c r="OEB592" s="109"/>
      <c r="OEC592" s="109"/>
      <c r="OED592" s="109"/>
      <c r="OEE592" s="109"/>
      <c r="OEF592" s="109"/>
      <c r="OEG592" s="109"/>
      <c r="OEH592" s="109"/>
      <c r="OEI592" s="109"/>
      <c r="OEJ592" s="109"/>
      <c r="OEK592" s="109"/>
      <c r="OEL592" s="109"/>
      <c r="OEM592" s="109"/>
      <c r="OEN592" s="109"/>
      <c r="OEO592" s="109"/>
      <c r="OEP592" s="109"/>
      <c r="OEQ592" s="109"/>
      <c r="OER592" s="109"/>
      <c r="OES592" s="109"/>
      <c r="OET592" s="109"/>
      <c r="OEU592" s="109"/>
      <c r="OEV592" s="109"/>
      <c r="OEW592" s="109"/>
      <c r="OEX592" s="109"/>
      <c r="OEY592" s="109"/>
      <c r="OEZ592" s="109"/>
      <c r="OFA592" s="109"/>
      <c r="OFB592" s="109"/>
      <c r="OFC592" s="109"/>
      <c r="OFD592" s="109"/>
      <c r="OFE592" s="109"/>
      <c r="OFF592" s="109"/>
      <c r="OFG592" s="109"/>
      <c r="OFH592" s="109"/>
      <c r="OFI592" s="109"/>
      <c r="OFJ592" s="109"/>
      <c r="OFK592" s="109"/>
      <c r="OFL592" s="109"/>
      <c r="OFM592" s="109"/>
      <c r="OFN592" s="109"/>
      <c r="OFO592" s="109"/>
      <c r="OFP592" s="109"/>
      <c r="OFQ592" s="109"/>
      <c r="OFR592" s="109"/>
      <c r="OFS592" s="109"/>
      <c r="OFT592" s="109"/>
      <c r="OFU592" s="109"/>
      <c r="OFV592" s="109"/>
      <c r="OFW592" s="109"/>
      <c r="OFX592" s="109"/>
      <c r="OFY592" s="109"/>
      <c r="OFZ592" s="109"/>
      <c r="OGA592" s="109"/>
      <c r="OGB592" s="109"/>
      <c r="OGC592" s="109"/>
      <c r="OGD592" s="109"/>
      <c r="OGE592" s="109"/>
      <c r="OGF592" s="109"/>
      <c r="OGG592" s="109"/>
      <c r="OGH592" s="109"/>
      <c r="OGI592" s="109"/>
      <c r="OGJ592" s="109"/>
      <c r="OGK592" s="109"/>
      <c r="OGL592" s="109"/>
      <c r="OGM592" s="109"/>
      <c r="OGN592" s="109"/>
      <c r="OGO592" s="109"/>
      <c r="OGP592" s="109"/>
      <c r="OGQ592" s="109"/>
      <c r="OGR592" s="109"/>
      <c r="OGS592" s="109"/>
      <c r="OGT592" s="109"/>
      <c r="OGU592" s="109"/>
      <c r="OGV592" s="109"/>
      <c r="OGW592" s="109"/>
      <c r="OGX592" s="109"/>
      <c r="OGY592" s="109"/>
      <c r="OGZ592" s="109"/>
      <c r="OHA592" s="109"/>
      <c r="OHB592" s="109"/>
      <c r="OHC592" s="109"/>
      <c r="OHD592" s="109"/>
      <c r="OHE592" s="109"/>
      <c r="OHF592" s="109"/>
      <c r="OHG592" s="109"/>
      <c r="OHH592" s="109"/>
      <c r="OHI592" s="109"/>
      <c r="OHJ592" s="109"/>
      <c r="OHK592" s="109"/>
      <c r="OHL592" s="109"/>
      <c r="OHM592" s="109"/>
      <c r="OHN592" s="109"/>
      <c r="OHO592" s="109"/>
      <c r="OHP592" s="109"/>
      <c r="OHQ592" s="109"/>
      <c r="OHR592" s="109"/>
      <c r="OHS592" s="109"/>
      <c r="OHT592" s="109"/>
      <c r="OHU592" s="109"/>
      <c r="OHV592" s="109"/>
      <c r="OHW592" s="109"/>
      <c r="OHX592" s="109"/>
      <c r="OHY592" s="109"/>
      <c r="OHZ592" s="109"/>
      <c r="OIA592" s="109"/>
      <c r="OIB592" s="109"/>
      <c r="OIC592" s="109"/>
      <c r="OID592" s="109"/>
      <c r="OIE592" s="109"/>
      <c r="OIF592" s="109"/>
      <c r="OIG592" s="109"/>
      <c r="OIH592" s="109"/>
      <c r="OII592" s="109"/>
      <c r="OIJ592" s="109"/>
      <c r="OIK592" s="109"/>
      <c r="OIL592" s="109"/>
      <c r="OIM592" s="109"/>
      <c r="OIN592" s="109"/>
      <c r="OIO592" s="109"/>
      <c r="OIP592" s="109"/>
      <c r="OIQ592" s="109"/>
      <c r="OIR592" s="109"/>
      <c r="OIS592" s="109"/>
      <c r="OIT592" s="109"/>
      <c r="OIU592" s="109"/>
      <c r="OIV592" s="109"/>
      <c r="OIW592" s="109"/>
      <c r="OIX592" s="109"/>
      <c r="OIY592" s="109"/>
      <c r="OIZ592" s="109"/>
      <c r="OJA592" s="109"/>
      <c r="OJB592" s="109"/>
      <c r="OJC592" s="109"/>
      <c r="OJD592" s="109"/>
      <c r="OJE592" s="109"/>
      <c r="OJF592" s="109"/>
      <c r="OJG592" s="109"/>
      <c r="OJH592" s="109"/>
      <c r="OJI592" s="109"/>
      <c r="OJJ592" s="109"/>
      <c r="OJK592" s="109"/>
      <c r="OJL592" s="109"/>
      <c r="OJM592" s="109"/>
      <c r="OJN592" s="109"/>
      <c r="OJO592" s="109"/>
      <c r="OJP592" s="109"/>
      <c r="OJQ592" s="109"/>
      <c r="OJR592" s="109"/>
      <c r="OJS592" s="109"/>
      <c r="OJT592" s="109"/>
      <c r="OJU592" s="109"/>
      <c r="OJV592" s="109"/>
      <c r="OJW592" s="109"/>
      <c r="OJX592" s="109"/>
      <c r="OJY592" s="109"/>
      <c r="OJZ592" s="109"/>
      <c r="OKA592" s="109"/>
      <c r="OKB592" s="109"/>
      <c r="OKC592" s="109"/>
      <c r="OKD592" s="109"/>
      <c r="OKE592" s="109"/>
      <c r="OKF592" s="109"/>
      <c r="OKG592" s="109"/>
      <c r="OKH592" s="109"/>
      <c r="OKI592" s="109"/>
      <c r="OKJ592" s="109"/>
      <c r="OKK592" s="109"/>
      <c r="OKL592" s="109"/>
      <c r="OKM592" s="109"/>
      <c r="OKN592" s="109"/>
      <c r="OKO592" s="109"/>
      <c r="OKP592" s="109"/>
      <c r="OKQ592" s="109"/>
      <c r="OKR592" s="109"/>
      <c r="OKS592" s="109"/>
      <c r="OKT592" s="109"/>
      <c r="OKU592" s="109"/>
      <c r="OKV592" s="109"/>
      <c r="OKW592" s="109"/>
      <c r="OKX592" s="109"/>
      <c r="OKY592" s="109"/>
      <c r="OKZ592" s="109"/>
      <c r="OLA592" s="109"/>
      <c r="OLB592" s="109"/>
      <c r="OLC592" s="109"/>
      <c r="OLD592" s="109"/>
      <c r="OLE592" s="109"/>
      <c r="OLF592" s="109"/>
      <c r="OLG592" s="109"/>
      <c r="OLH592" s="109"/>
      <c r="OLI592" s="109"/>
      <c r="OLJ592" s="109"/>
      <c r="OLK592" s="109"/>
      <c r="OLL592" s="109"/>
      <c r="OLM592" s="109"/>
      <c r="OLN592" s="109"/>
      <c r="OLO592" s="109"/>
      <c r="OLP592" s="109"/>
      <c r="OLQ592" s="109"/>
      <c r="OLR592" s="109"/>
      <c r="OLS592" s="109"/>
      <c r="OLT592" s="109"/>
      <c r="OLU592" s="109"/>
      <c r="OLV592" s="109"/>
      <c r="OLW592" s="109"/>
      <c r="OLX592" s="109"/>
      <c r="OLY592" s="109"/>
      <c r="OLZ592" s="109"/>
      <c r="OMA592" s="109"/>
      <c r="OMB592" s="109"/>
      <c r="OMC592" s="109"/>
      <c r="OMD592" s="109"/>
      <c r="OME592" s="109"/>
      <c r="OMF592" s="109"/>
      <c r="OMG592" s="109"/>
      <c r="OMH592" s="109"/>
      <c r="OMI592" s="109"/>
      <c r="OMJ592" s="109"/>
      <c r="OMK592" s="109"/>
      <c r="OML592" s="109"/>
      <c r="OMM592" s="109"/>
      <c r="OMN592" s="109"/>
      <c r="OMO592" s="109"/>
      <c r="OMP592" s="109"/>
      <c r="OMQ592" s="109"/>
      <c r="OMR592" s="109"/>
      <c r="OMS592" s="109"/>
      <c r="OMT592" s="109"/>
      <c r="OMU592" s="109"/>
      <c r="OMV592" s="109"/>
      <c r="OMW592" s="109"/>
      <c r="OMX592" s="109"/>
      <c r="OMY592" s="109"/>
      <c r="OMZ592" s="109"/>
      <c r="ONA592" s="109"/>
      <c r="ONB592" s="109"/>
      <c r="ONC592" s="109"/>
      <c r="OND592" s="109"/>
      <c r="ONE592" s="109"/>
      <c r="ONF592" s="109"/>
      <c r="ONG592" s="109"/>
      <c r="ONH592" s="109"/>
      <c r="ONI592" s="109"/>
      <c r="ONJ592" s="109"/>
      <c r="ONK592" s="109"/>
      <c r="ONL592" s="109"/>
      <c r="ONM592" s="109"/>
      <c r="ONN592" s="109"/>
      <c r="ONO592" s="109"/>
      <c r="ONP592" s="109"/>
      <c r="ONQ592" s="109"/>
      <c r="ONR592" s="109"/>
      <c r="ONS592" s="109"/>
      <c r="ONT592" s="109"/>
      <c r="ONU592" s="109"/>
      <c r="ONV592" s="109"/>
      <c r="ONW592" s="109"/>
      <c r="ONX592" s="109"/>
      <c r="ONY592" s="109"/>
      <c r="ONZ592" s="109"/>
      <c r="OOA592" s="109"/>
      <c r="OOB592" s="109"/>
      <c r="OOC592" s="109"/>
      <c r="OOD592" s="109"/>
      <c r="OOE592" s="109"/>
      <c r="OOF592" s="109"/>
      <c r="OOG592" s="109"/>
      <c r="OOH592" s="109"/>
      <c r="OOI592" s="109"/>
      <c r="OOJ592" s="109"/>
      <c r="OOK592" s="109"/>
      <c r="OOL592" s="109"/>
      <c r="OOM592" s="109"/>
      <c r="OON592" s="109"/>
      <c r="OOO592" s="109"/>
      <c r="OOP592" s="109"/>
      <c r="OOQ592" s="109"/>
      <c r="OOR592" s="109"/>
      <c r="OOS592" s="109"/>
      <c r="OOT592" s="109"/>
      <c r="OOU592" s="109"/>
      <c r="OOV592" s="109"/>
      <c r="OOW592" s="109"/>
      <c r="OOX592" s="109"/>
      <c r="OOY592" s="109"/>
      <c r="OOZ592" s="109"/>
      <c r="OPA592" s="109"/>
      <c r="OPB592" s="109"/>
      <c r="OPC592" s="109"/>
      <c r="OPD592" s="109"/>
      <c r="OPE592" s="109"/>
      <c r="OPF592" s="109"/>
      <c r="OPG592" s="109"/>
      <c r="OPH592" s="109"/>
      <c r="OPI592" s="109"/>
      <c r="OPJ592" s="109"/>
      <c r="OPK592" s="109"/>
      <c r="OPL592" s="109"/>
      <c r="OPM592" s="109"/>
      <c r="OPN592" s="109"/>
      <c r="OPO592" s="109"/>
      <c r="OPP592" s="109"/>
      <c r="OPQ592" s="109"/>
      <c r="OPR592" s="109"/>
      <c r="OPS592" s="109"/>
      <c r="OPT592" s="109"/>
      <c r="OPU592" s="109"/>
      <c r="OPV592" s="109"/>
      <c r="OPW592" s="109"/>
      <c r="OPX592" s="109"/>
      <c r="OPY592" s="109"/>
      <c r="OPZ592" s="109"/>
      <c r="OQA592" s="109"/>
      <c r="OQB592" s="109"/>
      <c r="OQC592" s="109"/>
      <c r="OQD592" s="109"/>
      <c r="OQE592" s="109"/>
      <c r="OQF592" s="109"/>
      <c r="OQG592" s="109"/>
      <c r="OQH592" s="109"/>
      <c r="OQI592" s="109"/>
      <c r="OQJ592" s="109"/>
      <c r="OQK592" s="109"/>
      <c r="OQL592" s="109"/>
      <c r="OQM592" s="109"/>
      <c r="OQN592" s="109"/>
      <c r="OQO592" s="109"/>
      <c r="OQP592" s="109"/>
      <c r="OQQ592" s="109"/>
      <c r="OQR592" s="109"/>
      <c r="OQS592" s="109"/>
      <c r="OQT592" s="109"/>
      <c r="OQU592" s="109"/>
      <c r="OQV592" s="109"/>
      <c r="OQW592" s="109"/>
      <c r="OQX592" s="109"/>
      <c r="OQY592" s="109"/>
      <c r="OQZ592" s="109"/>
      <c r="ORA592" s="109"/>
      <c r="ORB592" s="109"/>
      <c r="ORC592" s="109"/>
      <c r="ORD592" s="109"/>
      <c r="ORE592" s="109"/>
      <c r="ORF592" s="109"/>
      <c r="ORG592" s="109"/>
      <c r="ORH592" s="109"/>
      <c r="ORI592" s="109"/>
      <c r="ORJ592" s="109"/>
      <c r="ORK592" s="109"/>
      <c r="ORL592" s="109"/>
      <c r="ORM592" s="109"/>
      <c r="ORN592" s="109"/>
      <c r="ORO592" s="109"/>
      <c r="ORP592" s="109"/>
      <c r="ORQ592" s="109"/>
      <c r="ORR592" s="109"/>
      <c r="ORS592" s="109"/>
      <c r="ORT592" s="109"/>
      <c r="ORU592" s="109"/>
      <c r="ORV592" s="109"/>
      <c r="ORW592" s="109"/>
      <c r="ORX592" s="109"/>
      <c r="ORY592" s="109"/>
      <c r="ORZ592" s="109"/>
      <c r="OSA592" s="109"/>
      <c r="OSB592" s="109"/>
      <c r="OSC592" s="109"/>
      <c r="OSD592" s="109"/>
      <c r="OSE592" s="109"/>
      <c r="OSF592" s="109"/>
      <c r="OSG592" s="109"/>
      <c r="OSH592" s="109"/>
      <c r="OSI592" s="109"/>
      <c r="OSJ592" s="109"/>
      <c r="OSK592" s="109"/>
      <c r="OSL592" s="109"/>
      <c r="OSM592" s="109"/>
      <c r="OSN592" s="109"/>
      <c r="OSO592" s="109"/>
      <c r="OSP592" s="109"/>
      <c r="OSQ592" s="109"/>
      <c r="OSR592" s="109"/>
      <c r="OSS592" s="109"/>
      <c r="OST592" s="109"/>
      <c r="OSU592" s="109"/>
      <c r="OSV592" s="109"/>
      <c r="OSW592" s="109"/>
      <c r="OSX592" s="109"/>
      <c r="OSY592" s="109"/>
      <c r="OSZ592" s="109"/>
      <c r="OTA592" s="109"/>
      <c r="OTB592" s="109"/>
      <c r="OTC592" s="109"/>
      <c r="OTD592" s="109"/>
      <c r="OTE592" s="109"/>
      <c r="OTF592" s="109"/>
      <c r="OTG592" s="109"/>
      <c r="OTH592" s="109"/>
      <c r="OTI592" s="109"/>
      <c r="OTJ592" s="109"/>
      <c r="OTK592" s="109"/>
      <c r="OTL592" s="109"/>
      <c r="OTM592" s="109"/>
      <c r="OTN592" s="109"/>
      <c r="OTO592" s="109"/>
      <c r="OTP592" s="109"/>
      <c r="OTQ592" s="109"/>
      <c r="OTR592" s="109"/>
      <c r="OTS592" s="109"/>
      <c r="OTT592" s="109"/>
      <c r="OTU592" s="109"/>
      <c r="OTV592" s="109"/>
      <c r="OTW592" s="109"/>
      <c r="OTX592" s="109"/>
      <c r="OTY592" s="109"/>
      <c r="OTZ592" s="109"/>
      <c r="OUA592" s="109"/>
      <c r="OUB592" s="109"/>
      <c r="OUC592" s="109"/>
      <c r="OUD592" s="109"/>
      <c r="OUE592" s="109"/>
      <c r="OUF592" s="109"/>
      <c r="OUG592" s="109"/>
      <c r="OUH592" s="109"/>
      <c r="OUI592" s="109"/>
      <c r="OUJ592" s="109"/>
      <c r="OUK592" s="109"/>
      <c r="OUL592" s="109"/>
      <c r="OUM592" s="109"/>
      <c r="OUN592" s="109"/>
      <c r="OUO592" s="109"/>
      <c r="OUP592" s="109"/>
      <c r="OUQ592" s="109"/>
      <c r="OUR592" s="109"/>
      <c r="OUS592" s="109"/>
      <c r="OUT592" s="109"/>
      <c r="OUU592" s="109"/>
      <c r="OUV592" s="109"/>
      <c r="OUW592" s="109"/>
      <c r="OUX592" s="109"/>
      <c r="OUY592" s="109"/>
      <c r="OUZ592" s="109"/>
      <c r="OVA592" s="109"/>
      <c r="OVB592" s="109"/>
      <c r="OVC592" s="109"/>
      <c r="OVD592" s="109"/>
      <c r="OVE592" s="109"/>
      <c r="OVF592" s="109"/>
      <c r="OVG592" s="109"/>
      <c r="OVH592" s="109"/>
      <c r="OVI592" s="109"/>
      <c r="OVJ592" s="109"/>
      <c r="OVK592" s="109"/>
      <c r="OVL592" s="109"/>
      <c r="OVM592" s="109"/>
      <c r="OVN592" s="109"/>
      <c r="OVO592" s="109"/>
      <c r="OVP592" s="109"/>
      <c r="OVQ592" s="109"/>
      <c r="OVR592" s="109"/>
      <c r="OVS592" s="109"/>
      <c r="OVT592" s="109"/>
      <c r="OVU592" s="109"/>
      <c r="OVV592" s="109"/>
      <c r="OVW592" s="109"/>
      <c r="OVX592" s="109"/>
      <c r="OVY592" s="109"/>
      <c r="OVZ592" s="109"/>
      <c r="OWA592" s="109"/>
      <c r="OWB592" s="109"/>
      <c r="OWC592" s="109"/>
      <c r="OWD592" s="109"/>
      <c r="OWE592" s="109"/>
      <c r="OWF592" s="109"/>
      <c r="OWG592" s="109"/>
      <c r="OWH592" s="109"/>
      <c r="OWI592" s="109"/>
      <c r="OWJ592" s="109"/>
      <c r="OWK592" s="109"/>
      <c r="OWL592" s="109"/>
      <c r="OWM592" s="109"/>
      <c r="OWN592" s="109"/>
      <c r="OWO592" s="109"/>
      <c r="OWP592" s="109"/>
      <c r="OWQ592" s="109"/>
      <c r="OWR592" s="109"/>
      <c r="OWS592" s="109"/>
      <c r="OWT592" s="109"/>
      <c r="OWU592" s="109"/>
      <c r="OWV592" s="109"/>
      <c r="OWW592" s="109"/>
      <c r="OWX592" s="109"/>
      <c r="OWY592" s="109"/>
      <c r="OWZ592" s="109"/>
      <c r="OXA592" s="109"/>
      <c r="OXB592" s="109"/>
      <c r="OXC592" s="109"/>
      <c r="OXD592" s="109"/>
      <c r="OXE592" s="109"/>
      <c r="OXF592" s="109"/>
      <c r="OXG592" s="109"/>
      <c r="OXH592" s="109"/>
      <c r="OXI592" s="109"/>
      <c r="OXJ592" s="109"/>
      <c r="OXK592" s="109"/>
      <c r="OXL592" s="109"/>
      <c r="OXM592" s="109"/>
      <c r="OXN592" s="109"/>
      <c r="OXO592" s="109"/>
      <c r="OXP592" s="109"/>
      <c r="OXQ592" s="109"/>
      <c r="OXR592" s="109"/>
      <c r="OXS592" s="109"/>
      <c r="OXT592" s="109"/>
      <c r="OXU592" s="109"/>
      <c r="OXV592" s="109"/>
      <c r="OXW592" s="109"/>
      <c r="OXX592" s="109"/>
      <c r="OXY592" s="109"/>
      <c r="OXZ592" s="109"/>
      <c r="OYA592" s="109"/>
      <c r="OYB592" s="109"/>
      <c r="OYC592" s="109"/>
      <c r="OYD592" s="109"/>
      <c r="OYE592" s="109"/>
      <c r="OYF592" s="109"/>
      <c r="OYG592" s="109"/>
      <c r="OYH592" s="109"/>
      <c r="OYI592" s="109"/>
      <c r="OYJ592" s="109"/>
      <c r="OYK592" s="109"/>
      <c r="OYL592" s="109"/>
      <c r="OYM592" s="109"/>
      <c r="OYN592" s="109"/>
      <c r="OYO592" s="109"/>
      <c r="OYP592" s="109"/>
      <c r="OYQ592" s="109"/>
      <c r="OYR592" s="109"/>
      <c r="OYS592" s="109"/>
      <c r="OYT592" s="109"/>
      <c r="OYU592" s="109"/>
      <c r="OYV592" s="109"/>
      <c r="OYW592" s="109"/>
      <c r="OYX592" s="109"/>
      <c r="OYY592" s="109"/>
      <c r="OYZ592" s="109"/>
      <c r="OZA592" s="109"/>
      <c r="OZB592" s="109"/>
      <c r="OZC592" s="109"/>
      <c r="OZD592" s="109"/>
      <c r="OZE592" s="109"/>
      <c r="OZF592" s="109"/>
      <c r="OZG592" s="109"/>
      <c r="OZH592" s="109"/>
      <c r="OZI592" s="109"/>
      <c r="OZJ592" s="109"/>
      <c r="OZK592" s="109"/>
      <c r="OZL592" s="109"/>
      <c r="OZM592" s="109"/>
      <c r="OZN592" s="109"/>
      <c r="OZO592" s="109"/>
      <c r="OZP592" s="109"/>
      <c r="OZQ592" s="109"/>
      <c r="OZR592" s="109"/>
      <c r="OZS592" s="109"/>
      <c r="OZT592" s="109"/>
      <c r="OZU592" s="109"/>
      <c r="OZV592" s="109"/>
      <c r="OZW592" s="109"/>
      <c r="OZX592" s="109"/>
      <c r="OZY592" s="109"/>
      <c r="OZZ592" s="109"/>
      <c r="PAA592" s="109"/>
      <c r="PAB592" s="109"/>
      <c r="PAC592" s="109"/>
      <c r="PAD592" s="109"/>
      <c r="PAE592" s="109"/>
      <c r="PAF592" s="109"/>
      <c r="PAG592" s="109"/>
      <c r="PAH592" s="109"/>
      <c r="PAI592" s="109"/>
      <c r="PAJ592" s="109"/>
      <c r="PAK592" s="109"/>
      <c r="PAL592" s="109"/>
      <c r="PAM592" s="109"/>
      <c r="PAN592" s="109"/>
      <c r="PAO592" s="109"/>
      <c r="PAP592" s="109"/>
      <c r="PAQ592" s="109"/>
      <c r="PAR592" s="109"/>
      <c r="PAS592" s="109"/>
      <c r="PAT592" s="109"/>
      <c r="PAU592" s="109"/>
      <c r="PAV592" s="109"/>
      <c r="PAW592" s="109"/>
      <c r="PAX592" s="109"/>
      <c r="PAY592" s="109"/>
      <c r="PAZ592" s="109"/>
      <c r="PBA592" s="109"/>
      <c r="PBB592" s="109"/>
      <c r="PBC592" s="109"/>
      <c r="PBD592" s="109"/>
      <c r="PBE592" s="109"/>
      <c r="PBF592" s="109"/>
      <c r="PBG592" s="109"/>
      <c r="PBH592" s="109"/>
      <c r="PBI592" s="109"/>
      <c r="PBJ592" s="109"/>
      <c r="PBK592" s="109"/>
      <c r="PBL592" s="109"/>
      <c r="PBM592" s="109"/>
      <c r="PBN592" s="109"/>
      <c r="PBO592" s="109"/>
      <c r="PBP592" s="109"/>
      <c r="PBQ592" s="109"/>
      <c r="PBR592" s="109"/>
      <c r="PBS592" s="109"/>
      <c r="PBT592" s="109"/>
      <c r="PBU592" s="109"/>
      <c r="PBV592" s="109"/>
      <c r="PBW592" s="109"/>
      <c r="PBX592" s="109"/>
      <c r="PBY592" s="109"/>
      <c r="PBZ592" s="109"/>
      <c r="PCA592" s="109"/>
      <c r="PCB592" s="109"/>
      <c r="PCC592" s="109"/>
      <c r="PCD592" s="109"/>
      <c r="PCE592" s="109"/>
      <c r="PCF592" s="109"/>
      <c r="PCG592" s="109"/>
      <c r="PCH592" s="109"/>
      <c r="PCI592" s="109"/>
      <c r="PCJ592" s="109"/>
      <c r="PCK592" s="109"/>
      <c r="PCL592" s="109"/>
      <c r="PCM592" s="109"/>
      <c r="PCN592" s="109"/>
      <c r="PCO592" s="109"/>
      <c r="PCP592" s="109"/>
      <c r="PCQ592" s="109"/>
      <c r="PCR592" s="109"/>
      <c r="PCS592" s="109"/>
      <c r="PCT592" s="109"/>
      <c r="PCU592" s="109"/>
      <c r="PCV592" s="109"/>
      <c r="PCW592" s="109"/>
      <c r="PCX592" s="109"/>
      <c r="PCY592" s="109"/>
      <c r="PCZ592" s="109"/>
      <c r="PDA592" s="109"/>
      <c r="PDB592" s="109"/>
      <c r="PDC592" s="109"/>
      <c r="PDD592" s="109"/>
      <c r="PDE592" s="109"/>
      <c r="PDF592" s="109"/>
      <c r="PDG592" s="109"/>
      <c r="PDH592" s="109"/>
      <c r="PDI592" s="109"/>
      <c r="PDJ592" s="109"/>
      <c r="PDK592" s="109"/>
      <c r="PDL592" s="109"/>
      <c r="PDM592" s="109"/>
      <c r="PDN592" s="109"/>
      <c r="PDO592" s="109"/>
      <c r="PDP592" s="109"/>
      <c r="PDQ592" s="109"/>
      <c r="PDR592" s="109"/>
      <c r="PDS592" s="109"/>
      <c r="PDT592" s="109"/>
      <c r="PDU592" s="109"/>
      <c r="PDV592" s="109"/>
      <c r="PDW592" s="109"/>
      <c r="PDX592" s="109"/>
      <c r="PDY592" s="109"/>
      <c r="PDZ592" s="109"/>
      <c r="PEA592" s="109"/>
      <c r="PEB592" s="109"/>
      <c r="PEC592" s="109"/>
      <c r="PED592" s="109"/>
      <c r="PEE592" s="109"/>
      <c r="PEF592" s="109"/>
      <c r="PEG592" s="109"/>
      <c r="PEH592" s="109"/>
      <c r="PEI592" s="109"/>
      <c r="PEJ592" s="109"/>
      <c r="PEK592" s="109"/>
      <c r="PEL592" s="109"/>
      <c r="PEM592" s="109"/>
      <c r="PEN592" s="109"/>
      <c r="PEO592" s="109"/>
      <c r="PEP592" s="109"/>
      <c r="PEQ592" s="109"/>
      <c r="PER592" s="109"/>
      <c r="PES592" s="109"/>
      <c r="PET592" s="109"/>
      <c r="PEU592" s="109"/>
      <c r="PEV592" s="109"/>
      <c r="PEW592" s="109"/>
      <c r="PEX592" s="109"/>
      <c r="PEY592" s="109"/>
      <c r="PEZ592" s="109"/>
      <c r="PFA592" s="109"/>
      <c r="PFB592" s="109"/>
      <c r="PFC592" s="109"/>
      <c r="PFD592" s="109"/>
      <c r="PFE592" s="109"/>
      <c r="PFF592" s="109"/>
      <c r="PFG592" s="109"/>
      <c r="PFH592" s="109"/>
      <c r="PFI592" s="109"/>
      <c r="PFJ592" s="109"/>
      <c r="PFK592" s="109"/>
      <c r="PFL592" s="109"/>
      <c r="PFM592" s="109"/>
      <c r="PFN592" s="109"/>
      <c r="PFO592" s="109"/>
      <c r="PFP592" s="109"/>
      <c r="PFQ592" s="109"/>
      <c r="PFR592" s="109"/>
      <c r="PFS592" s="109"/>
      <c r="PFT592" s="109"/>
      <c r="PFU592" s="109"/>
      <c r="PFV592" s="109"/>
      <c r="PFW592" s="109"/>
      <c r="PFX592" s="109"/>
      <c r="PFY592" s="109"/>
      <c r="PFZ592" s="109"/>
      <c r="PGA592" s="109"/>
      <c r="PGB592" s="109"/>
      <c r="PGC592" s="109"/>
      <c r="PGD592" s="109"/>
      <c r="PGE592" s="109"/>
      <c r="PGF592" s="109"/>
      <c r="PGG592" s="109"/>
      <c r="PGH592" s="109"/>
      <c r="PGI592" s="109"/>
      <c r="PGJ592" s="109"/>
      <c r="PGK592" s="109"/>
      <c r="PGL592" s="109"/>
      <c r="PGM592" s="109"/>
      <c r="PGN592" s="109"/>
      <c r="PGO592" s="109"/>
      <c r="PGP592" s="109"/>
      <c r="PGQ592" s="109"/>
      <c r="PGR592" s="109"/>
      <c r="PGS592" s="109"/>
      <c r="PGT592" s="109"/>
      <c r="PGU592" s="109"/>
      <c r="PGV592" s="109"/>
      <c r="PGW592" s="109"/>
      <c r="PGX592" s="109"/>
      <c r="PGY592" s="109"/>
      <c r="PGZ592" s="109"/>
      <c r="PHA592" s="109"/>
      <c r="PHB592" s="109"/>
      <c r="PHC592" s="109"/>
      <c r="PHD592" s="109"/>
      <c r="PHE592" s="109"/>
      <c r="PHF592" s="109"/>
      <c r="PHG592" s="109"/>
      <c r="PHH592" s="109"/>
      <c r="PHI592" s="109"/>
      <c r="PHJ592" s="109"/>
      <c r="PHK592" s="109"/>
      <c r="PHL592" s="109"/>
      <c r="PHM592" s="109"/>
      <c r="PHN592" s="109"/>
      <c r="PHO592" s="109"/>
      <c r="PHP592" s="109"/>
      <c r="PHQ592" s="109"/>
      <c r="PHR592" s="109"/>
      <c r="PHS592" s="109"/>
      <c r="PHT592" s="109"/>
      <c r="PHU592" s="109"/>
      <c r="PHV592" s="109"/>
      <c r="PHW592" s="109"/>
      <c r="PHX592" s="109"/>
      <c r="PHY592" s="109"/>
      <c r="PHZ592" s="109"/>
      <c r="PIA592" s="109"/>
      <c r="PIB592" s="109"/>
      <c r="PIC592" s="109"/>
      <c r="PID592" s="109"/>
      <c r="PIE592" s="109"/>
      <c r="PIF592" s="109"/>
      <c r="PIG592" s="109"/>
      <c r="PIH592" s="109"/>
      <c r="PII592" s="109"/>
      <c r="PIJ592" s="109"/>
      <c r="PIK592" s="109"/>
      <c r="PIL592" s="109"/>
      <c r="PIM592" s="109"/>
      <c r="PIN592" s="109"/>
      <c r="PIO592" s="109"/>
      <c r="PIP592" s="109"/>
      <c r="PIQ592" s="109"/>
      <c r="PIR592" s="109"/>
      <c r="PIS592" s="109"/>
      <c r="PIT592" s="109"/>
      <c r="PIU592" s="109"/>
      <c r="PIV592" s="109"/>
      <c r="PIW592" s="109"/>
      <c r="PIX592" s="109"/>
      <c r="PIY592" s="109"/>
      <c r="PIZ592" s="109"/>
      <c r="PJA592" s="109"/>
      <c r="PJB592" s="109"/>
      <c r="PJC592" s="109"/>
      <c r="PJD592" s="109"/>
      <c r="PJE592" s="109"/>
      <c r="PJF592" s="109"/>
      <c r="PJG592" s="109"/>
      <c r="PJH592" s="109"/>
      <c r="PJI592" s="109"/>
      <c r="PJJ592" s="109"/>
      <c r="PJK592" s="109"/>
      <c r="PJL592" s="109"/>
      <c r="PJM592" s="109"/>
      <c r="PJN592" s="109"/>
      <c r="PJO592" s="109"/>
      <c r="PJP592" s="109"/>
      <c r="PJQ592" s="109"/>
      <c r="PJR592" s="109"/>
      <c r="PJS592" s="109"/>
      <c r="PJT592" s="109"/>
      <c r="PJU592" s="109"/>
      <c r="PJV592" s="109"/>
      <c r="PJW592" s="109"/>
      <c r="PJX592" s="109"/>
      <c r="PJY592" s="109"/>
      <c r="PJZ592" s="109"/>
      <c r="PKA592" s="109"/>
      <c r="PKB592" s="109"/>
      <c r="PKC592" s="109"/>
      <c r="PKD592" s="109"/>
      <c r="PKE592" s="109"/>
      <c r="PKF592" s="109"/>
      <c r="PKG592" s="109"/>
      <c r="PKH592" s="109"/>
      <c r="PKI592" s="109"/>
      <c r="PKJ592" s="109"/>
      <c r="PKK592" s="109"/>
      <c r="PKL592" s="109"/>
      <c r="PKM592" s="109"/>
      <c r="PKN592" s="109"/>
      <c r="PKO592" s="109"/>
      <c r="PKP592" s="109"/>
      <c r="PKQ592" s="109"/>
      <c r="PKR592" s="109"/>
      <c r="PKS592" s="109"/>
      <c r="PKT592" s="109"/>
      <c r="PKU592" s="109"/>
      <c r="PKV592" s="109"/>
      <c r="PKW592" s="109"/>
      <c r="PKX592" s="109"/>
      <c r="PKY592" s="109"/>
      <c r="PKZ592" s="109"/>
      <c r="PLA592" s="109"/>
      <c r="PLB592" s="109"/>
      <c r="PLC592" s="109"/>
      <c r="PLD592" s="109"/>
      <c r="PLE592" s="109"/>
      <c r="PLF592" s="109"/>
      <c r="PLG592" s="109"/>
      <c r="PLH592" s="109"/>
      <c r="PLI592" s="109"/>
      <c r="PLJ592" s="109"/>
      <c r="PLK592" s="109"/>
      <c r="PLL592" s="109"/>
      <c r="PLM592" s="109"/>
      <c r="PLN592" s="109"/>
      <c r="PLO592" s="109"/>
      <c r="PLP592" s="109"/>
      <c r="PLQ592" s="109"/>
      <c r="PLR592" s="109"/>
      <c r="PLS592" s="109"/>
      <c r="PLT592" s="109"/>
      <c r="PLU592" s="109"/>
      <c r="PLV592" s="109"/>
      <c r="PLW592" s="109"/>
      <c r="PLX592" s="109"/>
      <c r="PLY592" s="109"/>
      <c r="PLZ592" s="109"/>
      <c r="PMA592" s="109"/>
      <c r="PMB592" s="109"/>
      <c r="PMC592" s="109"/>
      <c r="PMD592" s="109"/>
      <c r="PME592" s="109"/>
      <c r="PMF592" s="109"/>
      <c r="PMG592" s="109"/>
      <c r="PMH592" s="109"/>
      <c r="PMI592" s="109"/>
      <c r="PMJ592" s="109"/>
      <c r="PMK592" s="109"/>
      <c r="PML592" s="109"/>
      <c r="PMM592" s="109"/>
      <c r="PMN592" s="109"/>
      <c r="PMO592" s="109"/>
      <c r="PMP592" s="109"/>
      <c r="PMQ592" s="109"/>
      <c r="PMR592" s="109"/>
      <c r="PMS592" s="109"/>
      <c r="PMT592" s="109"/>
      <c r="PMU592" s="109"/>
      <c r="PMV592" s="109"/>
      <c r="PMW592" s="109"/>
      <c r="PMX592" s="109"/>
      <c r="PMY592" s="109"/>
      <c r="PMZ592" s="109"/>
      <c r="PNA592" s="109"/>
      <c r="PNB592" s="109"/>
      <c r="PNC592" s="109"/>
      <c r="PND592" s="109"/>
      <c r="PNE592" s="109"/>
      <c r="PNF592" s="109"/>
      <c r="PNG592" s="109"/>
      <c r="PNH592" s="109"/>
      <c r="PNI592" s="109"/>
      <c r="PNJ592" s="109"/>
      <c r="PNK592" s="109"/>
      <c r="PNL592" s="109"/>
      <c r="PNM592" s="109"/>
      <c r="PNN592" s="109"/>
      <c r="PNO592" s="109"/>
      <c r="PNP592" s="109"/>
      <c r="PNQ592" s="109"/>
      <c r="PNR592" s="109"/>
      <c r="PNS592" s="109"/>
      <c r="PNT592" s="109"/>
      <c r="PNU592" s="109"/>
      <c r="PNV592" s="109"/>
      <c r="PNW592" s="109"/>
      <c r="PNX592" s="109"/>
      <c r="PNY592" s="109"/>
      <c r="PNZ592" s="109"/>
      <c r="POA592" s="109"/>
      <c r="POB592" s="109"/>
      <c r="POC592" s="109"/>
      <c r="POD592" s="109"/>
      <c r="POE592" s="109"/>
      <c r="POF592" s="109"/>
      <c r="POG592" s="109"/>
      <c r="POH592" s="109"/>
      <c r="POI592" s="109"/>
      <c r="POJ592" s="109"/>
      <c r="POK592" s="109"/>
      <c r="POL592" s="109"/>
      <c r="POM592" s="109"/>
      <c r="PON592" s="109"/>
      <c r="POO592" s="109"/>
      <c r="POP592" s="109"/>
      <c r="POQ592" s="109"/>
      <c r="POR592" s="109"/>
      <c r="POS592" s="109"/>
      <c r="POT592" s="109"/>
      <c r="POU592" s="109"/>
      <c r="POV592" s="109"/>
      <c r="POW592" s="109"/>
      <c r="POX592" s="109"/>
      <c r="POY592" s="109"/>
      <c r="POZ592" s="109"/>
      <c r="PPA592" s="109"/>
      <c r="PPB592" s="109"/>
      <c r="PPC592" s="109"/>
      <c r="PPD592" s="109"/>
      <c r="PPE592" s="109"/>
      <c r="PPF592" s="109"/>
      <c r="PPG592" s="109"/>
      <c r="PPH592" s="109"/>
      <c r="PPI592" s="109"/>
      <c r="PPJ592" s="109"/>
      <c r="PPK592" s="109"/>
      <c r="PPL592" s="109"/>
      <c r="PPM592" s="109"/>
      <c r="PPN592" s="109"/>
      <c r="PPO592" s="109"/>
      <c r="PPP592" s="109"/>
      <c r="PPQ592" s="109"/>
      <c r="PPR592" s="109"/>
      <c r="PPS592" s="109"/>
      <c r="PPT592" s="109"/>
      <c r="PPU592" s="109"/>
      <c r="PPV592" s="109"/>
      <c r="PPW592" s="109"/>
      <c r="PPX592" s="109"/>
      <c r="PPY592" s="109"/>
      <c r="PPZ592" s="109"/>
      <c r="PQA592" s="109"/>
      <c r="PQB592" s="109"/>
      <c r="PQC592" s="109"/>
      <c r="PQD592" s="109"/>
      <c r="PQE592" s="109"/>
      <c r="PQF592" s="109"/>
      <c r="PQG592" s="109"/>
      <c r="PQH592" s="109"/>
      <c r="PQI592" s="109"/>
      <c r="PQJ592" s="109"/>
      <c r="PQK592" s="109"/>
      <c r="PQL592" s="109"/>
      <c r="PQM592" s="109"/>
      <c r="PQN592" s="109"/>
      <c r="PQO592" s="109"/>
      <c r="PQP592" s="109"/>
      <c r="PQQ592" s="109"/>
      <c r="PQR592" s="109"/>
      <c r="PQS592" s="109"/>
      <c r="PQT592" s="109"/>
      <c r="PQU592" s="109"/>
      <c r="PQV592" s="109"/>
      <c r="PQW592" s="109"/>
      <c r="PQX592" s="109"/>
      <c r="PQY592" s="109"/>
      <c r="PQZ592" s="109"/>
      <c r="PRA592" s="109"/>
      <c r="PRB592" s="109"/>
      <c r="PRC592" s="109"/>
      <c r="PRD592" s="109"/>
      <c r="PRE592" s="109"/>
      <c r="PRF592" s="109"/>
      <c r="PRG592" s="109"/>
      <c r="PRH592" s="109"/>
      <c r="PRI592" s="109"/>
      <c r="PRJ592" s="109"/>
      <c r="PRK592" s="109"/>
      <c r="PRL592" s="109"/>
      <c r="PRM592" s="109"/>
      <c r="PRN592" s="109"/>
      <c r="PRO592" s="109"/>
      <c r="PRP592" s="109"/>
      <c r="PRQ592" s="109"/>
      <c r="PRR592" s="109"/>
      <c r="PRS592" s="109"/>
      <c r="PRT592" s="109"/>
      <c r="PRU592" s="109"/>
      <c r="PRV592" s="109"/>
      <c r="PRW592" s="109"/>
      <c r="PRX592" s="109"/>
      <c r="PRY592" s="109"/>
      <c r="PRZ592" s="109"/>
      <c r="PSA592" s="109"/>
      <c r="PSB592" s="109"/>
      <c r="PSC592" s="109"/>
      <c r="PSD592" s="109"/>
      <c r="PSE592" s="109"/>
      <c r="PSF592" s="109"/>
      <c r="PSG592" s="109"/>
      <c r="PSH592" s="109"/>
      <c r="PSI592" s="109"/>
      <c r="PSJ592" s="109"/>
      <c r="PSK592" s="109"/>
      <c r="PSL592" s="109"/>
      <c r="PSM592" s="109"/>
      <c r="PSN592" s="109"/>
      <c r="PSO592" s="109"/>
      <c r="PSP592" s="109"/>
      <c r="PSQ592" s="109"/>
      <c r="PSR592" s="109"/>
      <c r="PSS592" s="109"/>
      <c r="PST592" s="109"/>
      <c r="PSU592" s="109"/>
      <c r="PSV592" s="109"/>
      <c r="PSW592" s="109"/>
      <c r="PSX592" s="109"/>
      <c r="PSY592" s="109"/>
      <c r="PSZ592" s="109"/>
      <c r="PTA592" s="109"/>
      <c r="PTB592" s="109"/>
      <c r="PTC592" s="109"/>
      <c r="PTD592" s="109"/>
      <c r="PTE592" s="109"/>
      <c r="PTF592" s="109"/>
      <c r="PTG592" s="109"/>
      <c r="PTH592" s="109"/>
      <c r="PTI592" s="109"/>
      <c r="PTJ592" s="109"/>
      <c r="PTK592" s="109"/>
      <c r="PTL592" s="109"/>
      <c r="PTM592" s="109"/>
      <c r="PTN592" s="109"/>
      <c r="PTO592" s="109"/>
      <c r="PTP592" s="109"/>
      <c r="PTQ592" s="109"/>
      <c r="PTR592" s="109"/>
      <c r="PTS592" s="109"/>
      <c r="PTT592" s="109"/>
      <c r="PTU592" s="109"/>
      <c r="PTV592" s="109"/>
      <c r="PTW592" s="109"/>
      <c r="PTX592" s="109"/>
      <c r="PTY592" s="109"/>
      <c r="PTZ592" s="109"/>
      <c r="PUA592" s="109"/>
      <c r="PUB592" s="109"/>
      <c r="PUC592" s="109"/>
      <c r="PUD592" s="109"/>
      <c r="PUE592" s="109"/>
      <c r="PUF592" s="109"/>
      <c r="PUG592" s="109"/>
      <c r="PUH592" s="109"/>
      <c r="PUI592" s="109"/>
      <c r="PUJ592" s="109"/>
      <c r="PUK592" s="109"/>
      <c r="PUL592" s="109"/>
      <c r="PUM592" s="109"/>
      <c r="PUN592" s="109"/>
      <c r="PUO592" s="109"/>
      <c r="PUP592" s="109"/>
      <c r="PUQ592" s="109"/>
      <c r="PUR592" s="109"/>
      <c r="PUS592" s="109"/>
      <c r="PUT592" s="109"/>
      <c r="PUU592" s="109"/>
      <c r="PUV592" s="109"/>
      <c r="PUW592" s="109"/>
      <c r="PUX592" s="109"/>
      <c r="PUY592" s="109"/>
      <c r="PUZ592" s="109"/>
      <c r="PVA592" s="109"/>
      <c r="PVB592" s="109"/>
      <c r="PVC592" s="109"/>
      <c r="PVD592" s="109"/>
      <c r="PVE592" s="109"/>
      <c r="PVF592" s="109"/>
      <c r="PVG592" s="109"/>
      <c r="PVH592" s="109"/>
      <c r="PVI592" s="109"/>
      <c r="PVJ592" s="109"/>
      <c r="PVK592" s="109"/>
      <c r="PVL592" s="109"/>
      <c r="PVM592" s="109"/>
      <c r="PVN592" s="109"/>
      <c r="PVO592" s="109"/>
      <c r="PVP592" s="109"/>
      <c r="PVQ592" s="109"/>
      <c r="PVR592" s="109"/>
      <c r="PVS592" s="109"/>
      <c r="PVT592" s="109"/>
      <c r="PVU592" s="109"/>
      <c r="PVV592" s="109"/>
      <c r="PVW592" s="109"/>
      <c r="PVX592" s="109"/>
      <c r="PVY592" s="109"/>
      <c r="PVZ592" s="109"/>
      <c r="PWA592" s="109"/>
      <c r="PWB592" s="109"/>
      <c r="PWC592" s="109"/>
      <c r="PWD592" s="109"/>
      <c r="PWE592" s="109"/>
      <c r="PWF592" s="109"/>
      <c r="PWG592" s="109"/>
      <c r="PWH592" s="109"/>
      <c r="PWI592" s="109"/>
      <c r="PWJ592" s="109"/>
      <c r="PWK592" s="109"/>
      <c r="PWL592" s="109"/>
      <c r="PWM592" s="109"/>
      <c r="PWN592" s="109"/>
      <c r="PWO592" s="109"/>
      <c r="PWP592" s="109"/>
      <c r="PWQ592" s="109"/>
      <c r="PWR592" s="109"/>
      <c r="PWS592" s="109"/>
      <c r="PWT592" s="109"/>
      <c r="PWU592" s="109"/>
      <c r="PWV592" s="109"/>
      <c r="PWW592" s="109"/>
      <c r="PWX592" s="109"/>
      <c r="PWY592" s="109"/>
      <c r="PWZ592" s="109"/>
      <c r="PXA592" s="109"/>
      <c r="PXB592" s="109"/>
      <c r="PXC592" s="109"/>
      <c r="PXD592" s="109"/>
      <c r="PXE592" s="109"/>
      <c r="PXF592" s="109"/>
      <c r="PXG592" s="109"/>
      <c r="PXH592" s="109"/>
      <c r="PXI592" s="109"/>
      <c r="PXJ592" s="109"/>
      <c r="PXK592" s="109"/>
      <c r="PXL592" s="109"/>
      <c r="PXM592" s="109"/>
      <c r="PXN592" s="109"/>
      <c r="PXO592" s="109"/>
      <c r="PXP592" s="109"/>
      <c r="PXQ592" s="109"/>
      <c r="PXR592" s="109"/>
      <c r="PXS592" s="109"/>
      <c r="PXT592" s="109"/>
      <c r="PXU592" s="109"/>
      <c r="PXV592" s="109"/>
      <c r="PXW592" s="109"/>
      <c r="PXX592" s="109"/>
      <c r="PXY592" s="109"/>
      <c r="PXZ592" s="109"/>
      <c r="PYA592" s="109"/>
      <c r="PYB592" s="109"/>
      <c r="PYC592" s="109"/>
      <c r="PYD592" s="109"/>
      <c r="PYE592" s="109"/>
      <c r="PYF592" s="109"/>
      <c r="PYG592" s="109"/>
      <c r="PYH592" s="109"/>
      <c r="PYI592" s="109"/>
      <c r="PYJ592" s="109"/>
      <c r="PYK592" s="109"/>
      <c r="PYL592" s="109"/>
      <c r="PYM592" s="109"/>
      <c r="PYN592" s="109"/>
      <c r="PYO592" s="109"/>
      <c r="PYP592" s="109"/>
      <c r="PYQ592" s="109"/>
      <c r="PYR592" s="109"/>
      <c r="PYS592" s="109"/>
      <c r="PYT592" s="109"/>
      <c r="PYU592" s="109"/>
      <c r="PYV592" s="109"/>
      <c r="PYW592" s="109"/>
      <c r="PYX592" s="109"/>
      <c r="PYY592" s="109"/>
      <c r="PYZ592" s="109"/>
      <c r="PZA592" s="109"/>
      <c r="PZB592" s="109"/>
      <c r="PZC592" s="109"/>
      <c r="PZD592" s="109"/>
      <c r="PZE592" s="109"/>
      <c r="PZF592" s="109"/>
      <c r="PZG592" s="109"/>
      <c r="PZH592" s="109"/>
      <c r="PZI592" s="109"/>
      <c r="PZJ592" s="109"/>
      <c r="PZK592" s="109"/>
      <c r="PZL592" s="109"/>
      <c r="PZM592" s="109"/>
      <c r="PZN592" s="109"/>
      <c r="PZO592" s="109"/>
      <c r="PZP592" s="109"/>
      <c r="PZQ592" s="109"/>
      <c r="PZR592" s="109"/>
      <c r="PZS592" s="109"/>
      <c r="PZT592" s="109"/>
      <c r="PZU592" s="109"/>
      <c r="PZV592" s="109"/>
      <c r="PZW592" s="109"/>
      <c r="PZX592" s="109"/>
      <c r="PZY592" s="109"/>
      <c r="PZZ592" s="109"/>
      <c r="QAA592" s="109"/>
      <c r="QAB592" s="109"/>
      <c r="QAC592" s="109"/>
      <c r="QAD592" s="109"/>
      <c r="QAE592" s="109"/>
      <c r="QAF592" s="109"/>
      <c r="QAG592" s="109"/>
      <c r="QAH592" s="109"/>
      <c r="QAI592" s="109"/>
      <c r="QAJ592" s="109"/>
      <c r="QAK592" s="109"/>
      <c r="QAL592" s="109"/>
      <c r="QAM592" s="109"/>
      <c r="QAN592" s="109"/>
      <c r="QAO592" s="109"/>
      <c r="QAP592" s="109"/>
      <c r="QAQ592" s="109"/>
      <c r="QAR592" s="109"/>
      <c r="QAS592" s="109"/>
      <c r="QAT592" s="109"/>
      <c r="QAU592" s="109"/>
      <c r="QAV592" s="109"/>
      <c r="QAW592" s="109"/>
      <c r="QAX592" s="109"/>
      <c r="QAY592" s="109"/>
      <c r="QAZ592" s="109"/>
      <c r="QBA592" s="109"/>
      <c r="QBB592" s="109"/>
      <c r="QBC592" s="109"/>
      <c r="QBD592" s="109"/>
      <c r="QBE592" s="109"/>
      <c r="QBF592" s="109"/>
      <c r="QBG592" s="109"/>
      <c r="QBH592" s="109"/>
      <c r="QBI592" s="109"/>
      <c r="QBJ592" s="109"/>
      <c r="QBK592" s="109"/>
      <c r="QBL592" s="109"/>
      <c r="QBM592" s="109"/>
      <c r="QBN592" s="109"/>
      <c r="QBO592" s="109"/>
      <c r="QBP592" s="109"/>
      <c r="QBQ592" s="109"/>
      <c r="QBR592" s="109"/>
      <c r="QBS592" s="109"/>
      <c r="QBT592" s="109"/>
      <c r="QBU592" s="109"/>
      <c r="QBV592" s="109"/>
      <c r="QBW592" s="109"/>
      <c r="QBX592" s="109"/>
      <c r="QBY592" s="109"/>
      <c r="QBZ592" s="109"/>
      <c r="QCA592" s="109"/>
      <c r="QCB592" s="109"/>
      <c r="QCC592" s="109"/>
      <c r="QCD592" s="109"/>
      <c r="QCE592" s="109"/>
      <c r="QCF592" s="109"/>
      <c r="QCG592" s="109"/>
      <c r="QCH592" s="109"/>
      <c r="QCI592" s="109"/>
      <c r="QCJ592" s="109"/>
      <c r="QCK592" s="109"/>
      <c r="QCL592" s="109"/>
      <c r="QCM592" s="109"/>
      <c r="QCN592" s="109"/>
      <c r="QCO592" s="109"/>
      <c r="QCP592" s="109"/>
      <c r="QCQ592" s="109"/>
      <c r="QCR592" s="109"/>
      <c r="QCS592" s="109"/>
      <c r="QCT592" s="109"/>
      <c r="QCU592" s="109"/>
      <c r="QCV592" s="109"/>
      <c r="QCW592" s="109"/>
      <c r="QCX592" s="109"/>
      <c r="QCY592" s="109"/>
      <c r="QCZ592" s="109"/>
      <c r="QDA592" s="109"/>
      <c r="QDB592" s="109"/>
      <c r="QDC592" s="109"/>
      <c r="QDD592" s="109"/>
      <c r="QDE592" s="109"/>
      <c r="QDF592" s="109"/>
      <c r="QDG592" s="109"/>
      <c r="QDH592" s="109"/>
      <c r="QDI592" s="109"/>
      <c r="QDJ592" s="109"/>
      <c r="QDK592" s="109"/>
      <c r="QDL592" s="109"/>
      <c r="QDM592" s="109"/>
      <c r="QDN592" s="109"/>
      <c r="QDO592" s="109"/>
      <c r="QDP592" s="109"/>
      <c r="QDQ592" s="109"/>
      <c r="QDR592" s="109"/>
      <c r="QDS592" s="109"/>
      <c r="QDT592" s="109"/>
      <c r="QDU592" s="109"/>
      <c r="QDV592" s="109"/>
      <c r="QDW592" s="109"/>
      <c r="QDX592" s="109"/>
      <c r="QDY592" s="109"/>
      <c r="QDZ592" s="109"/>
      <c r="QEA592" s="109"/>
      <c r="QEB592" s="109"/>
      <c r="QEC592" s="109"/>
      <c r="QED592" s="109"/>
      <c r="QEE592" s="109"/>
      <c r="QEF592" s="109"/>
      <c r="QEG592" s="109"/>
      <c r="QEH592" s="109"/>
      <c r="QEI592" s="109"/>
      <c r="QEJ592" s="109"/>
      <c r="QEK592" s="109"/>
      <c r="QEL592" s="109"/>
      <c r="QEM592" s="109"/>
      <c r="QEN592" s="109"/>
      <c r="QEO592" s="109"/>
      <c r="QEP592" s="109"/>
      <c r="QEQ592" s="109"/>
      <c r="QER592" s="109"/>
      <c r="QES592" s="109"/>
      <c r="QET592" s="109"/>
      <c r="QEU592" s="109"/>
      <c r="QEV592" s="109"/>
      <c r="QEW592" s="109"/>
      <c r="QEX592" s="109"/>
      <c r="QEY592" s="109"/>
      <c r="QEZ592" s="109"/>
      <c r="QFA592" s="109"/>
      <c r="QFB592" s="109"/>
      <c r="QFC592" s="109"/>
      <c r="QFD592" s="109"/>
      <c r="QFE592" s="109"/>
      <c r="QFF592" s="109"/>
      <c r="QFG592" s="109"/>
      <c r="QFH592" s="109"/>
      <c r="QFI592" s="109"/>
      <c r="QFJ592" s="109"/>
      <c r="QFK592" s="109"/>
      <c r="QFL592" s="109"/>
      <c r="QFM592" s="109"/>
      <c r="QFN592" s="109"/>
      <c r="QFO592" s="109"/>
      <c r="QFP592" s="109"/>
      <c r="QFQ592" s="109"/>
      <c r="QFR592" s="109"/>
      <c r="QFS592" s="109"/>
      <c r="QFT592" s="109"/>
      <c r="QFU592" s="109"/>
      <c r="QFV592" s="109"/>
      <c r="QFW592" s="109"/>
      <c r="QFX592" s="109"/>
      <c r="QFY592" s="109"/>
      <c r="QFZ592" s="109"/>
      <c r="QGA592" s="109"/>
      <c r="QGB592" s="109"/>
      <c r="QGC592" s="109"/>
      <c r="QGD592" s="109"/>
      <c r="QGE592" s="109"/>
      <c r="QGF592" s="109"/>
      <c r="QGG592" s="109"/>
      <c r="QGH592" s="109"/>
      <c r="QGI592" s="109"/>
      <c r="QGJ592" s="109"/>
      <c r="QGK592" s="109"/>
      <c r="QGL592" s="109"/>
      <c r="QGM592" s="109"/>
      <c r="QGN592" s="109"/>
      <c r="QGO592" s="109"/>
      <c r="QGP592" s="109"/>
      <c r="QGQ592" s="109"/>
      <c r="QGR592" s="109"/>
      <c r="QGS592" s="109"/>
      <c r="QGT592" s="109"/>
      <c r="QGU592" s="109"/>
      <c r="QGV592" s="109"/>
      <c r="QGW592" s="109"/>
      <c r="QGX592" s="109"/>
      <c r="QGY592" s="109"/>
      <c r="QGZ592" s="109"/>
      <c r="QHA592" s="109"/>
      <c r="QHB592" s="109"/>
      <c r="QHC592" s="109"/>
      <c r="QHD592" s="109"/>
      <c r="QHE592" s="109"/>
      <c r="QHF592" s="109"/>
      <c r="QHG592" s="109"/>
      <c r="QHH592" s="109"/>
      <c r="QHI592" s="109"/>
      <c r="QHJ592" s="109"/>
      <c r="QHK592" s="109"/>
      <c r="QHL592" s="109"/>
      <c r="QHM592" s="109"/>
      <c r="QHN592" s="109"/>
      <c r="QHO592" s="109"/>
      <c r="QHP592" s="109"/>
      <c r="QHQ592" s="109"/>
      <c r="QHR592" s="109"/>
      <c r="QHS592" s="109"/>
      <c r="QHT592" s="109"/>
      <c r="QHU592" s="109"/>
      <c r="QHV592" s="109"/>
      <c r="QHW592" s="109"/>
      <c r="QHX592" s="109"/>
      <c r="QHY592" s="109"/>
      <c r="QHZ592" s="109"/>
      <c r="QIA592" s="109"/>
      <c r="QIB592" s="109"/>
      <c r="QIC592" s="109"/>
      <c r="QID592" s="109"/>
      <c r="QIE592" s="109"/>
      <c r="QIF592" s="109"/>
      <c r="QIG592" s="109"/>
      <c r="QIH592" s="109"/>
      <c r="QII592" s="109"/>
      <c r="QIJ592" s="109"/>
      <c r="QIK592" s="109"/>
      <c r="QIL592" s="109"/>
      <c r="QIM592" s="109"/>
      <c r="QIN592" s="109"/>
      <c r="QIO592" s="109"/>
      <c r="QIP592" s="109"/>
      <c r="QIQ592" s="109"/>
      <c r="QIR592" s="109"/>
      <c r="QIS592" s="109"/>
      <c r="QIT592" s="109"/>
      <c r="QIU592" s="109"/>
      <c r="QIV592" s="109"/>
      <c r="QIW592" s="109"/>
      <c r="QIX592" s="109"/>
      <c r="QIY592" s="109"/>
      <c r="QIZ592" s="109"/>
      <c r="QJA592" s="109"/>
      <c r="QJB592" s="109"/>
      <c r="QJC592" s="109"/>
      <c r="QJD592" s="109"/>
      <c r="QJE592" s="109"/>
      <c r="QJF592" s="109"/>
      <c r="QJG592" s="109"/>
      <c r="QJH592" s="109"/>
      <c r="QJI592" s="109"/>
      <c r="QJJ592" s="109"/>
      <c r="QJK592" s="109"/>
      <c r="QJL592" s="109"/>
      <c r="QJM592" s="109"/>
      <c r="QJN592" s="109"/>
      <c r="QJO592" s="109"/>
      <c r="QJP592" s="109"/>
      <c r="QJQ592" s="109"/>
      <c r="QJR592" s="109"/>
      <c r="QJS592" s="109"/>
      <c r="QJT592" s="109"/>
      <c r="QJU592" s="109"/>
      <c r="QJV592" s="109"/>
      <c r="QJW592" s="109"/>
      <c r="QJX592" s="109"/>
      <c r="QJY592" s="109"/>
      <c r="QJZ592" s="109"/>
      <c r="QKA592" s="109"/>
      <c r="QKB592" s="109"/>
      <c r="QKC592" s="109"/>
      <c r="QKD592" s="109"/>
      <c r="QKE592" s="109"/>
      <c r="QKF592" s="109"/>
      <c r="QKG592" s="109"/>
      <c r="QKH592" s="109"/>
      <c r="QKI592" s="109"/>
      <c r="QKJ592" s="109"/>
      <c r="QKK592" s="109"/>
      <c r="QKL592" s="109"/>
      <c r="QKM592" s="109"/>
      <c r="QKN592" s="109"/>
      <c r="QKO592" s="109"/>
      <c r="QKP592" s="109"/>
      <c r="QKQ592" s="109"/>
      <c r="QKR592" s="109"/>
      <c r="QKS592" s="109"/>
      <c r="QKT592" s="109"/>
      <c r="QKU592" s="109"/>
      <c r="QKV592" s="109"/>
      <c r="QKW592" s="109"/>
      <c r="QKX592" s="109"/>
      <c r="QKY592" s="109"/>
      <c r="QKZ592" s="109"/>
      <c r="QLA592" s="109"/>
      <c r="QLB592" s="109"/>
      <c r="QLC592" s="109"/>
      <c r="QLD592" s="109"/>
      <c r="QLE592" s="109"/>
      <c r="QLF592" s="109"/>
      <c r="QLG592" s="109"/>
      <c r="QLH592" s="109"/>
      <c r="QLI592" s="109"/>
      <c r="QLJ592" s="109"/>
      <c r="QLK592" s="109"/>
      <c r="QLL592" s="109"/>
      <c r="QLM592" s="109"/>
      <c r="QLN592" s="109"/>
      <c r="QLO592" s="109"/>
      <c r="QLP592" s="109"/>
      <c r="QLQ592" s="109"/>
      <c r="QLR592" s="109"/>
      <c r="QLS592" s="109"/>
      <c r="QLT592" s="109"/>
      <c r="QLU592" s="109"/>
      <c r="QLV592" s="109"/>
      <c r="QLW592" s="109"/>
      <c r="QLX592" s="109"/>
      <c r="QLY592" s="109"/>
      <c r="QLZ592" s="109"/>
      <c r="QMA592" s="109"/>
      <c r="QMB592" s="109"/>
      <c r="QMC592" s="109"/>
      <c r="QMD592" s="109"/>
      <c r="QME592" s="109"/>
      <c r="QMF592" s="109"/>
      <c r="QMG592" s="109"/>
      <c r="QMH592" s="109"/>
      <c r="QMI592" s="109"/>
      <c r="QMJ592" s="109"/>
      <c r="QMK592" s="109"/>
      <c r="QML592" s="109"/>
      <c r="QMM592" s="109"/>
      <c r="QMN592" s="109"/>
      <c r="QMO592" s="109"/>
      <c r="QMP592" s="109"/>
      <c r="QMQ592" s="109"/>
      <c r="QMR592" s="109"/>
      <c r="QMS592" s="109"/>
      <c r="QMT592" s="109"/>
      <c r="QMU592" s="109"/>
      <c r="QMV592" s="109"/>
      <c r="QMW592" s="109"/>
      <c r="QMX592" s="109"/>
      <c r="QMY592" s="109"/>
      <c r="QMZ592" s="109"/>
      <c r="QNA592" s="109"/>
      <c r="QNB592" s="109"/>
      <c r="QNC592" s="109"/>
      <c r="QND592" s="109"/>
      <c r="QNE592" s="109"/>
      <c r="QNF592" s="109"/>
      <c r="QNG592" s="109"/>
      <c r="QNH592" s="109"/>
      <c r="QNI592" s="109"/>
      <c r="QNJ592" s="109"/>
      <c r="QNK592" s="109"/>
      <c r="QNL592" s="109"/>
      <c r="QNM592" s="109"/>
      <c r="QNN592" s="109"/>
      <c r="QNO592" s="109"/>
      <c r="QNP592" s="109"/>
      <c r="QNQ592" s="109"/>
      <c r="QNR592" s="109"/>
      <c r="QNS592" s="109"/>
      <c r="QNT592" s="109"/>
      <c r="QNU592" s="109"/>
      <c r="QNV592" s="109"/>
      <c r="QNW592" s="109"/>
      <c r="QNX592" s="109"/>
      <c r="QNY592" s="109"/>
      <c r="QNZ592" s="109"/>
      <c r="QOA592" s="109"/>
      <c r="QOB592" s="109"/>
      <c r="QOC592" s="109"/>
      <c r="QOD592" s="109"/>
      <c r="QOE592" s="109"/>
      <c r="QOF592" s="109"/>
      <c r="QOG592" s="109"/>
      <c r="QOH592" s="109"/>
      <c r="QOI592" s="109"/>
      <c r="QOJ592" s="109"/>
      <c r="QOK592" s="109"/>
      <c r="QOL592" s="109"/>
      <c r="QOM592" s="109"/>
      <c r="QON592" s="109"/>
      <c r="QOO592" s="109"/>
      <c r="QOP592" s="109"/>
      <c r="QOQ592" s="109"/>
      <c r="QOR592" s="109"/>
      <c r="QOS592" s="109"/>
      <c r="QOT592" s="109"/>
      <c r="QOU592" s="109"/>
      <c r="QOV592" s="109"/>
      <c r="QOW592" s="109"/>
      <c r="QOX592" s="109"/>
      <c r="QOY592" s="109"/>
      <c r="QOZ592" s="109"/>
      <c r="QPA592" s="109"/>
      <c r="QPB592" s="109"/>
      <c r="QPC592" s="109"/>
      <c r="QPD592" s="109"/>
      <c r="QPE592" s="109"/>
      <c r="QPF592" s="109"/>
      <c r="QPG592" s="109"/>
      <c r="QPH592" s="109"/>
      <c r="QPI592" s="109"/>
      <c r="QPJ592" s="109"/>
      <c r="QPK592" s="109"/>
      <c r="QPL592" s="109"/>
      <c r="QPM592" s="109"/>
      <c r="QPN592" s="109"/>
      <c r="QPO592" s="109"/>
      <c r="QPP592" s="109"/>
      <c r="QPQ592" s="109"/>
      <c r="QPR592" s="109"/>
      <c r="QPS592" s="109"/>
      <c r="QPT592" s="109"/>
      <c r="QPU592" s="109"/>
      <c r="QPV592" s="109"/>
      <c r="QPW592" s="109"/>
      <c r="QPX592" s="109"/>
      <c r="QPY592" s="109"/>
      <c r="QPZ592" s="109"/>
      <c r="QQA592" s="109"/>
      <c r="QQB592" s="109"/>
      <c r="QQC592" s="109"/>
      <c r="QQD592" s="109"/>
      <c r="QQE592" s="109"/>
      <c r="QQF592" s="109"/>
      <c r="QQG592" s="109"/>
      <c r="QQH592" s="109"/>
      <c r="QQI592" s="109"/>
      <c r="QQJ592" s="109"/>
      <c r="QQK592" s="109"/>
      <c r="QQL592" s="109"/>
      <c r="QQM592" s="109"/>
      <c r="QQN592" s="109"/>
      <c r="QQO592" s="109"/>
      <c r="QQP592" s="109"/>
      <c r="QQQ592" s="109"/>
      <c r="QQR592" s="109"/>
      <c r="QQS592" s="109"/>
      <c r="QQT592" s="109"/>
      <c r="QQU592" s="109"/>
      <c r="QQV592" s="109"/>
      <c r="QQW592" s="109"/>
      <c r="QQX592" s="109"/>
      <c r="QQY592" s="109"/>
      <c r="QQZ592" s="109"/>
      <c r="QRA592" s="109"/>
      <c r="QRB592" s="109"/>
      <c r="QRC592" s="109"/>
      <c r="QRD592" s="109"/>
      <c r="QRE592" s="109"/>
      <c r="QRF592" s="109"/>
      <c r="QRG592" s="109"/>
      <c r="QRH592" s="109"/>
      <c r="QRI592" s="109"/>
      <c r="QRJ592" s="109"/>
      <c r="QRK592" s="109"/>
      <c r="QRL592" s="109"/>
      <c r="QRM592" s="109"/>
      <c r="QRN592" s="109"/>
      <c r="QRO592" s="109"/>
      <c r="QRP592" s="109"/>
      <c r="QRQ592" s="109"/>
      <c r="QRR592" s="109"/>
      <c r="QRS592" s="109"/>
      <c r="QRT592" s="109"/>
      <c r="QRU592" s="109"/>
      <c r="QRV592" s="109"/>
      <c r="QRW592" s="109"/>
      <c r="QRX592" s="109"/>
      <c r="QRY592" s="109"/>
      <c r="QRZ592" s="109"/>
      <c r="QSA592" s="109"/>
      <c r="QSB592" s="109"/>
      <c r="QSC592" s="109"/>
      <c r="QSD592" s="109"/>
      <c r="QSE592" s="109"/>
      <c r="QSF592" s="109"/>
      <c r="QSG592" s="109"/>
      <c r="QSH592" s="109"/>
      <c r="QSI592" s="109"/>
      <c r="QSJ592" s="109"/>
      <c r="QSK592" s="109"/>
      <c r="QSL592" s="109"/>
      <c r="QSM592" s="109"/>
      <c r="QSN592" s="109"/>
      <c r="QSO592" s="109"/>
      <c r="QSP592" s="109"/>
      <c r="QSQ592" s="109"/>
      <c r="QSR592" s="109"/>
      <c r="QSS592" s="109"/>
      <c r="QST592" s="109"/>
      <c r="QSU592" s="109"/>
      <c r="QSV592" s="109"/>
      <c r="QSW592" s="109"/>
      <c r="QSX592" s="109"/>
      <c r="QSY592" s="109"/>
      <c r="QSZ592" s="109"/>
      <c r="QTA592" s="109"/>
      <c r="QTB592" s="109"/>
      <c r="QTC592" s="109"/>
      <c r="QTD592" s="109"/>
      <c r="QTE592" s="109"/>
      <c r="QTF592" s="109"/>
      <c r="QTG592" s="109"/>
      <c r="QTH592" s="109"/>
      <c r="QTI592" s="109"/>
      <c r="QTJ592" s="109"/>
      <c r="QTK592" s="109"/>
      <c r="QTL592" s="109"/>
      <c r="QTM592" s="109"/>
      <c r="QTN592" s="109"/>
      <c r="QTO592" s="109"/>
      <c r="QTP592" s="109"/>
      <c r="QTQ592" s="109"/>
      <c r="QTR592" s="109"/>
      <c r="QTS592" s="109"/>
      <c r="QTT592" s="109"/>
      <c r="QTU592" s="109"/>
      <c r="QTV592" s="109"/>
      <c r="QTW592" s="109"/>
      <c r="QTX592" s="109"/>
      <c r="QTY592" s="109"/>
      <c r="QTZ592" s="109"/>
      <c r="QUA592" s="109"/>
      <c r="QUB592" s="109"/>
      <c r="QUC592" s="109"/>
      <c r="QUD592" s="109"/>
      <c r="QUE592" s="109"/>
      <c r="QUF592" s="109"/>
      <c r="QUG592" s="109"/>
      <c r="QUH592" s="109"/>
      <c r="QUI592" s="109"/>
      <c r="QUJ592" s="109"/>
      <c r="QUK592" s="109"/>
      <c r="QUL592" s="109"/>
      <c r="QUM592" s="109"/>
      <c r="QUN592" s="109"/>
      <c r="QUO592" s="109"/>
      <c r="QUP592" s="109"/>
      <c r="QUQ592" s="109"/>
      <c r="QUR592" s="109"/>
      <c r="QUS592" s="109"/>
      <c r="QUT592" s="109"/>
      <c r="QUU592" s="109"/>
      <c r="QUV592" s="109"/>
      <c r="QUW592" s="109"/>
      <c r="QUX592" s="109"/>
      <c r="QUY592" s="109"/>
      <c r="QUZ592" s="109"/>
      <c r="QVA592" s="109"/>
      <c r="QVB592" s="109"/>
      <c r="QVC592" s="109"/>
      <c r="QVD592" s="109"/>
      <c r="QVE592" s="109"/>
      <c r="QVF592" s="109"/>
      <c r="QVG592" s="109"/>
      <c r="QVH592" s="109"/>
      <c r="QVI592" s="109"/>
      <c r="QVJ592" s="109"/>
      <c r="QVK592" s="109"/>
      <c r="QVL592" s="109"/>
      <c r="QVM592" s="109"/>
      <c r="QVN592" s="109"/>
      <c r="QVO592" s="109"/>
      <c r="QVP592" s="109"/>
      <c r="QVQ592" s="109"/>
      <c r="QVR592" s="109"/>
      <c r="QVS592" s="109"/>
      <c r="QVT592" s="109"/>
      <c r="QVU592" s="109"/>
      <c r="QVV592" s="109"/>
      <c r="QVW592" s="109"/>
      <c r="QVX592" s="109"/>
      <c r="QVY592" s="109"/>
      <c r="QVZ592" s="109"/>
      <c r="QWA592" s="109"/>
      <c r="QWB592" s="109"/>
      <c r="QWC592" s="109"/>
      <c r="QWD592" s="109"/>
      <c r="QWE592" s="109"/>
      <c r="QWF592" s="109"/>
      <c r="QWG592" s="109"/>
      <c r="QWH592" s="109"/>
      <c r="QWI592" s="109"/>
      <c r="QWJ592" s="109"/>
      <c r="QWK592" s="109"/>
      <c r="QWL592" s="109"/>
      <c r="QWM592" s="109"/>
      <c r="QWN592" s="109"/>
      <c r="QWO592" s="109"/>
      <c r="QWP592" s="109"/>
      <c r="QWQ592" s="109"/>
      <c r="QWR592" s="109"/>
      <c r="QWS592" s="109"/>
      <c r="QWT592" s="109"/>
      <c r="QWU592" s="109"/>
      <c r="QWV592" s="109"/>
      <c r="QWW592" s="109"/>
      <c r="QWX592" s="109"/>
      <c r="QWY592" s="109"/>
      <c r="QWZ592" s="109"/>
      <c r="QXA592" s="109"/>
      <c r="QXB592" s="109"/>
      <c r="QXC592" s="109"/>
      <c r="QXD592" s="109"/>
      <c r="QXE592" s="109"/>
      <c r="QXF592" s="109"/>
      <c r="QXG592" s="109"/>
      <c r="QXH592" s="109"/>
      <c r="QXI592" s="109"/>
      <c r="QXJ592" s="109"/>
      <c r="QXK592" s="109"/>
      <c r="QXL592" s="109"/>
      <c r="QXM592" s="109"/>
      <c r="QXN592" s="109"/>
      <c r="QXO592" s="109"/>
      <c r="QXP592" s="109"/>
      <c r="QXQ592" s="109"/>
      <c r="QXR592" s="109"/>
      <c r="QXS592" s="109"/>
      <c r="QXT592" s="109"/>
      <c r="QXU592" s="109"/>
      <c r="QXV592" s="109"/>
      <c r="QXW592" s="109"/>
      <c r="QXX592" s="109"/>
      <c r="QXY592" s="109"/>
      <c r="QXZ592" s="109"/>
      <c r="QYA592" s="109"/>
      <c r="QYB592" s="109"/>
      <c r="QYC592" s="109"/>
      <c r="QYD592" s="109"/>
      <c r="QYE592" s="109"/>
      <c r="QYF592" s="109"/>
      <c r="QYG592" s="109"/>
      <c r="QYH592" s="109"/>
      <c r="QYI592" s="109"/>
      <c r="QYJ592" s="109"/>
      <c r="QYK592" s="109"/>
      <c r="QYL592" s="109"/>
      <c r="QYM592" s="109"/>
      <c r="QYN592" s="109"/>
      <c r="QYO592" s="109"/>
      <c r="QYP592" s="109"/>
      <c r="QYQ592" s="109"/>
      <c r="QYR592" s="109"/>
      <c r="QYS592" s="109"/>
      <c r="QYT592" s="109"/>
      <c r="QYU592" s="109"/>
      <c r="QYV592" s="109"/>
      <c r="QYW592" s="109"/>
      <c r="QYX592" s="109"/>
      <c r="QYY592" s="109"/>
      <c r="QYZ592" s="109"/>
      <c r="QZA592" s="109"/>
      <c r="QZB592" s="109"/>
      <c r="QZC592" s="109"/>
      <c r="QZD592" s="109"/>
      <c r="QZE592" s="109"/>
      <c r="QZF592" s="109"/>
      <c r="QZG592" s="109"/>
      <c r="QZH592" s="109"/>
      <c r="QZI592" s="109"/>
      <c r="QZJ592" s="109"/>
      <c r="QZK592" s="109"/>
      <c r="QZL592" s="109"/>
      <c r="QZM592" s="109"/>
      <c r="QZN592" s="109"/>
      <c r="QZO592" s="109"/>
      <c r="QZP592" s="109"/>
      <c r="QZQ592" s="109"/>
      <c r="QZR592" s="109"/>
      <c r="QZS592" s="109"/>
      <c r="QZT592" s="109"/>
      <c r="QZU592" s="109"/>
      <c r="QZV592" s="109"/>
      <c r="QZW592" s="109"/>
      <c r="QZX592" s="109"/>
      <c r="QZY592" s="109"/>
      <c r="QZZ592" s="109"/>
      <c r="RAA592" s="109"/>
      <c r="RAB592" s="109"/>
      <c r="RAC592" s="109"/>
      <c r="RAD592" s="109"/>
      <c r="RAE592" s="109"/>
      <c r="RAF592" s="109"/>
      <c r="RAG592" s="109"/>
      <c r="RAH592" s="109"/>
      <c r="RAI592" s="109"/>
      <c r="RAJ592" s="109"/>
      <c r="RAK592" s="109"/>
      <c r="RAL592" s="109"/>
      <c r="RAM592" s="109"/>
      <c r="RAN592" s="109"/>
      <c r="RAO592" s="109"/>
      <c r="RAP592" s="109"/>
      <c r="RAQ592" s="109"/>
      <c r="RAR592" s="109"/>
      <c r="RAS592" s="109"/>
      <c r="RAT592" s="109"/>
      <c r="RAU592" s="109"/>
      <c r="RAV592" s="109"/>
      <c r="RAW592" s="109"/>
      <c r="RAX592" s="109"/>
      <c r="RAY592" s="109"/>
      <c r="RAZ592" s="109"/>
      <c r="RBA592" s="109"/>
      <c r="RBB592" s="109"/>
      <c r="RBC592" s="109"/>
      <c r="RBD592" s="109"/>
      <c r="RBE592" s="109"/>
      <c r="RBF592" s="109"/>
      <c r="RBG592" s="109"/>
      <c r="RBH592" s="109"/>
      <c r="RBI592" s="109"/>
      <c r="RBJ592" s="109"/>
      <c r="RBK592" s="109"/>
      <c r="RBL592" s="109"/>
      <c r="RBM592" s="109"/>
      <c r="RBN592" s="109"/>
      <c r="RBO592" s="109"/>
      <c r="RBP592" s="109"/>
      <c r="RBQ592" s="109"/>
      <c r="RBR592" s="109"/>
      <c r="RBS592" s="109"/>
      <c r="RBT592" s="109"/>
      <c r="RBU592" s="109"/>
      <c r="RBV592" s="109"/>
      <c r="RBW592" s="109"/>
      <c r="RBX592" s="109"/>
      <c r="RBY592" s="109"/>
      <c r="RBZ592" s="109"/>
      <c r="RCA592" s="109"/>
      <c r="RCB592" s="109"/>
      <c r="RCC592" s="109"/>
      <c r="RCD592" s="109"/>
      <c r="RCE592" s="109"/>
      <c r="RCF592" s="109"/>
      <c r="RCG592" s="109"/>
      <c r="RCH592" s="109"/>
      <c r="RCI592" s="109"/>
      <c r="RCJ592" s="109"/>
      <c r="RCK592" s="109"/>
      <c r="RCL592" s="109"/>
      <c r="RCM592" s="109"/>
      <c r="RCN592" s="109"/>
      <c r="RCO592" s="109"/>
      <c r="RCP592" s="109"/>
      <c r="RCQ592" s="109"/>
      <c r="RCR592" s="109"/>
      <c r="RCS592" s="109"/>
      <c r="RCT592" s="109"/>
      <c r="RCU592" s="109"/>
      <c r="RCV592" s="109"/>
      <c r="RCW592" s="109"/>
      <c r="RCX592" s="109"/>
      <c r="RCY592" s="109"/>
      <c r="RCZ592" s="109"/>
      <c r="RDA592" s="109"/>
      <c r="RDB592" s="109"/>
      <c r="RDC592" s="109"/>
      <c r="RDD592" s="109"/>
      <c r="RDE592" s="109"/>
      <c r="RDF592" s="109"/>
      <c r="RDG592" s="109"/>
      <c r="RDH592" s="109"/>
      <c r="RDI592" s="109"/>
      <c r="RDJ592" s="109"/>
      <c r="RDK592" s="109"/>
      <c r="RDL592" s="109"/>
      <c r="RDM592" s="109"/>
      <c r="RDN592" s="109"/>
      <c r="RDO592" s="109"/>
      <c r="RDP592" s="109"/>
      <c r="RDQ592" s="109"/>
      <c r="RDR592" s="109"/>
      <c r="RDS592" s="109"/>
      <c r="RDT592" s="109"/>
      <c r="RDU592" s="109"/>
      <c r="RDV592" s="109"/>
      <c r="RDW592" s="109"/>
      <c r="RDX592" s="109"/>
      <c r="RDY592" s="109"/>
      <c r="RDZ592" s="109"/>
      <c r="REA592" s="109"/>
      <c r="REB592" s="109"/>
      <c r="REC592" s="109"/>
      <c r="RED592" s="109"/>
      <c r="REE592" s="109"/>
      <c r="REF592" s="109"/>
      <c r="REG592" s="109"/>
      <c r="REH592" s="109"/>
      <c r="REI592" s="109"/>
      <c r="REJ592" s="109"/>
      <c r="REK592" s="109"/>
      <c r="REL592" s="109"/>
      <c r="REM592" s="109"/>
      <c r="REN592" s="109"/>
      <c r="REO592" s="109"/>
      <c r="REP592" s="109"/>
      <c r="REQ592" s="109"/>
      <c r="RER592" s="109"/>
      <c r="RES592" s="109"/>
      <c r="RET592" s="109"/>
      <c r="REU592" s="109"/>
      <c r="REV592" s="109"/>
      <c r="REW592" s="109"/>
      <c r="REX592" s="109"/>
      <c r="REY592" s="109"/>
      <c r="REZ592" s="109"/>
      <c r="RFA592" s="109"/>
      <c r="RFB592" s="109"/>
      <c r="RFC592" s="109"/>
      <c r="RFD592" s="109"/>
      <c r="RFE592" s="109"/>
      <c r="RFF592" s="109"/>
      <c r="RFG592" s="109"/>
      <c r="RFH592" s="109"/>
      <c r="RFI592" s="109"/>
      <c r="RFJ592" s="109"/>
      <c r="RFK592" s="109"/>
      <c r="RFL592" s="109"/>
      <c r="RFM592" s="109"/>
      <c r="RFN592" s="109"/>
      <c r="RFO592" s="109"/>
      <c r="RFP592" s="109"/>
      <c r="RFQ592" s="109"/>
      <c r="RFR592" s="109"/>
      <c r="RFS592" s="109"/>
      <c r="RFT592" s="109"/>
      <c r="RFU592" s="109"/>
      <c r="RFV592" s="109"/>
      <c r="RFW592" s="109"/>
      <c r="RFX592" s="109"/>
      <c r="RFY592" s="109"/>
      <c r="RFZ592" s="109"/>
      <c r="RGA592" s="109"/>
      <c r="RGB592" s="109"/>
      <c r="RGC592" s="109"/>
      <c r="RGD592" s="109"/>
      <c r="RGE592" s="109"/>
      <c r="RGF592" s="109"/>
      <c r="RGG592" s="109"/>
      <c r="RGH592" s="109"/>
      <c r="RGI592" s="109"/>
      <c r="RGJ592" s="109"/>
      <c r="RGK592" s="109"/>
      <c r="RGL592" s="109"/>
      <c r="RGM592" s="109"/>
      <c r="RGN592" s="109"/>
      <c r="RGO592" s="109"/>
      <c r="RGP592" s="109"/>
      <c r="RGQ592" s="109"/>
      <c r="RGR592" s="109"/>
      <c r="RGS592" s="109"/>
      <c r="RGT592" s="109"/>
      <c r="RGU592" s="109"/>
      <c r="RGV592" s="109"/>
      <c r="RGW592" s="109"/>
      <c r="RGX592" s="109"/>
      <c r="RGY592" s="109"/>
      <c r="RGZ592" s="109"/>
      <c r="RHA592" s="109"/>
      <c r="RHB592" s="109"/>
      <c r="RHC592" s="109"/>
      <c r="RHD592" s="109"/>
      <c r="RHE592" s="109"/>
      <c r="RHF592" s="109"/>
      <c r="RHG592" s="109"/>
      <c r="RHH592" s="109"/>
      <c r="RHI592" s="109"/>
      <c r="RHJ592" s="109"/>
      <c r="RHK592" s="109"/>
      <c r="RHL592" s="109"/>
      <c r="RHM592" s="109"/>
      <c r="RHN592" s="109"/>
      <c r="RHO592" s="109"/>
      <c r="RHP592" s="109"/>
      <c r="RHQ592" s="109"/>
      <c r="RHR592" s="109"/>
      <c r="RHS592" s="109"/>
      <c r="RHT592" s="109"/>
      <c r="RHU592" s="109"/>
      <c r="RHV592" s="109"/>
      <c r="RHW592" s="109"/>
      <c r="RHX592" s="109"/>
      <c r="RHY592" s="109"/>
      <c r="RHZ592" s="109"/>
      <c r="RIA592" s="109"/>
      <c r="RIB592" s="109"/>
      <c r="RIC592" s="109"/>
      <c r="RID592" s="109"/>
      <c r="RIE592" s="109"/>
      <c r="RIF592" s="109"/>
      <c r="RIG592" s="109"/>
      <c r="RIH592" s="109"/>
      <c r="RII592" s="109"/>
      <c r="RIJ592" s="109"/>
      <c r="RIK592" s="109"/>
      <c r="RIL592" s="109"/>
      <c r="RIM592" s="109"/>
      <c r="RIN592" s="109"/>
      <c r="RIO592" s="109"/>
      <c r="RIP592" s="109"/>
      <c r="RIQ592" s="109"/>
      <c r="RIR592" s="109"/>
      <c r="RIS592" s="109"/>
      <c r="RIT592" s="109"/>
      <c r="RIU592" s="109"/>
      <c r="RIV592" s="109"/>
      <c r="RIW592" s="109"/>
      <c r="RIX592" s="109"/>
      <c r="RIY592" s="109"/>
      <c r="RIZ592" s="109"/>
      <c r="RJA592" s="109"/>
      <c r="RJB592" s="109"/>
      <c r="RJC592" s="109"/>
      <c r="RJD592" s="109"/>
      <c r="RJE592" s="109"/>
      <c r="RJF592" s="109"/>
      <c r="RJG592" s="109"/>
      <c r="RJH592" s="109"/>
      <c r="RJI592" s="109"/>
      <c r="RJJ592" s="109"/>
      <c r="RJK592" s="109"/>
      <c r="RJL592" s="109"/>
      <c r="RJM592" s="109"/>
      <c r="RJN592" s="109"/>
      <c r="RJO592" s="109"/>
      <c r="RJP592" s="109"/>
      <c r="RJQ592" s="109"/>
      <c r="RJR592" s="109"/>
      <c r="RJS592" s="109"/>
      <c r="RJT592" s="109"/>
      <c r="RJU592" s="109"/>
      <c r="RJV592" s="109"/>
      <c r="RJW592" s="109"/>
      <c r="RJX592" s="109"/>
      <c r="RJY592" s="109"/>
      <c r="RJZ592" s="109"/>
      <c r="RKA592" s="109"/>
      <c r="RKB592" s="109"/>
      <c r="RKC592" s="109"/>
      <c r="RKD592" s="109"/>
      <c r="RKE592" s="109"/>
      <c r="RKF592" s="109"/>
      <c r="RKG592" s="109"/>
      <c r="RKH592" s="109"/>
      <c r="RKI592" s="109"/>
      <c r="RKJ592" s="109"/>
      <c r="RKK592" s="109"/>
      <c r="RKL592" s="109"/>
      <c r="RKM592" s="109"/>
      <c r="RKN592" s="109"/>
      <c r="RKO592" s="109"/>
      <c r="RKP592" s="109"/>
      <c r="RKQ592" s="109"/>
      <c r="RKR592" s="109"/>
      <c r="RKS592" s="109"/>
      <c r="RKT592" s="109"/>
      <c r="RKU592" s="109"/>
      <c r="RKV592" s="109"/>
      <c r="RKW592" s="109"/>
      <c r="RKX592" s="109"/>
      <c r="RKY592" s="109"/>
      <c r="RKZ592" s="109"/>
      <c r="RLA592" s="109"/>
      <c r="RLB592" s="109"/>
      <c r="RLC592" s="109"/>
      <c r="RLD592" s="109"/>
      <c r="RLE592" s="109"/>
      <c r="RLF592" s="109"/>
      <c r="RLG592" s="109"/>
      <c r="RLH592" s="109"/>
      <c r="RLI592" s="109"/>
      <c r="RLJ592" s="109"/>
      <c r="RLK592" s="109"/>
      <c r="RLL592" s="109"/>
      <c r="RLM592" s="109"/>
      <c r="RLN592" s="109"/>
      <c r="RLO592" s="109"/>
      <c r="RLP592" s="109"/>
      <c r="RLQ592" s="109"/>
      <c r="RLR592" s="109"/>
      <c r="RLS592" s="109"/>
      <c r="RLT592" s="109"/>
      <c r="RLU592" s="109"/>
      <c r="RLV592" s="109"/>
      <c r="RLW592" s="109"/>
      <c r="RLX592" s="109"/>
      <c r="RLY592" s="109"/>
      <c r="RLZ592" s="109"/>
      <c r="RMA592" s="109"/>
      <c r="RMB592" s="109"/>
      <c r="RMC592" s="109"/>
      <c r="RMD592" s="109"/>
      <c r="RME592" s="109"/>
      <c r="RMF592" s="109"/>
      <c r="RMG592" s="109"/>
      <c r="RMH592" s="109"/>
      <c r="RMI592" s="109"/>
      <c r="RMJ592" s="109"/>
      <c r="RMK592" s="109"/>
      <c r="RML592" s="109"/>
      <c r="RMM592" s="109"/>
      <c r="RMN592" s="109"/>
      <c r="RMO592" s="109"/>
      <c r="RMP592" s="109"/>
      <c r="RMQ592" s="109"/>
      <c r="RMR592" s="109"/>
      <c r="RMS592" s="109"/>
      <c r="RMT592" s="109"/>
      <c r="RMU592" s="109"/>
      <c r="RMV592" s="109"/>
      <c r="RMW592" s="109"/>
      <c r="RMX592" s="109"/>
      <c r="RMY592" s="109"/>
      <c r="RMZ592" s="109"/>
      <c r="RNA592" s="109"/>
      <c r="RNB592" s="109"/>
      <c r="RNC592" s="109"/>
      <c r="RND592" s="109"/>
      <c r="RNE592" s="109"/>
      <c r="RNF592" s="109"/>
      <c r="RNG592" s="109"/>
      <c r="RNH592" s="109"/>
      <c r="RNI592" s="109"/>
      <c r="RNJ592" s="109"/>
      <c r="RNK592" s="109"/>
      <c r="RNL592" s="109"/>
      <c r="RNM592" s="109"/>
      <c r="RNN592" s="109"/>
      <c r="RNO592" s="109"/>
      <c r="RNP592" s="109"/>
      <c r="RNQ592" s="109"/>
      <c r="RNR592" s="109"/>
      <c r="RNS592" s="109"/>
      <c r="RNT592" s="109"/>
      <c r="RNU592" s="109"/>
      <c r="RNV592" s="109"/>
      <c r="RNW592" s="109"/>
      <c r="RNX592" s="109"/>
      <c r="RNY592" s="109"/>
      <c r="RNZ592" s="109"/>
      <c r="ROA592" s="109"/>
      <c r="ROB592" s="109"/>
      <c r="ROC592" s="109"/>
      <c r="ROD592" s="109"/>
      <c r="ROE592" s="109"/>
      <c r="ROF592" s="109"/>
      <c r="ROG592" s="109"/>
      <c r="ROH592" s="109"/>
      <c r="ROI592" s="109"/>
      <c r="ROJ592" s="109"/>
      <c r="ROK592" s="109"/>
      <c r="ROL592" s="109"/>
      <c r="ROM592" s="109"/>
      <c r="RON592" s="109"/>
      <c r="ROO592" s="109"/>
      <c r="ROP592" s="109"/>
      <c r="ROQ592" s="109"/>
      <c r="ROR592" s="109"/>
      <c r="ROS592" s="109"/>
      <c r="ROT592" s="109"/>
      <c r="ROU592" s="109"/>
      <c r="ROV592" s="109"/>
      <c r="ROW592" s="109"/>
      <c r="ROX592" s="109"/>
      <c r="ROY592" s="109"/>
      <c r="ROZ592" s="109"/>
      <c r="RPA592" s="109"/>
      <c r="RPB592" s="109"/>
      <c r="RPC592" s="109"/>
      <c r="RPD592" s="109"/>
      <c r="RPE592" s="109"/>
      <c r="RPF592" s="109"/>
      <c r="RPG592" s="109"/>
      <c r="RPH592" s="109"/>
      <c r="RPI592" s="109"/>
      <c r="RPJ592" s="109"/>
      <c r="RPK592" s="109"/>
      <c r="RPL592" s="109"/>
      <c r="RPM592" s="109"/>
      <c r="RPN592" s="109"/>
      <c r="RPO592" s="109"/>
      <c r="RPP592" s="109"/>
      <c r="RPQ592" s="109"/>
      <c r="RPR592" s="109"/>
      <c r="RPS592" s="109"/>
      <c r="RPT592" s="109"/>
      <c r="RPU592" s="109"/>
      <c r="RPV592" s="109"/>
      <c r="RPW592" s="109"/>
      <c r="RPX592" s="109"/>
      <c r="RPY592" s="109"/>
      <c r="RPZ592" s="109"/>
      <c r="RQA592" s="109"/>
      <c r="RQB592" s="109"/>
      <c r="RQC592" s="109"/>
      <c r="RQD592" s="109"/>
      <c r="RQE592" s="109"/>
      <c r="RQF592" s="109"/>
      <c r="RQG592" s="109"/>
      <c r="RQH592" s="109"/>
      <c r="RQI592" s="109"/>
      <c r="RQJ592" s="109"/>
      <c r="RQK592" s="109"/>
      <c r="RQL592" s="109"/>
      <c r="RQM592" s="109"/>
      <c r="RQN592" s="109"/>
      <c r="RQO592" s="109"/>
      <c r="RQP592" s="109"/>
      <c r="RQQ592" s="109"/>
      <c r="RQR592" s="109"/>
      <c r="RQS592" s="109"/>
      <c r="RQT592" s="109"/>
      <c r="RQU592" s="109"/>
      <c r="RQV592" s="109"/>
      <c r="RQW592" s="109"/>
      <c r="RQX592" s="109"/>
      <c r="RQY592" s="109"/>
      <c r="RQZ592" s="109"/>
      <c r="RRA592" s="109"/>
      <c r="RRB592" s="109"/>
      <c r="RRC592" s="109"/>
      <c r="RRD592" s="109"/>
      <c r="RRE592" s="109"/>
      <c r="RRF592" s="109"/>
      <c r="RRG592" s="109"/>
      <c r="RRH592" s="109"/>
      <c r="RRI592" s="109"/>
      <c r="RRJ592" s="109"/>
      <c r="RRK592" s="109"/>
      <c r="RRL592" s="109"/>
      <c r="RRM592" s="109"/>
      <c r="RRN592" s="109"/>
      <c r="RRO592" s="109"/>
      <c r="RRP592" s="109"/>
      <c r="RRQ592" s="109"/>
      <c r="RRR592" s="109"/>
      <c r="RRS592" s="109"/>
      <c r="RRT592" s="109"/>
      <c r="RRU592" s="109"/>
      <c r="RRV592" s="109"/>
      <c r="RRW592" s="109"/>
      <c r="RRX592" s="109"/>
      <c r="RRY592" s="109"/>
      <c r="RRZ592" s="109"/>
      <c r="RSA592" s="109"/>
      <c r="RSB592" s="109"/>
      <c r="RSC592" s="109"/>
      <c r="RSD592" s="109"/>
      <c r="RSE592" s="109"/>
      <c r="RSF592" s="109"/>
      <c r="RSG592" s="109"/>
      <c r="RSH592" s="109"/>
      <c r="RSI592" s="109"/>
      <c r="RSJ592" s="109"/>
      <c r="RSK592" s="109"/>
      <c r="RSL592" s="109"/>
      <c r="RSM592" s="109"/>
      <c r="RSN592" s="109"/>
      <c r="RSO592" s="109"/>
      <c r="RSP592" s="109"/>
      <c r="RSQ592" s="109"/>
      <c r="RSR592" s="109"/>
      <c r="RSS592" s="109"/>
      <c r="RST592" s="109"/>
      <c r="RSU592" s="109"/>
      <c r="RSV592" s="109"/>
      <c r="RSW592" s="109"/>
      <c r="RSX592" s="109"/>
      <c r="RSY592" s="109"/>
      <c r="RSZ592" s="109"/>
      <c r="RTA592" s="109"/>
      <c r="RTB592" s="109"/>
      <c r="RTC592" s="109"/>
      <c r="RTD592" s="109"/>
      <c r="RTE592" s="109"/>
      <c r="RTF592" s="109"/>
      <c r="RTG592" s="109"/>
      <c r="RTH592" s="109"/>
      <c r="RTI592" s="109"/>
      <c r="RTJ592" s="109"/>
      <c r="RTK592" s="109"/>
      <c r="RTL592" s="109"/>
      <c r="RTM592" s="109"/>
      <c r="RTN592" s="109"/>
      <c r="RTO592" s="109"/>
      <c r="RTP592" s="109"/>
      <c r="RTQ592" s="109"/>
      <c r="RTR592" s="109"/>
      <c r="RTS592" s="109"/>
      <c r="RTT592" s="109"/>
      <c r="RTU592" s="109"/>
      <c r="RTV592" s="109"/>
      <c r="RTW592" s="109"/>
      <c r="RTX592" s="109"/>
      <c r="RTY592" s="109"/>
      <c r="RTZ592" s="109"/>
      <c r="RUA592" s="109"/>
      <c r="RUB592" s="109"/>
      <c r="RUC592" s="109"/>
      <c r="RUD592" s="109"/>
      <c r="RUE592" s="109"/>
      <c r="RUF592" s="109"/>
      <c r="RUG592" s="109"/>
      <c r="RUH592" s="109"/>
      <c r="RUI592" s="109"/>
      <c r="RUJ592" s="109"/>
      <c r="RUK592" s="109"/>
      <c r="RUL592" s="109"/>
      <c r="RUM592" s="109"/>
      <c r="RUN592" s="109"/>
      <c r="RUO592" s="109"/>
      <c r="RUP592" s="109"/>
      <c r="RUQ592" s="109"/>
      <c r="RUR592" s="109"/>
      <c r="RUS592" s="109"/>
      <c r="RUT592" s="109"/>
      <c r="RUU592" s="109"/>
      <c r="RUV592" s="109"/>
      <c r="RUW592" s="109"/>
      <c r="RUX592" s="109"/>
      <c r="RUY592" s="109"/>
      <c r="RUZ592" s="109"/>
      <c r="RVA592" s="109"/>
      <c r="RVB592" s="109"/>
      <c r="RVC592" s="109"/>
      <c r="RVD592" s="109"/>
      <c r="RVE592" s="109"/>
      <c r="RVF592" s="109"/>
      <c r="RVG592" s="109"/>
      <c r="RVH592" s="109"/>
      <c r="RVI592" s="109"/>
      <c r="RVJ592" s="109"/>
      <c r="RVK592" s="109"/>
      <c r="RVL592" s="109"/>
      <c r="RVM592" s="109"/>
      <c r="RVN592" s="109"/>
      <c r="RVO592" s="109"/>
      <c r="RVP592" s="109"/>
      <c r="RVQ592" s="109"/>
      <c r="RVR592" s="109"/>
      <c r="RVS592" s="109"/>
      <c r="RVT592" s="109"/>
      <c r="RVU592" s="109"/>
      <c r="RVV592" s="109"/>
      <c r="RVW592" s="109"/>
      <c r="RVX592" s="109"/>
      <c r="RVY592" s="109"/>
      <c r="RVZ592" s="109"/>
      <c r="RWA592" s="109"/>
      <c r="RWB592" s="109"/>
      <c r="RWC592" s="109"/>
      <c r="RWD592" s="109"/>
      <c r="RWE592" s="109"/>
      <c r="RWF592" s="109"/>
      <c r="RWG592" s="109"/>
      <c r="RWH592" s="109"/>
      <c r="RWI592" s="109"/>
      <c r="RWJ592" s="109"/>
      <c r="RWK592" s="109"/>
      <c r="RWL592" s="109"/>
      <c r="RWM592" s="109"/>
      <c r="RWN592" s="109"/>
      <c r="RWO592" s="109"/>
      <c r="RWP592" s="109"/>
      <c r="RWQ592" s="109"/>
      <c r="RWR592" s="109"/>
      <c r="RWS592" s="109"/>
      <c r="RWT592" s="109"/>
      <c r="RWU592" s="109"/>
      <c r="RWV592" s="109"/>
      <c r="RWW592" s="109"/>
      <c r="RWX592" s="109"/>
      <c r="RWY592" s="109"/>
      <c r="RWZ592" s="109"/>
      <c r="RXA592" s="109"/>
      <c r="RXB592" s="109"/>
      <c r="RXC592" s="109"/>
      <c r="RXD592" s="109"/>
      <c r="RXE592" s="109"/>
      <c r="RXF592" s="109"/>
      <c r="RXG592" s="109"/>
      <c r="RXH592" s="109"/>
      <c r="RXI592" s="109"/>
      <c r="RXJ592" s="109"/>
      <c r="RXK592" s="109"/>
      <c r="RXL592" s="109"/>
      <c r="RXM592" s="109"/>
      <c r="RXN592" s="109"/>
      <c r="RXO592" s="109"/>
      <c r="RXP592" s="109"/>
      <c r="RXQ592" s="109"/>
      <c r="RXR592" s="109"/>
      <c r="RXS592" s="109"/>
      <c r="RXT592" s="109"/>
      <c r="RXU592" s="109"/>
      <c r="RXV592" s="109"/>
      <c r="RXW592" s="109"/>
      <c r="RXX592" s="109"/>
      <c r="RXY592" s="109"/>
      <c r="RXZ592" s="109"/>
      <c r="RYA592" s="109"/>
      <c r="RYB592" s="109"/>
      <c r="RYC592" s="109"/>
      <c r="RYD592" s="109"/>
      <c r="RYE592" s="109"/>
      <c r="RYF592" s="109"/>
      <c r="RYG592" s="109"/>
      <c r="RYH592" s="109"/>
      <c r="RYI592" s="109"/>
      <c r="RYJ592" s="109"/>
      <c r="RYK592" s="109"/>
      <c r="RYL592" s="109"/>
      <c r="RYM592" s="109"/>
      <c r="RYN592" s="109"/>
      <c r="RYO592" s="109"/>
      <c r="RYP592" s="109"/>
      <c r="RYQ592" s="109"/>
      <c r="RYR592" s="109"/>
      <c r="RYS592" s="109"/>
      <c r="RYT592" s="109"/>
      <c r="RYU592" s="109"/>
      <c r="RYV592" s="109"/>
      <c r="RYW592" s="109"/>
      <c r="RYX592" s="109"/>
      <c r="RYY592" s="109"/>
      <c r="RYZ592" s="109"/>
      <c r="RZA592" s="109"/>
      <c r="RZB592" s="109"/>
      <c r="RZC592" s="109"/>
      <c r="RZD592" s="109"/>
      <c r="RZE592" s="109"/>
      <c r="RZF592" s="109"/>
      <c r="RZG592" s="109"/>
      <c r="RZH592" s="109"/>
      <c r="RZI592" s="109"/>
      <c r="RZJ592" s="109"/>
      <c r="RZK592" s="109"/>
      <c r="RZL592" s="109"/>
      <c r="RZM592" s="109"/>
      <c r="RZN592" s="109"/>
      <c r="RZO592" s="109"/>
      <c r="RZP592" s="109"/>
      <c r="RZQ592" s="109"/>
      <c r="RZR592" s="109"/>
      <c r="RZS592" s="109"/>
      <c r="RZT592" s="109"/>
      <c r="RZU592" s="109"/>
      <c r="RZV592" s="109"/>
      <c r="RZW592" s="109"/>
      <c r="RZX592" s="109"/>
      <c r="RZY592" s="109"/>
      <c r="RZZ592" s="109"/>
      <c r="SAA592" s="109"/>
      <c r="SAB592" s="109"/>
      <c r="SAC592" s="109"/>
      <c r="SAD592" s="109"/>
      <c r="SAE592" s="109"/>
      <c r="SAF592" s="109"/>
      <c r="SAG592" s="109"/>
      <c r="SAH592" s="109"/>
      <c r="SAI592" s="109"/>
      <c r="SAJ592" s="109"/>
      <c r="SAK592" s="109"/>
      <c r="SAL592" s="109"/>
      <c r="SAM592" s="109"/>
      <c r="SAN592" s="109"/>
      <c r="SAO592" s="109"/>
      <c r="SAP592" s="109"/>
      <c r="SAQ592" s="109"/>
      <c r="SAR592" s="109"/>
      <c r="SAS592" s="109"/>
      <c r="SAT592" s="109"/>
      <c r="SAU592" s="109"/>
      <c r="SAV592" s="109"/>
      <c r="SAW592" s="109"/>
      <c r="SAX592" s="109"/>
      <c r="SAY592" s="109"/>
      <c r="SAZ592" s="109"/>
      <c r="SBA592" s="109"/>
      <c r="SBB592" s="109"/>
      <c r="SBC592" s="109"/>
      <c r="SBD592" s="109"/>
      <c r="SBE592" s="109"/>
      <c r="SBF592" s="109"/>
      <c r="SBG592" s="109"/>
      <c r="SBH592" s="109"/>
      <c r="SBI592" s="109"/>
      <c r="SBJ592" s="109"/>
      <c r="SBK592" s="109"/>
      <c r="SBL592" s="109"/>
      <c r="SBM592" s="109"/>
      <c r="SBN592" s="109"/>
      <c r="SBO592" s="109"/>
      <c r="SBP592" s="109"/>
      <c r="SBQ592" s="109"/>
      <c r="SBR592" s="109"/>
      <c r="SBS592" s="109"/>
      <c r="SBT592" s="109"/>
      <c r="SBU592" s="109"/>
      <c r="SBV592" s="109"/>
      <c r="SBW592" s="109"/>
      <c r="SBX592" s="109"/>
      <c r="SBY592" s="109"/>
      <c r="SBZ592" s="109"/>
      <c r="SCA592" s="109"/>
      <c r="SCB592" s="109"/>
      <c r="SCC592" s="109"/>
      <c r="SCD592" s="109"/>
      <c r="SCE592" s="109"/>
      <c r="SCF592" s="109"/>
      <c r="SCG592" s="109"/>
      <c r="SCH592" s="109"/>
      <c r="SCI592" s="109"/>
      <c r="SCJ592" s="109"/>
      <c r="SCK592" s="109"/>
      <c r="SCL592" s="109"/>
      <c r="SCM592" s="109"/>
      <c r="SCN592" s="109"/>
      <c r="SCO592" s="109"/>
      <c r="SCP592" s="109"/>
      <c r="SCQ592" s="109"/>
      <c r="SCR592" s="109"/>
      <c r="SCS592" s="109"/>
      <c r="SCT592" s="109"/>
      <c r="SCU592" s="109"/>
      <c r="SCV592" s="109"/>
      <c r="SCW592" s="109"/>
      <c r="SCX592" s="109"/>
      <c r="SCY592" s="109"/>
      <c r="SCZ592" s="109"/>
      <c r="SDA592" s="109"/>
      <c r="SDB592" s="109"/>
      <c r="SDC592" s="109"/>
      <c r="SDD592" s="109"/>
      <c r="SDE592" s="109"/>
      <c r="SDF592" s="109"/>
      <c r="SDG592" s="109"/>
      <c r="SDH592" s="109"/>
      <c r="SDI592" s="109"/>
      <c r="SDJ592" s="109"/>
      <c r="SDK592" s="109"/>
      <c r="SDL592" s="109"/>
      <c r="SDM592" s="109"/>
      <c r="SDN592" s="109"/>
      <c r="SDO592" s="109"/>
      <c r="SDP592" s="109"/>
      <c r="SDQ592" s="109"/>
      <c r="SDR592" s="109"/>
      <c r="SDS592" s="109"/>
      <c r="SDT592" s="109"/>
      <c r="SDU592" s="109"/>
      <c r="SDV592" s="109"/>
      <c r="SDW592" s="109"/>
      <c r="SDX592" s="109"/>
      <c r="SDY592" s="109"/>
      <c r="SDZ592" s="109"/>
      <c r="SEA592" s="109"/>
      <c r="SEB592" s="109"/>
      <c r="SEC592" s="109"/>
      <c r="SED592" s="109"/>
      <c r="SEE592" s="109"/>
      <c r="SEF592" s="109"/>
      <c r="SEG592" s="109"/>
      <c r="SEH592" s="109"/>
      <c r="SEI592" s="109"/>
      <c r="SEJ592" s="109"/>
      <c r="SEK592" s="109"/>
      <c r="SEL592" s="109"/>
      <c r="SEM592" s="109"/>
      <c r="SEN592" s="109"/>
      <c r="SEO592" s="109"/>
      <c r="SEP592" s="109"/>
      <c r="SEQ592" s="109"/>
      <c r="SER592" s="109"/>
      <c r="SES592" s="109"/>
      <c r="SET592" s="109"/>
      <c r="SEU592" s="109"/>
      <c r="SEV592" s="109"/>
      <c r="SEW592" s="109"/>
      <c r="SEX592" s="109"/>
      <c r="SEY592" s="109"/>
      <c r="SEZ592" s="109"/>
      <c r="SFA592" s="109"/>
      <c r="SFB592" s="109"/>
      <c r="SFC592" s="109"/>
      <c r="SFD592" s="109"/>
      <c r="SFE592" s="109"/>
      <c r="SFF592" s="109"/>
      <c r="SFG592" s="109"/>
      <c r="SFH592" s="109"/>
      <c r="SFI592" s="109"/>
      <c r="SFJ592" s="109"/>
      <c r="SFK592" s="109"/>
      <c r="SFL592" s="109"/>
      <c r="SFM592" s="109"/>
      <c r="SFN592" s="109"/>
      <c r="SFO592" s="109"/>
      <c r="SFP592" s="109"/>
      <c r="SFQ592" s="109"/>
      <c r="SFR592" s="109"/>
      <c r="SFS592" s="109"/>
      <c r="SFT592" s="109"/>
      <c r="SFU592" s="109"/>
      <c r="SFV592" s="109"/>
      <c r="SFW592" s="109"/>
      <c r="SFX592" s="109"/>
      <c r="SFY592" s="109"/>
      <c r="SFZ592" s="109"/>
      <c r="SGA592" s="109"/>
      <c r="SGB592" s="109"/>
      <c r="SGC592" s="109"/>
      <c r="SGD592" s="109"/>
      <c r="SGE592" s="109"/>
      <c r="SGF592" s="109"/>
      <c r="SGG592" s="109"/>
      <c r="SGH592" s="109"/>
      <c r="SGI592" s="109"/>
      <c r="SGJ592" s="109"/>
      <c r="SGK592" s="109"/>
      <c r="SGL592" s="109"/>
      <c r="SGM592" s="109"/>
      <c r="SGN592" s="109"/>
      <c r="SGO592" s="109"/>
      <c r="SGP592" s="109"/>
      <c r="SGQ592" s="109"/>
      <c r="SGR592" s="109"/>
      <c r="SGS592" s="109"/>
      <c r="SGT592" s="109"/>
      <c r="SGU592" s="109"/>
      <c r="SGV592" s="109"/>
      <c r="SGW592" s="109"/>
      <c r="SGX592" s="109"/>
      <c r="SGY592" s="109"/>
      <c r="SGZ592" s="109"/>
      <c r="SHA592" s="109"/>
      <c r="SHB592" s="109"/>
      <c r="SHC592" s="109"/>
      <c r="SHD592" s="109"/>
      <c r="SHE592" s="109"/>
      <c r="SHF592" s="109"/>
      <c r="SHG592" s="109"/>
      <c r="SHH592" s="109"/>
      <c r="SHI592" s="109"/>
      <c r="SHJ592" s="109"/>
      <c r="SHK592" s="109"/>
      <c r="SHL592" s="109"/>
      <c r="SHM592" s="109"/>
      <c r="SHN592" s="109"/>
      <c r="SHO592" s="109"/>
      <c r="SHP592" s="109"/>
      <c r="SHQ592" s="109"/>
      <c r="SHR592" s="109"/>
      <c r="SHS592" s="109"/>
      <c r="SHT592" s="109"/>
      <c r="SHU592" s="109"/>
      <c r="SHV592" s="109"/>
      <c r="SHW592" s="109"/>
      <c r="SHX592" s="109"/>
      <c r="SHY592" s="109"/>
      <c r="SHZ592" s="109"/>
      <c r="SIA592" s="109"/>
      <c r="SIB592" s="109"/>
      <c r="SIC592" s="109"/>
      <c r="SID592" s="109"/>
      <c r="SIE592" s="109"/>
      <c r="SIF592" s="109"/>
      <c r="SIG592" s="109"/>
      <c r="SIH592" s="109"/>
      <c r="SII592" s="109"/>
      <c r="SIJ592" s="109"/>
      <c r="SIK592" s="109"/>
      <c r="SIL592" s="109"/>
      <c r="SIM592" s="109"/>
      <c r="SIN592" s="109"/>
      <c r="SIO592" s="109"/>
      <c r="SIP592" s="109"/>
      <c r="SIQ592" s="109"/>
      <c r="SIR592" s="109"/>
      <c r="SIS592" s="109"/>
      <c r="SIT592" s="109"/>
      <c r="SIU592" s="109"/>
      <c r="SIV592" s="109"/>
      <c r="SIW592" s="109"/>
      <c r="SIX592" s="109"/>
      <c r="SIY592" s="109"/>
      <c r="SIZ592" s="109"/>
      <c r="SJA592" s="109"/>
      <c r="SJB592" s="109"/>
      <c r="SJC592" s="109"/>
      <c r="SJD592" s="109"/>
      <c r="SJE592" s="109"/>
      <c r="SJF592" s="109"/>
      <c r="SJG592" s="109"/>
      <c r="SJH592" s="109"/>
      <c r="SJI592" s="109"/>
      <c r="SJJ592" s="109"/>
      <c r="SJK592" s="109"/>
      <c r="SJL592" s="109"/>
      <c r="SJM592" s="109"/>
      <c r="SJN592" s="109"/>
      <c r="SJO592" s="109"/>
      <c r="SJP592" s="109"/>
      <c r="SJQ592" s="109"/>
      <c r="SJR592" s="109"/>
      <c r="SJS592" s="109"/>
      <c r="SJT592" s="109"/>
      <c r="SJU592" s="109"/>
      <c r="SJV592" s="109"/>
      <c r="SJW592" s="109"/>
      <c r="SJX592" s="109"/>
      <c r="SJY592" s="109"/>
      <c r="SJZ592" s="109"/>
      <c r="SKA592" s="109"/>
      <c r="SKB592" s="109"/>
      <c r="SKC592" s="109"/>
      <c r="SKD592" s="109"/>
      <c r="SKE592" s="109"/>
      <c r="SKF592" s="109"/>
      <c r="SKG592" s="109"/>
      <c r="SKH592" s="109"/>
      <c r="SKI592" s="109"/>
      <c r="SKJ592" s="109"/>
      <c r="SKK592" s="109"/>
      <c r="SKL592" s="109"/>
      <c r="SKM592" s="109"/>
      <c r="SKN592" s="109"/>
      <c r="SKO592" s="109"/>
      <c r="SKP592" s="109"/>
      <c r="SKQ592" s="109"/>
      <c r="SKR592" s="109"/>
      <c r="SKS592" s="109"/>
      <c r="SKT592" s="109"/>
      <c r="SKU592" s="109"/>
      <c r="SKV592" s="109"/>
      <c r="SKW592" s="109"/>
      <c r="SKX592" s="109"/>
      <c r="SKY592" s="109"/>
      <c r="SKZ592" s="109"/>
      <c r="SLA592" s="109"/>
      <c r="SLB592" s="109"/>
      <c r="SLC592" s="109"/>
      <c r="SLD592" s="109"/>
      <c r="SLE592" s="109"/>
      <c r="SLF592" s="109"/>
      <c r="SLG592" s="109"/>
      <c r="SLH592" s="109"/>
      <c r="SLI592" s="109"/>
      <c r="SLJ592" s="109"/>
      <c r="SLK592" s="109"/>
      <c r="SLL592" s="109"/>
      <c r="SLM592" s="109"/>
      <c r="SLN592" s="109"/>
      <c r="SLO592" s="109"/>
      <c r="SLP592" s="109"/>
      <c r="SLQ592" s="109"/>
      <c r="SLR592" s="109"/>
      <c r="SLS592" s="109"/>
      <c r="SLT592" s="109"/>
      <c r="SLU592" s="109"/>
      <c r="SLV592" s="109"/>
      <c r="SLW592" s="109"/>
      <c r="SLX592" s="109"/>
      <c r="SLY592" s="109"/>
      <c r="SLZ592" s="109"/>
      <c r="SMA592" s="109"/>
      <c r="SMB592" s="109"/>
      <c r="SMC592" s="109"/>
      <c r="SMD592" s="109"/>
      <c r="SME592" s="109"/>
      <c r="SMF592" s="109"/>
      <c r="SMG592" s="109"/>
      <c r="SMH592" s="109"/>
      <c r="SMI592" s="109"/>
      <c r="SMJ592" s="109"/>
      <c r="SMK592" s="109"/>
      <c r="SML592" s="109"/>
      <c r="SMM592" s="109"/>
      <c r="SMN592" s="109"/>
      <c r="SMO592" s="109"/>
      <c r="SMP592" s="109"/>
      <c r="SMQ592" s="109"/>
      <c r="SMR592" s="109"/>
      <c r="SMS592" s="109"/>
      <c r="SMT592" s="109"/>
      <c r="SMU592" s="109"/>
      <c r="SMV592" s="109"/>
      <c r="SMW592" s="109"/>
      <c r="SMX592" s="109"/>
      <c r="SMY592" s="109"/>
      <c r="SMZ592" s="109"/>
      <c r="SNA592" s="109"/>
      <c r="SNB592" s="109"/>
      <c r="SNC592" s="109"/>
      <c r="SND592" s="109"/>
      <c r="SNE592" s="109"/>
      <c r="SNF592" s="109"/>
      <c r="SNG592" s="109"/>
      <c r="SNH592" s="109"/>
      <c r="SNI592" s="109"/>
      <c r="SNJ592" s="109"/>
      <c r="SNK592" s="109"/>
      <c r="SNL592" s="109"/>
      <c r="SNM592" s="109"/>
      <c r="SNN592" s="109"/>
      <c r="SNO592" s="109"/>
      <c r="SNP592" s="109"/>
      <c r="SNQ592" s="109"/>
      <c r="SNR592" s="109"/>
      <c r="SNS592" s="109"/>
      <c r="SNT592" s="109"/>
      <c r="SNU592" s="109"/>
      <c r="SNV592" s="109"/>
      <c r="SNW592" s="109"/>
      <c r="SNX592" s="109"/>
      <c r="SNY592" s="109"/>
      <c r="SNZ592" s="109"/>
      <c r="SOA592" s="109"/>
      <c r="SOB592" s="109"/>
      <c r="SOC592" s="109"/>
      <c r="SOD592" s="109"/>
      <c r="SOE592" s="109"/>
      <c r="SOF592" s="109"/>
      <c r="SOG592" s="109"/>
      <c r="SOH592" s="109"/>
      <c r="SOI592" s="109"/>
      <c r="SOJ592" s="109"/>
      <c r="SOK592" s="109"/>
      <c r="SOL592" s="109"/>
      <c r="SOM592" s="109"/>
      <c r="SON592" s="109"/>
      <c r="SOO592" s="109"/>
      <c r="SOP592" s="109"/>
      <c r="SOQ592" s="109"/>
      <c r="SOR592" s="109"/>
      <c r="SOS592" s="109"/>
      <c r="SOT592" s="109"/>
      <c r="SOU592" s="109"/>
      <c r="SOV592" s="109"/>
      <c r="SOW592" s="109"/>
      <c r="SOX592" s="109"/>
      <c r="SOY592" s="109"/>
      <c r="SOZ592" s="109"/>
      <c r="SPA592" s="109"/>
      <c r="SPB592" s="109"/>
      <c r="SPC592" s="109"/>
      <c r="SPD592" s="109"/>
      <c r="SPE592" s="109"/>
      <c r="SPF592" s="109"/>
      <c r="SPG592" s="109"/>
      <c r="SPH592" s="109"/>
      <c r="SPI592" s="109"/>
      <c r="SPJ592" s="109"/>
      <c r="SPK592" s="109"/>
      <c r="SPL592" s="109"/>
      <c r="SPM592" s="109"/>
      <c r="SPN592" s="109"/>
      <c r="SPO592" s="109"/>
      <c r="SPP592" s="109"/>
      <c r="SPQ592" s="109"/>
      <c r="SPR592" s="109"/>
      <c r="SPS592" s="109"/>
      <c r="SPT592" s="109"/>
      <c r="SPU592" s="109"/>
      <c r="SPV592" s="109"/>
      <c r="SPW592" s="109"/>
      <c r="SPX592" s="109"/>
      <c r="SPY592" s="109"/>
      <c r="SPZ592" s="109"/>
      <c r="SQA592" s="109"/>
      <c r="SQB592" s="109"/>
      <c r="SQC592" s="109"/>
      <c r="SQD592" s="109"/>
      <c r="SQE592" s="109"/>
      <c r="SQF592" s="109"/>
      <c r="SQG592" s="109"/>
      <c r="SQH592" s="109"/>
      <c r="SQI592" s="109"/>
      <c r="SQJ592" s="109"/>
      <c r="SQK592" s="109"/>
      <c r="SQL592" s="109"/>
      <c r="SQM592" s="109"/>
      <c r="SQN592" s="109"/>
      <c r="SQO592" s="109"/>
      <c r="SQP592" s="109"/>
      <c r="SQQ592" s="109"/>
      <c r="SQR592" s="109"/>
      <c r="SQS592" s="109"/>
      <c r="SQT592" s="109"/>
      <c r="SQU592" s="109"/>
      <c r="SQV592" s="109"/>
      <c r="SQW592" s="109"/>
      <c r="SQX592" s="109"/>
      <c r="SQY592" s="109"/>
      <c r="SQZ592" s="109"/>
      <c r="SRA592" s="109"/>
      <c r="SRB592" s="109"/>
      <c r="SRC592" s="109"/>
      <c r="SRD592" s="109"/>
      <c r="SRE592" s="109"/>
      <c r="SRF592" s="109"/>
      <c r="SRG592" s="109"/>
      <c r="SRH592" s="109"/>
      <c r="SRI592" s="109"/>
      <c r="SRJ592" s="109"/>
      <c r="SRK592" s="109"/>
      <c r="SRL592" s="109"/>
      <c r="SRM592" s="109"/>
      <c r="SRN592" s="109"/>
      <c r="SRO592" s="109"/>
      <c r="SRP592" s="109"/>
      <c r="SRQ592" s="109"/>
      <c r="SRR592" s="109"/>
      <c r="SRS592" s="109"/>
      <c r="SRT592" s="109"/>
      <c r="SRU592" s="109"/>
      <c r="SRV592" s="109"/>
      <c r="SRW592" s="109"/>
      <c r="SRX592" s="109"/>
      <c r="SRY592" s="109"/>
      <c r="SRZ592" s="109"/>
      <c r="SSA592" s="109"/>
      <c r="SSB592" s="109"/>
      <c r="SSC592" s="109"/>
      <c r="SSD592" s="109"/>
      <c r="SSE592" s="109"/>
      <c r="SSF592" s="109"/>
      <c r="SSG592" s="109"/>
      <c r="SSH592" s="109"/>
      <c r="SSI592" s="109"/>
      <c r="SSJ592" s="109"/>
      <c r="SSK592" s="109"/>
      <c r="SSL592" s="109"/>
      <c r="SSM592" s="109"/>
      <c r="SSN592" s="109"/>
      <c r="SSO592" s="109"/>
      <c r="SSP592" s="109"/>
      <c r="SSQ592" s="109"/>
      <c r="SSR592" s="109"/>
      <c r="SSS592" s="109"/>
      <c r="SST592" s="109"/>
      <c r="SSU592" s="109"/>
      <c r="SSV592" s="109"/>
      <c r="SSW592" s="109"/>
      <c r="SSX592" s="109"/>
      <c r="SSY592" s="109"/>
      <c r="SSZ592" s="109"/>
      <c r="STA592" s="109"/>
      <c r="STB592" s="109"/>
      <c r="STC592" s="109"/>
      <c r="STD592" s="109"/>
      <c r="STE592" s="109"/>
      <c r="STF592" s="109"/>
      <c r="STG592" s="109"/>
      <c r="STH592" s="109"/>
      <c r="STI592" s="109"/>
      <c r="STJ592" s="109"/>
      <c r="STK592" s="109"/>
      <c r="STL592" s="109"/>
      <c r="STM592" s="109"/>
      <c r="STN592" s="109"/>
      <c r="STO592" s="109"/>
      <c r="STP592" s="109"/>
      <c r="STQ592" s="109"/>
      <c r="STR592" s="109"/>
      <c r="STS592" s="109"/>
      <c r="STT592" s="109"/>
      <c r="STU592" s="109"/>
      <c r="STV592" s="109"/>
      <c r="STW592" s="109"/>
      <c r="STX592" s="109"/>
      <c r="STY592" s="109"/>
      <c r="STZ592" s="109"/>
      <c r="SUA592" s="109"/>
      <c r="SUB592" s="109"/>
      <c r="SUC592" s="109"/>
      <c r="SUD592" s="109"/>
      <c r="SUE592" s="109"/>
      <c r="SUF592" s="109"/>
      <c r="SUG592" s="109"/>
      <c r="SUH592" s="109"/>
      <c r="SUI592" s="109"/>
      <c r="SUJ592" s="109"/>
      <c r="SUK592" s="109"/>
      <c r="SUL592" s="109"/>
      <c r="SUM592" s="109"/>
      <c r="SUN592" s="109"/>
      <c r="SUO592" s="109"/>
      <c r="SUP592" s="109"/>
      <c r="SUQ592" s="109"/>
      <c r="SUR592" s="109"/>
      <c r="SUS592" s="109"/>
      <c r="SUT592" s="109"/>
      <c r="SUU592" s="109"/>
      <c r="SUV592" s="109"/>
      <c r="SUW592" s="109"/>
      <c r="SUX592" s="109"/>
      <c r="SUY592" s="109"/>
      <c r="SUZ592" s="109"/>
      <c r="SVA592" s="109"/>
      <c r="SVB592" s="109"/>
      <c r="SVC592" s="109"/>
      <c r="SVD592" s="109"/>
      <c r="SVE592" s="109"/>
      <c r="SVF592" s="109"/>
      <c r="SVG592" s="109"/>
      <c r="SVH592" s="109"/>
      <c r="SVI592" s="109"/>
      <c r="SVJ592" s="109"/>
      <c r="SVK592" s="109"/>
      <c r="SVL592" s="109"/>
      <c r="SVM592" s="109"/>
      <c r="SVN592" s="109"/>
      <c r="SVO592" s="109"/>
      <c r="SVP592" s="109"/>
      <c r="SVQ592" s="109"/>
      <c r="SVR592" s="109"/>
      <c r="SVS592" s="109"/>
      <c r="SVT592" s="109"/>
      <c r="SVU592" s="109"/>
      <c r="SVV592" s="109"/>
      <c r="SVW592" s="109"/>
      <c r="SVX592" s="109"/>
      <c r="SVY592" s="109"/>
      <c r="SVZ592" s="109"/>
      <c r="SWA592" s="109"/>
      <c r="SWB592" s="109"/>
      <c r="SWC592" s="109"/>
      <c r="SWD592" s="109"/>
      <c r="SWE592" s="109"/>
      <c r="SWF592" s="109"/>
      <c r="SWG592" s="109"/>
      <c r="SWH592" s="109"/>
      <c r="SWI592" s="109"/>
      <c r="SWJ592" s="109"/>
      <c r="SWK592" s="109"/>
      <c r="SWL592" s="109"/>
      <c r="SWM592" s="109"/>
      <c r="SWN592" s="109"/>
      <c r="SWO592" s="109"/>
      <c r="SWP592" s="109"/>
      <c r="SWQ592" s="109"/>
      <c r="SWR592" s="109"/>
      <c r="SWS592" s="109"/>
      <c r="SWT592" s="109"/>
      <c r="SWU592" s="109"/>
      <c r="SWV592" s="109"/>
      <c r="SWW592" s="109"/>
      <c r="SWX592" s="109"/>
      <c r="SWY592" s="109"/>
      <c r="SWZ592" s="109"/>
      <c r="SXA592" s="109"/>
      <c r="SXB592" s="109"/>
      <c r="SXC592" s="109"/>
      <c r="SXD592" s="109"/>
      <c r="SXE592" s="109"/>
      <c r="SXF592" s="109"/>
      <c r="SXG592" s="109"/>
      <c r="SXH592" s="109"/>
      <c r="SXI592" s="109"/>
      <c r="SXJ592" s="109"/>
      <c r="SXK592" s="109"/>
      <c r="SXL592" s="109"/>
      <c r="SXM592" s="109"/>
      <c r="SXN592" s="109"/>
      <c r="SXO592" s="109"/>
      <c r="SXP592" s="109"/>
      <c r="SXQ592" s="109"/>
      <c r="SXR592" s="109"/>
      <c r="SXS592" s="109"/>
      <c r="SXT592" s="109"/>
      <c r="SXU592" s="109"/>
      <c r="SXV592" s="109"/>
      <c r="SXW592" s="109"/>
      <c r="SXX592" s="109"/>
      <c r="SXY592" s="109"/>
      <c r="SXZ592" s="109"/>
      <c r="SYA592" s="109"/>
      <c r="SYB592" s="109"/>
      <c r="SYC592" s="109"/>
      <c r="SYD592" s="109"/>
      <c r="SYE592" s="109"/>
      <c r="SYF592" s="109"/>
      <c r="SYG592" s="109"/>
      <c r="SYH592" s="109"/>
      <c r="SYI592" s="109"/>
      <c r="SYJ592" s="109"/>
      <c r="SYK592" s="109"/>
      <c r="SYL592" s="109"/>
      <c r="SYM592" s="109"/>
      <c r="SYN592" s="109"/>
      <c r="SYO592" s="109"/>
      <c r="SYP592" s="109"/>
      <c r="SYQ592" s="109"/>
      <c r="SYR592" s="109"/>
      <c r="SYS592" s="109"/>
      <c r="SYT592" s="109"/>
      <c r="SYU592" s="109"/>
      <c r="SYV592" s="109"/>
      <c r="SYW592" s="109"/>
      <c r="SYX592" s="109"/>
      <c r="SYY592" s="109"/>
      <c r="SYZ592" s="109"/>
      <c r="SZA592" s="109"/>
      <c r="SZB592" s="109"/>
      <c r="SZC592" s="109"/>
      <c r="SZD592" s="109"/>
      <c r="SZE592" s="109"/>
      <c r="SZF592" s="109"/>
      <c r="SZG592" s="109"/>
      <c r="SZH592" s="109"/>
      <c r="SZI592" s="109"/>
      <c r="SZJ592" s="109"/>
      <c r="SZK592" s="109"/>
      <c r="SZL592" s="109"/>
      <c r="SZM592" s="109"/>
      <c r="SZN592" s="109"/>
      <c r="SZO592" s="109"/>
      <c r="SZP592" s="109"/>
      <c r="SZQ592" s="109"/>
      <c r="SZR592" s="109"/>
      <c r="SZS592" s="109"/>
      <c r="SZT592" s="109"/>
      <c r="SZU592" s="109"/>
      <c r="SZV592" s="109"/>
      <c r="SZW592" s="109"/>
      <c r="SZX592" s="109"/>
      <c r="SZY592" s="109"/>
      <c r="SZZ592" s="109"/>
      <c r="TAA592" s="109"/>
      <c r="TAB592" s="109"/>
      <c r="TAC592" s="109"/>
      <c r="TAD592" s="109"/>
      <c r="TAE592" s="109"/>
      <c r="TAF592" s="109"/>
      <c r="TAG592" s="109"/>
      <c r="TAH592" s="109"/>
      <c r="TAI592" s="109"/>
      <c r="TAJ592" s="109"/>
      <c r="TAK592" s="109"/>
      <c r="TAL592" s="109"/>
      <c r="TAM592" s="109"/>
      <c r="TAN592" s="109"/>
      <c r="TAO592" s="109"/>
      <c r="TAP592" s="109"/>
      <c r="TAQ592" s="109"/>
      <c r="TAR592" s="109"/>
      <c r="TAS592" s="109"/>
      <c r="TAT592" s="109"/>
      <c r="TAU592" s="109"/>
      <c r="TAV592" s="109"/>
      <c r="TAW592" s="109"/>
      <c r="TAX592" s="109"/>
      <c r="TAY592" s="109"/>
      <c r="TAZ592" s="109"/>
      <c r="TBA592" s="109"/>
      <c r="TBB592" s="109"/>
      <c r="TBC592" s="109"/>
      <c r="TBD592" s="109"/>
      <c r="TBE592" s="109"/>
      <c r="TBF592" s="109"/>
      <c r="TBG592" s="109"/>
      <c r="TBH592" s="109"/>
      <c r="TBI592" s="109"/>
      <c r="TBJ592" s="109"/>
      <c r="TBK592" s="109"/>
      <c r="TBL592" s="109"/>
      <c r="TBM592" s="109"/>
      <c r="TBN592" s="109"/>
      <c r="TBO592" s="109"/>
      <c r="TBP592" s="109"/>
      <c r="TBQ592" s="109"/>
      <c r="TBR592" s="109"/>
      <c r="TBS592" s="109"/>
      <c r="TBT592" s="109"/>
      <c r="TBU592" s="109"/>
      <c r="TBV592" s="109"/>
      <c r="TBW592" s="109"/>
      <c r="TBX592" s="109"/>
      <c r="TBY592" s="109"/>
      <c r="TBZ592" s="109"/>
      <c r="TCA592" s="109"/>
      <c r="TCB592" s="109"/>
      <c r="TCC592" s="109"/>
      <c r="TCD592" s="109"/>
      <c r="TCE592" s="109"/>
      <c r="TCF592" s="109"/>
      <c r="TCG592" s="109"/>
      <c r="TCH592" s="109"/>
      <c r="TCI592" s="109"/>
      <c r="TCJ592" s="109"/>
      <c r="TCK592" s="109"/>
      <c r="TCL592" s="109"/>
      <c r="TCM592" s="109"/>
      <c r="TCN592" s="109"/>
      <c r="TCO592" s="109"/>
      <c r="TCP592" s="109"/>
      <c r="TCQ592" s="109"/>
      <c r="TCR592" s="109"/>
      <c r="TCS592" s="109"/>
      <c r="TCT592" s="109"/>
      <c r="TCU592" s="109"/>
      <c r="TCV592" s="109"/>
      <c r="TCW592" s="109"/>
      <c r="TCX592" s="109"/>
      <c r="TCY592" s="109"/>
      <c r="TCZ592" s="109"/>
      <c r="TDA592" s="109"/>
      <c r="TDB592" s="109"/>
      <c r="TDC592" s="109"/>
      <c r="TDD592" s="109"/>
      <c r="TDE592" s="109"/>
      <c r="TDF592" s="109"/>
      <c r="TDG592" s="109"/>
      <c r="TDH592" s="109"/>
      <c r="TDI592" s="109"/>
      <c r="TDJ592" s="109"/>
      <c r="TDK592" s="109"/>
      <c r="TDL592" s="109"/>
      <c r="TDM592" s="109"/>
      <c r="TDN592" s="109"/>
      <c r="TDO592" s="109"/>
      <c r="TDP592" s="109"/>
      <c r="TDQ592" s="109"/>
      <c r="TDR592" s="109"/>
      <c r="TDS592" s="109"/>
      <c r="TDT592" s="109"/>
      <c r="TDU592" s="109"/>
      <c r="TDV592" s="109"/>
      <c r="TDW592" s="109"/>
      <c r="TDX592" s="109"/>
      <c r="TDY592" s="109"/>
      <c r="TDZ592" s="109"/>
      <c r="TEA592" s="109"/>
      <c r="TEB592" s="109"/>
      <c r="TEC592" s="109"/>
      <c r="TED592" s="109"/>
      <c r="TEE592" s="109"/>
      <c r="TEF592" s="109"/>
      <c r="TEG592" s="109"/>
      <c r="TEH592" s="109"/>
      <c r="TEI592" s="109"/>
      <c r="TEJ592" s="109"/>
      <c r="TEK592" s="109"/>
      <c r="TEL592" s="109"/>
      <c r="TEM592" s="109"/>
      <c r="TEN592" s="109"/>
      <c r="TEO592" s="109"/>
      <c r="TEP592" s="109"/>
      <c r="TEQ592" s="109"/>
      <c r="TER592" s="109"/>
      <c r="TES592" s="109"/>
      <c r="TET592" s="109"/>
      <c r="TEU592" s="109"/>
      <c r="TEV592" s="109"/>
      <c r="TEW592" s="109"/>
      <c r="TEX592" s="109"/>
      <c r="TEY592" s="109"/>
      <c r="TEZ592" s="109"/>
      <c r="TFA592" s="109"/>
      <c r="TFB592" s="109"/>
      <c r="TFC592" s="109"/>
      <c r="TFD592" s="109"/>
      <c r="TFE592" s="109"/>
      <c r="TFF592" s="109"/>
      <c r="TFG592" s="109"/>
      <c r="TFH592" s="109"/>
      <c r="TFI592" s="109"/>
      <c r="TFJ592" s="109"/>
      <c r="TFK592" s="109"/>
      <c r="TFL592" s="109"/>
      <c r="TFM592" s="109"/>
      <c r="TFN592" s="109"/>
      <c r="TFO592" s="109"/>
      <c r="TFP592" s="109"/>
      <c r="TFQ592" s="109"/>
      <c r="TFR592" s="109"/>
      <c r="TFS592" s="109"/>
      <c r="TFT592" s="109"/>
      <c r="TFU592" s="109"/>
      <c r="TFV592" s="109"/>
      <c r="TFW592" s="109"/>
      <c r="TFX592" s="109"/>
      <c r="TFY592" s="109"/>
      <c r="TFZ592" s="109"/>
      <c r="TGA592" s="109"/>
      <c r="TGB592" s="109"/>
      <c r="TGC592" s="109"/>
      <c r="TGD592" s="109"/>
      <c r="TGE592" s="109"/>
      <c r="TGF592" s="109"/>
      <c r="TGG592" s="109"/>
      <c r="TGH592" s="109"/>
      <c r="TGI592" s="109"/>
      <c r="TGJ592" s="109"/>
      <c r="TGK592" s="109"/>
      <c r="TGL592" s="109"/>
      <c r="TGM592" s="109"/>
      <c r="TGN592" s="109"/>
      <c r="TGO592" s="109"/>
      <c r="TGP592" s="109"/>
      <c r="TGQ592" s="109"/>
      <c r="TGR592" s="109"/>
      <c r="TGS592" s="109"/>
      <c r="TGT592" s="109"/>
      <c r="TGU592" s="109"/>
      <c r="TGV592" s="109"/>
      <c r="TGW592" s="109"/>
      <c r="TGX592" s="109"/>
      <c r="TGY592" s="109"/>
      <c r="TGZ592" s="109"/>
      <c r="THA592" s="109"/>
      <c r="THB592" s="109"/>
      <c r="THC592" s="109"/>
      <c r="THD592" s="109"/>
      <c r="THE592" s="109"/>
      <c r="THF592" s="109"/>
      <c r="THG592" s="109"/>
      <c r="THH592" s="109"/>
      <c r="THI592" s="109"/>
      <c r="THJ592" s="109"/>
      <c r="THK592" s="109"/>
      <c r="THL592" s="109"/>
      <c r="THM592" s="109"/>
      <c r="THN592" s="109"/>
      <c r="THO592" s="109"/>
      <c r="THP592" s="109"/>
      <c r="THQ592" s="109"/>
      <c r="THR592" s="109"/>
      <c r="THS592" s="109"/>
      <c r="THT592" s="109"/>
      <c r="THU592" s="109"/>
      <c r="THV592" s="109"/>
      <c r="THW592" s="109"/>
      <c r="THX592" s="109"/>
      <c r="THY592" s="109"/>
      <c r="THZ592" s="109"/>
      <c r="TIA592" s="109"/>
      <c r="TIB592" s="109"/>
      <c r="TIC592" s="109"/>
      <c r="TID592" s="109"/>
      <c r="TIE592" s="109"/>
      <c r="TIF592" s="109"/>
      <c r="TIG592" s="109"/>
      <c r="TIH592" s="109"/>
      <c r="TII592" s="109"/>
      <c r="TIJ592" s="109"/>
      <c r="TIK592" s="109"/>
      <c r="TIL592" s="109"/>
      <c r="TIM592" s="109"/>
      <c r="TIN592" s="109"/>
      <c r="TIO592" s="109"/>
      <c r="TIP592" s="109"/>
      <c r="TIQ592" s="109"/>
      <c r="TIR592" s="109"/>
      <c r="TIS592" s="109"/>
      <c r="TIT592" s="109"/>
      <c r="TIU592" s="109"/>
      <c r="TIV592" s="109"/>
      <c r="TIW592" s="109"/>
      <c r="TIX592" s="109"/>
      <c r="TIY592" s="109"/>
      <c r="TIZ592" s="109"/>
      <c r="TJA592" s="109"/>
      <c r="TJB592" s="109"/>
      <c r="TJC592" s="109"/>
      <c r="TJD592" s="109"/>
      <c r="TJE592" s="109"/>
      <c r="TJF592" s="109"/>
      <c r="TJG592" s="109"/>
      <c r="TJH592" s="109"/>
      <c r="TJI592" s="109"/>
      <c r="TJJ592" s="109"/>
      <c r="TJK592" s="109"/>
      <c r="TJL592" s="109"/>
      <c r="TJM592" s="109"/>
      <c r="TJN592" s="109"/>
      <c r="TJO592" s="109"/>
      <c r="TJP592" s="109"/>
      <c r="TJQ592" s="109"/>
      <c r="TJR592" s="109"/>
      <c r="TJS592" s="109"/>
      <c r="TJT592" s="109"/>
      <c r="TJU592" s="109"/>
      <c r="TJV592" s="109"/>
      <c r="TJW592" s="109"/>
      <c r="TJX592" s="109"/>
      <c r="TJY592" s="109"/>
      <c r="TJZ592" s="109"/>
      <c r="TKA592" s="109"/>
      <c r="TKB592" s="109"/>
      <c r="TKC592" s="109"/>
      <c r="TKD592" s="109"/>
      <c r="TKE592" s="109"/>
      <c r="TKF592" s="109"/>
      <c r="TKG592" s="109"/>
      <c r="TKH592" s="109"/>
      <c r="TKI592" s="109"/>
      <c r="TKJ592" s="109"/>
      <c r="TKK592" s="109"/>
      <c r="TKL592" s="109"/>
      <c r="TKM592" s="109"/>
      <c r="TKN592" s="109"/>
      <c r="TKO592" s="109"/>
      <c r="TKP592" s="109"/>
      <c r="TKQ592" s="109"/>
      <c r="TKR592" s="109"/>
      <c r="TKS592" s="109"/>
      <c r="TKT592" s="109"/>
      <c r="TKU592" s="109"/>
      <c r="TKV592" s="109"/>
      <c r="TKW592" s="109"/>
      <c r="TKX592" s="109"/>
      <c r="TKY592" s="109"/>
      <c r="TKZ592" s="109"/>
      <c r="TLA592" s="109"/>
      <c r="TLB592" s="109"/>
      <c r="TLC592" s="109"/>
      <c r="TLD592" s="109"/>
      <c r="TLE592" s="109"/>
      <c r="TLF592" s="109"/>
      <c r="TLG592" s="109"/>
      <c r="TLH592" s="109"/>
      <c r="TLI592" s="109"/>
      <c r="TLJ592" s="109"/>
      <c r="TLK592" s="109"/>
      <c r="TLL592" s="109"/>
      <c r="TLM592" s="109"/>
      <c r="TLN592" s="109"/>
      <c r="TLO592" s="109"/>
      <c r="TLP592" s="109"/>
      <c r="TLQ592" s="109"/>
      <c r="TLR592" s="109"/>
      <c r="TLS592" s="109"/>
      <c r="TLT592" s="109"/>
      <c r="TLU592" s="109"/>
      <c r="TLV592" s="109"/>
      <c r="TLW592" s="109"/>
      <c r="TLX592" s="109"/>
      <c r="TLY592" s="109"/>
      <c r="TLZ592" s="109"/>
      <c r="TMA592" s="109"/>
      <c r="TMB592" s="109"/>
      <c r="TMC592" s="109"/>
      <c r="TMD592" s="109"/>
      <c r="TME592" s="109"/>
      <c r="TMF592" s="109"/>
      <c r="TMG592" s="109"/>
      <c r="TMH592" s="109"/>
      <c r="TMI592" s="109"/>
      <c r="TMJ592" s="109"/>
      <c r="TMK592" s="109"/>
      <c r="TML592" s="109"/>
      <c r="TMM592" s="109"/>
      <c r="TMN592" s="109"/>
      <c r="TMO592" s="109"/>
      <c r="TMP592" s="109"/>
      <c r="TMQ592" s="109"/>
      <c r="TMR592" s="109"/>
      <c r="TMS592" s="109"/>
      <c r="TMT592" s="109"/>
      <c r="TMU592" s="109"/>
      <c r="TMV592" s="109"/>
      <c r="TMW592" s="109"/>
      <c r="TMX592" s="109"/>
      <c r="TMY592" s="109"/>
      <c r="TMZ592" s="109"/>
      <c r="TNA592" s="109"/>
      <c r="TNB592" s="109"/>
      <c r="TNC592" s="109"/>
      <c r="TND592" s="109"/>
      <c r="TNE592" s="109"/>
      <c r="TNF592" s="109"/>
      <c r="TNG592" s="109"/>
      <c r="TNH592" s="109"/>
      <c r="TNI592" s="109"/>
      <c r="TNJ592" s="109"/>
      <c r="TNK592" s="109"/>
      <c r="TNL592" s="109"/>
      <c r="TNM592" s="109"/>
      <c r="TNN592" s="109"/>
      <c r="TNO592" s="109"/>
      <c r="TNP592" s="109"/>
      <c r="TNQ592" s="109"/>
      <c r="TNR592" s="109"/>
      <c r="TNS592" s="109"/>
      <c r="TNT592" s="109"/>
      <c r="TNU592" s="109"/>
      <c r="TNV592" s="109"/>
      <c r="TNW592" s="109"/>
      <c r="TNX592" s="109"/>
      <c r="TNY592" s="109"/>
      <c r="TNZ592" s="109"/>
      <c r="TOA592" s="109"/>
      <c r="TOB592" s="109"/>
      <c r="TOC592" s="109"/>
      <c r="TOD592" s="109"/>
      <c r="TOE592" s="109"/>
      <c r="TOF592" s="109"/>
      <c r="TOG592" s="109"/>
      <c r="TOH592" s="109"/>
      <c r="TOI592" s="109"/>
      <c r="TOJ592" s="109"/>
      <c r="TOK592" s="109"/>
      <c r="TOL592" s="109"/>
      <c r="TOM592" s="109"/>
      <c r="TON592" s="109"/>
      <c r="TOO592" s="109"/>
      <c r="TOP592" s="109"/>
      <c r="TOQ592" s="109"/>
      <c r="TOR592" s="109"/>
      <c r="TOS592" s="109"/>
      <c r="TOT592" s="109"/>
      <c r="TOU592" s="109"/>
      <c r="TOV592" s="109"/>
      <c r="TOW592" s="109"/>
      <c r="TOX592" s="109"/>
      <c r="TOY592" s="109"/>
      <c r="TOZ592" s="109"/>
      <c r="TPA592" s="109"/>
      <c r="TPB592" s="109"/>
      <c r="TPC592" s="109"/>
      <c r="TPD592" s="109"/>
      <c r="TPE592" s="109"/>
      <c r="TPF592" s="109"/>
      <c r="TPG592" s="109"/>
      <c r="TPH592" s="109"/>
      <c r="TPI592" s="109"/>
      <c r="TPJ592" s="109"/>
      <c r="TPK592" s="109"/>
      <c r="TPL592" s="109"/>
      <c r="TPM592" s="109"/>
      <c r="TPN592" s="109"/>
      <c r="TPO592" s="109"/>
      <c r="TPP592" s="109"/>
      <c r="TPQ592" s="109"/>
      <c r="TPR592" s="109"/>
      <c r="TPS592" s="109"/>
      <c r="TPT592" s="109"/>
      <c r="TPU592" s="109"/>
      <c r="TPV592" s="109"/>
      <c r="TPW592" s="109"/>
      <c r="TPX592" s="109"/>
      <c r="TPY592" s="109"/>
      <c r="TPZ592" s="109"/>
      <c r="TQA592" s="109"/>
      <c r="TQB592" s="109"/>
      <c r="TQC592" s="109"/>
      <c r="TQD592" s="109"/>
      <c r="TQE592" s="109"/>
      <c r="TQF592" s="109"/>
      <c r="TQG592" s="109"/>
      <c r="TQH592" s="109"/>
      <c r="TQI592" s="109"/>
      <c r="TQJ592" s="109"/>
      <c r="TQK592" s="109"/>
      <c r="TQL592" s="109"/>
      <c r="TQM592" s="109"/>
      <c r="TQN592" s="109"/>
      <c r="TQO592" s="109"/>
      <c r="TQP592" s="109"/>
      <c r="TQQ592" s="109"/>
      <c r="TQR592" s="109"/>
      <c r="TQS592" s="109"/>
      <c r="TQT592" s="109"/>
      <c r="TQU592" s="109"/>
      <c r="TQV592" s="109"/>
      <c r="TQW592" s="109"/>
      <c r="TQX592" s="109"/>
      <c r="TQY592" s="109"/>
      <c r="TQZ592" s="109"/>
      <c r="TRA592" s="109"/>
      <c r="TRB592" s="109"/>
      <c r="TRC592" s="109"/>
      <c r="TRD592" s="109"/>
      <c r="TRE592" s="109"/>
      <c r="TRF592" s="109"/>
      <c r="TRG592" s="109"/>
      <c r="TRH592" s="109"/>
      <c r="TRI592" s="109"/>
      <c r="TRJ592" s="109"/>
      <c r="TRK592" s="109"/>
      <c r="TRL592" s="109"/>
      <c r="TRM592" s="109"/>
      <c r="TRN592" s="109"/>
      <c r="TRO592" s="109"/>
      <c r="TRP592" s="109"/>
      <c r="TRQ592" s="109"/>
      <c r="TRR592" s="109"/>
      <c r="TRS592" s="109"/>
      <c r="TRT592" s="109"/>
      <c r="TRU592" s="109"/>
      <c r="TRV592" s="109"/>
      <c r="TRW592" s="109"/>
      <c r="TRX592" s="109"/>
      <c r="TRY592" s="109"/>
      <c r="TRZ592" s="109"/>
      <c r="TSA592" s="109"/>
      <c r="TSB592" s="109"/>
      <c r="TSC592" s="109"/>
      <c r="TSD592" s="109"/>
      <c r="TSE592" s="109"/>
      <c r="TSF592" s="109"/>
      <c r="TSG592" s="109"/>
      <c r="TSH592" s="109"/>
      <c r="TSI592" s="109"/>
      <c r="TSJ592" s="109"/>
      <c r="TSK592" s="109"/>
      <c r="TSL592" s="109"/>
      <c r="TSM592" s="109"/>
      <c r="TSN592" s="109"/>
      <c r="TSO592" s="109"/>
      <c r="TSP592" s="109"/>
      <c r="TSQ592" s="109"/>
      <c r="TSR592" s="109"/>
      <c r="TSS592" s="109"/>
      <c r="TST592" s="109"/>
      <c r="TSU592" s="109"/>
      <c r="TSV592" s="109"/>
      <c r="TSW592" s="109"/>
      <c r="TSX592" s="109"/>
      <c r="TSY592" s="109"/>
      <c r="TSZ592" s="109"/>
      <c r="TTA592" s="109"/>
      <c r="TTB592" s="109"/>
      <c r="TTC592" s="109"/>
      <c r="TTD592" s="109"/>
      <c r="TTE592" s="109"/>
      <c r="TTF592" s="109"/>
      <c r="TTG592" s="109"/>
      <c r="TTH592" s="109"/>
      <c r="TTI592" s="109"/>
      <c r="TTJ592" s="109"/>
      <c r="TTK592" s="109"/>
      <c r="TTL592" s="109"/>
      <c r="TTM592" s="109"/>
      <c r="TTN592" s="109"/>
      <c r="TTO592" s="109"/>
      <c r="TTP592" s="109"/>
      <c r="TTQ592" s="109"/>
      <c r="TTR592" s="109"/>
      <c r="TTS592" s="109"/>
      <c r="TTT592" s="109"/>
      <c r="TTU592" s="109"/>
      <c r="TTV592" s="109"/>
      <c r="TTW592" s="109"/>
      <c r="TTX592" s="109"/>
      <c r="TTY592" s="109"/>
      <c r="TTZ592" s="109"/>
      <c r="TUA592" s="109"/>
      <c r="TUB592" s="109"/>
      <c r="TUC592" s="109"/>
      <c r="TUD592" s="109"/>
      <c r="TUE592" s="109"/>
      <c r="TUF592" s="109"/>
      <c r="TUG592" s="109"/>
      <c r="TUH592" s="109"/>
      <c r="TUI592" s="109"/>
      <c r="TUJ592" s="109"/>
      <c r="TUK592" s="109"/>
      <c r="TUL592" s="109"/>
      <c r="TUM592" s="109"/>
      <c r="TUN592" s="109"/>
      <c r="TUO592" s="109"/>
      <c r="TUP592" s="109"/>
      <c r="TUQ592" s="109"/>
      <c r="TUR592" s="109"/>
      <c r="TUS592" s="109"/>
      <c r="TUT592" s="109"/>
      <c r="TUU592" s="109"/>
      <c r="TUV592" s="109"/>
      <c r="TUW592" s="109"/>
      <c r="TUX592" s="109"/>
      <c r="TUY592" s="109"/>
      <c r="TUZ592" s="109"/>
      <c r="TVA592" s="109"/>
      <c r="TVB592" s="109"/>
      <c r="TVC592" s="109"/>
      <c r="TVD592" s="109"/>
      <c r="TVE592" s="109"/>
      <c r="TVF592" s="109"/>
      <c r="TVG592" s="109"/>
      <c r="TVH592" s="109"/>
      <c r="TVI592" s="109"/>
      <c r="TVJ592" s="109"/>
      <c r="TVK592" s="109"/>
      <c r="TVL592" s="109"/>
      <c r="TVM592" s="109"/>
      <c r="TVN592" s="109"/>
      <c r="TVO592" s="109"/>
      <c r="TVP592" s="109"/>
      <c r="TVQ592" s="109"/>
      <c r="TVR592" s="109"/>
      <c r="TVS592" s="109"/>
      <c r="TVT592" s="109"/>
      <c r="TVU592" s="109"/>
      <c r="TVV592" s="109"/>
      <c r="TVW592" s="109"/>
      <c r="TVX592" s="109"/>
      <c r="TVY592" s="109"/>
      <c r="TVZ592" s="109"/>
      <c r="TWA592" s="109"/>
      <c r="TWB592" s="109"/>
      <c r="TWC592" s="109"/>
      <c r="TWD592" s="109"/>
      <c r="TWE592" s="109"/>
      <c r="TWF592" s="109"/>
      <c r="TWG592" s="109"/>
      <c r="TWH592" s="109"/>
      <c r="TWI592" s="109"/>
      <c r="TWJ592" s="109"/>
      <c r="TWK592" s="109"/>
      <c r="TWL592" s="109"/>
      <c r="TWM592" s="109"/>
      <c r="TWN592" s="109"/>
      <c r="TWO592" s="109"/>
      <c r="TWP592" s="109"/>
      <c r="TWQ592" s="109"/>
      <c r="TWR592" s="109"/>
      <c r="TWS592" s="109"/>
      <c r="TWT592" s="109"/>
      <c r="TWU592" s="109"/>
      <c r="TWV592" s="109"/>
      <c r="TWW592" s="109"/>
      <c r="TWX592" s="109"/>
      <c r="TWY592" s="109"/>
      <c r="TWZ592" s="109"/>
      <c r="TXA592" s="109"/>
      <c r="TXB592" s="109"/>
      <c r="TXC592" s="109"/>
      <c r="TXD592" s="109"/>
      <c r="TXE592" s="109"/>
      <c r="TXF592" s="109"/>
      <c r="TXG592" s="109"/>
      <c r="TXH592" s="109"/>
      <c r="TXI592" s="109"/>
      <c r="TXJ592" s="109"/>
      <c r="TXK592" s="109"/>
      <c r="TXL592" s="109"/>
      <c r="TXM592" s="109"/>
      <c r="TXN592" s="109"/>
      <c r="TXO592" s="109"/>
      <c r="TXP592" s="109"/>
      <c r="TXQ592" s="109"/>
      <c r="TXR592" s="109"/>
      <c r="TXS592" s="109"/>
      <c r="TXT592" s="109"/>
      <c r="TXU592" s="109"/>
      <c r="TXV592" s="109"/>
      <c r="TXW592" s="109"/>
      <c r="TXX592" s="109"/>
      <c r="TXY592" s="109"/>
      <c r="TXZ592" s="109"/>
      <c r="TYA592" s="109"/>
      <c r="TYB592" s="109"/>
      <c r="TYC592" s="109"/>
      <c r="TYD592" s="109"/>
      <c r="TYE592" s="109"/>
      <c r="TYF592" s="109"/>
      <c r="TYG592" s="109"/>
      <c r="TYH592" s="109"/>
      <c r="TYI592" s="109"/>
      <c r="TYJ592" s="109"/>
      <c r="TYK592" s="109"/>
      <c r="TYL592" s="109"/>
      <c r="TYM592" s="109"/>
      <c r="TYN592" s="109"/>
      <c r="TYO592" s="109"/>
      <c r="TYP592" s="109"/>
      <c r="TYQ592" s="109"/>
      <c r="TYR592" s="109"/>
      <c r="TYS592" s="109"/>
      <c r="TYT592" s="109"/>
      <c r="TYU592" s="109"/>
      <c r="TYV592" s="109"/>
      <c r="TYW592" s="109"/>
      <c r="TYX592" s="109"/>
      <c r="TYY592" s="109"/>
      <c r="TYZ592" s="109"/>
      <c r="TZA592" s="109"/>
      <c r="TZB592" s="109"/>
      <c r="TZC592" s="109"/>
      <c r="TZD592" s="109"/>
      <c r="TZE592" s="109"/>
      <c r="TZF592" s="109"/>
      <c r="TZG592" s="109"/>
      <c r="TZH592" s="109"/>
      <c r="TZI592" s="109"/>
      <c r="TZJ592" s="109"/>
      <c r="TZK592" s="109"/>
      <c r="TZL592" s="109"/>
      <c r="TZM592" s="109"/>
      <c r="TZN592" s="109"/>
      <c r="TZO592" s="109"/>
      <c r="TZP592" s="109"/>
      <c r="TZQ592" s="109"/>
      <c r="TZR592" s="109"/>
      <c r="TZS592" s="109"/>
      <c r="TZT592" s="109"/>
      <c r="TZU592" s="109"/>
      <c r="TZV592" s="109"/>
      <c r="TZW592" s="109"/>
      <c r="TZX592" s="109"/>
      <c r="TZY592" s="109"/>
      <c r="TZZ592" s="109"/>
      <c r="UAA592" s="109"/>
      <c r="UAB592" s="109"/>
      <c r="UAC592" s="109"/>
      <c r="UAD592" s="109"/>
      <c r="UAE592" s="109"/>
      <c r="UAF592" s="109"/>
      <c r="UAG592" s="109"/>
      <c r="UAH592" s="109"/>
      <c r="UAI592" s="109"/>
      <c r="UAJ592" s="109"/>
      <c r="UAK592" s="109"/>
      <c r="UAL592" s="109"/>
      <c r="UAM592" s="109"/>
      <c r="UAN592" s="109"/>
      <c r="UAO592" s="109"/>
      <c r="UAP592" s="109"/>
      <c r="UAQ592" s="109"/>
      <c r="UAR592" s="109"/>
      <c r="UAS592" s="109"/>
      <c r="UAT592" s="109"/>
      <c r="UAU592" s="109"/>
      <c r="UAV592" s="109"/>
      <c r="UAW592" s="109"/>
      <c r="UAX592" s="109"/>
      <c r="UAY592" s="109"/>
      <c r="UAZ592" s="109"/>
      <c r="UBA592" s="109"/>
      <c r="UBB592" s="109"/>
      <c r="UBC592" s="109"/>
      <c r="UBD592" s="109"/>
      <c r="UBE592" s="109"/>
      <c r="UBF592" s="109"/>
      <c r="UBG592" s="109"/>
      <c r="UBH592" s="109"/>
      <c r="UBI592" s="109"/>
      <c r="UBJ592" s="109"/>
      <c r="UBK592" s="109"/>
      <c r="UBL592" s="109"/>
      <c r="UBM592" s="109"/>
      <c r="UBN592" s="109"/>
      <c r="UBO592" s="109"/>
      <c r="UBP592" s="109"/>
      <c r="UBQ592" s="109"/>
      <c r="UBR592" s="109"/>
      <c r="UBS592" s="109"/>
      <c r="UBT592" s="109"/>
      <c r="UBU592" s="109"/>
      <c r="UBV592" s="109"/>
      <c r="UBW592" s="109"/>
      <c r="UBX592" s="109"/>
      <c r="UBY592" s="109"/>
      <c r="UBZ592" s="109"/>
      <c r="UCA592" s="109"/>
      <c r="UCB592" s="109"/>
      <c r="UCC592" s="109"/>
      <c r="UCD592" s="109"/>
      <c r="UCE592" s="109"/>
      <c r="UCF592" s="109"/>
      <c r="UCG592" s="109"/>
      <c r="UCH592" s="109"/>
      <c r="UCI592" s="109"/>
      <c r="UCJ592" s="109"/>
      <c r="UCK592" s="109"/>
      <c r="UCL592" s="109"/>
      <c r="UCM592" s="109"/>
      <c r="UCN592" s="109"/>
      <c r="UCO592" s="109"/>
      <c r="UCP592" s="109"/>
      <c r="UCQ592" s="109"/>
      <c r="UCR592" s="109"/>
      <c r="UCS592" s="109"/>
      <c r="UCT592" s="109"/>
      <c r="UCU592" s="109"/>
      <c r="UCV592" s="109"/>
      <c r="UCW592" s="109"/>
      <c r="UCX592" s="109"/>
      <c r="UCY592" s="109"/>
      <c r="UCZ592" s="109"/>
      <c r="UDA592" s="109"/>
      <c r="UDB592" s="109"/>
      <c r="UDC592" s="109"/>
      <c r="UDD592" s="109"/>
      <c r="UDE592" s="109"/>
      <c r="UDF592" s="109"/>
      <c r="UDG592" s="109"/>
      <c r="UDH592" s="109"/>
      <c r="UDI592" s="109"/>
      <c r="UDJ592" s="109"/>
      <c r="UDK592" s="109"/>
      <c r="UDL592" s="109"/>
      <c r="UDM592" s="109"/>
      <c r="UDN592" s="109"/>
      <c r="UDO592" s="109"/>
      <c r="UDP592" s="109"/>
      <c r="UDQ592" s="109"/>
      <c r="UDR592" s="109"/>
      <c r="UDS592" s="109"/>
      <c r="UDT592" s="109"/>
      <c r="UDU592" s="109"/>
      <c r="UDV592" s="109"/>
      <c r="UDW592" s="109"/>
      <c r="UDX592" s="109"/>
      <c r="UDY592" s="109"/>
      <c r="UDZ592" s="109"/>
      <c r="UEA592" s="109"/>
      <c r="UEB592" s="109"/>
      <c r="UEC592" s="109"/>
      <c r="UED592" s="109"/>
      <c r="UEE592" s="109"/>
      <c r="UEF592" s="109"/>
      <c r="UEG592" s="109"/>
      <c r="UEH592" s="109"/>
      <c r="UEI592" s="109"/>
      <c r="UEJ592" s="109"/>
      <c r="UEK592" s="109"/>
      <c r="UEL592" s="109"/>
      <c r="UEM592" s="109"/>
      <c r="UEN592" s="109"/>
      <c r="UEO592" s="109"/>
      <c r="UEP592" s="109"/>
      <c r="UEQ592" s="109"/>
      <c r="UER592" s="109"/>
      <c r="UES592" s="109"/>
      <c r="UET592" s="109"/>
      <c r="UEU592" s="109"/>
      <c r="UEV592" s="109"/>
      <c r="UEW592" s="109"/>
      <c r="UEX592" s="109"/>
      <c r="UEY592" s="109"/>
      <c r="UEZ592" s="109"/>
      <c r="UFA592" s="109"/>
      <c r="UFB592" s="109"/>
      <c r="UFC592" s="109"/>
      <c r="UFD592" s="109"/>
      <c r="UFE592" s="109"/>
      <c r="UFF592" s="109"/>
      <c r="UFG592" s="109"/>
      <c r="UFH592" s="109"/>
      <c r="UFI592" s="109"/>
      <c r="UFJ592" s="109"/>
      <c r="UFK592" s="109"/>
      <c r="UFL592" s="109"/>
      <c r="UFM592" s="109"/>
      <c r="UFN592" s="109"/>
      <c r="UFO592" s="109"/>
      <c r="UFP592" s="109"/>
      <c r="UFQ592" s="109"/>
      <c r="UFR592" s="109"/>
      <c r="UFS592" s="109"/>
      <c r="UFT592" s="109"/>
      <c r="UFU592" s="109"/>
      <c r="UFV592" s="109"/>
      <c r="UFW592" s="109"/>
      <c r="UFX592" s="109"/>
      <c r="UFY592" s="109"/>
      <c r="UFZ592" s="109"/>
      <c r="UGA592" s="109"/>
      <c r="UGB592" s="109"/>
      <c r="UGC592" s="109"/>
      <c r="UGD592" s="109"/>
      <c r="UGE592" s="109"/>
      <c r="UGF592" s="109"/>
      <c r="UGG592" s="109"/>
      <c r="UGH592" s="109"/>
      <c r="UGI592" s="109"/>
      <c r="UGJ592" s="109"/>
      <c r="UGK592" s="109"/>
      <c r="UGL592" s="109"/>
      <c r="UGM592" s="109"/>
      <c r="UGN592" s="109"/>
      <c r="UGO592" s="109"/>
      <c r="UGP592" s="109"/>
      <c r="UGQ592" s="109"/>
      <c r="UGR592" s="109"/>
      <c r="UGS592" s="109"/>
      <c r="UGT592" s="109"/>
      <c r="UGU592" s="109"/>
      <c r="UGV592" s="109"/>
      <c r="UGW592" s="109"/>
      <c r="UGX592" s="109"/>
      <c r="UGY592" s="109"/>
      <c r="UGZ592" s="109"/>
      <c r="UHA592" s="109"/>
      <c r="UHB592" s="109"/>
      <c r="UHC592" s="109"/>
      <c r="UHD592" s="109"/>
      <c r="UHE592" s="109"/>
      <c r="UHF592" s="109"/>
      <c r="UHG592" s="109"/>
      <c r="UHH592" s="109"/>
      <c r="UHI592" s="109"/>
      <c r="UHJ592" s="109"/>
      <c r="UHK592" s="109"/>
      <c r="UHL592" s="109"/>
      <c r="UHM592" s="109"/>
      <c r="UHN592" s="109"/>
      <c r="UHO592" s="109"/>
      <c r="UHP592" s="109"/>
      <c r="UHQ592" s="109"/>
      <c r="UHR592" s="109"/>
      <c r="UHS592" s="109"/>
      <c r="UHT592" s="109"/>
      <c r="UHU592" s="109"/>
      <c r="UHV592" s="109"/>
      <c r="UHW592" s="109"/>
      <c r="UHX592" s="109"/>
      <c r="UHY592" s="109"/>
      <c r="UHZ592" s="109"/>
      <c r="UIA592" s="109"/>
      <c r="UIB592" s="109"/>
      <c r="UIC592" s="109"/>
      <c r="UID592" s="109"/>
      <c r="UIE592" s="109"/>
      <c r="UIF592" s="109"/>
      <c r="UIG592" s="109"/>
      <c r="UIH592" s="109"/>
      <c r="UII592" s="109"/>
      <c r="UIJ592" s="109"/>
      <c r="UIK592" s="109"/>
      <c r="UIL592" s="109"/>
      <c r="UIM592" s="109"/>
      <c r="UIN592" s="109"/>
      <c r="UIO592" s="109"/>
      <c r="UIP592" s="109"/>
      <c r="UIQ592" s="109"/>
      <c r="UIR592" s="109"/>
      <c r="UIS592" s="109"/>
      <c r="UIT592" s="109"/>
      <c r="UIU592" s="109"/>
      <c r="UIV592" s="109"/>
      <c r="UIW592" s="109"/>
      <c r="UIX592" s="109"/>
      <c r="UIY592" s="109"/>
      <c r="UIZ592" s="109"/>
      <c r="UJA592" s="109"/>
      <c r="UJB592" s="109"/>
      <c r="UJC592" s="109"/>
      <c r="UJD592" s="109"/>
      <c r="UJE592" s="109"/>
      <c r="UJF592" s="109"/>
      <c r="UJG592" s="109"/>
      <c r="UJH592" s="109"/>
      <c r="UJI592" s="109"/>
      <c r="UJJ592" s="109"/>
      <c r="UJK592" s="109"/>
      <c r="UJL592" s="109"/>
      <c r="UJM592" s="109"/>
      <c r="UJN592" s="109"/>
      <c r="UJO592" s="109"/>
      <c r="UJP592" s="109"/>
      <c r="UJQ592" s="109"/>
      <c r="UJR592" s="109"/>
      <c r="UJS592" s="109"/>
      <c r="UJT592" s="109"/>
      <c r="UJU592" s="109"/>
      <c r="UJV592" s="109"/>
      <c r="UJW592" s="109"/>
      <c r="UJX592" s="109"/>
      <c r="UJY592" s="109"/>
      <c r="UJZ592" s="109"/>
      <c r="UKA592" s="109"/>
      <c r="UKB592" s="109"/>
      <c r="UKC592" s="109"/>
      <c r="UKD592" s="109"/>
      <c r="UKE592" s="109"/>
      <c r="UKF592" s="109"/>
      <c r="UKG592" s="109"/>
      <c r="UKH592" s="109"/>
      <c r="UKI592" s="109"/>
      <c r="UKJ592" s="109"/>
      <c r="UKK592" s="109"/>
      <c r="UKL592" s="109"/>
      <c r="UKM592" s="109"/>
      <c r="UKN592" s="109"/>
      <c r="UKO592" s="109"/>
      <c r="UKP592" s="109"/>
      <c r="UKQ592" s="109"/>
      <c r="UKR592" s="109"/>
      <c r="UKS592" s="109"/>
      <c r="UKT592" s="109"/>
      <c r="UKU592" s="109"/>
      <c r="UKV592" s="109"/>
      <c r="UKW592" s="109"/>
      <c r="UKX592" s="109"/>
      <c r="UKY592" s="109"/>
      <c r="UKZ592" s="109"/>
      <c r="ULA592" s="109"/>
      <c r="ULB592" s="109"/>
      <c r="ULC592" s="109"/>
      <c r="ULD592" s="109"/>
      <c r="ULE592" s="109"/>
      <c r="ULF592" s="109"/>
      <c r="ULG592" s="109"/>
      <c r="ULH592" s="109"/>
      <c r="ULI592" s="109"/>
      <c r="ULJ592" s="109"/>
      <c r="ULK592" s="109"/>
      <c r="ULL592" s="109"/>
      <c r="ULM592" s="109"/>
      <c r="ULN592" s="109"/>
      <c r="ULO592" s="109"/>
      <c r="ULP592" s="109"/>
      <c r="ULQ592" s="109"/>
      <c r="ULR592" s="109"/>
      <c r="ULS592" s="109"/>
      <c r="ULT592" s="109"/>
      <c r="ULU592" s="109"/>
      <c r="ULV592" s="109"/>
      <c r="ULW592" s="109"/>
      <c r="ULX592" s="109"/>
      <c r="ULY592" s="109"/>
      <c r="ULZ592" s="109"/>
      <c r="UMA592" s="109"/>
      <c r="UMB592" s="109"/>
      <c r="UMC592" s="109"/>
      <c r="UMD592" s="109"/>
      <c r="UME592" s="109"/>
      <c r="UMF592" s="109"/>
      <c r="UMG592" s="109"/>
      <c r="UMH592" s="109"/>
      <c r="UMI592" s="109"/>
      <c r="UMJ592" s="109"/>
      <c r="UMK592" s="109"/>
      <c r="UML592" s="109"/>
      <c r="UMM592" s="109"/>
      <c r="UMN592" s="109"/>
      <c r="UMO592" s="109"/>
      <c r="UMP592" s="109"/>
      <c r="UMQ592" s="109"/>
      <c r="UMR592" s="109"/>
      <c r="UMS592" s="109"/>
      <c r="UMT592" s="109"/>
      <c r="UMU592" s="109"/>
      <c r="UMV592" s="109"/>
      <c r="UMW592" s="109"/>
      <c r="UMX592" s="109"/>
      <c r="UMY592" s="109"/>
      <c r="UMZ592" s="109"/>
      <c r="UNA592" s="109"/>
      <c r="UNB592" s="109"/>
      <c r="UNC592" s="109"/>
      <c r="UND592" s="109"/>
      <c r="UNE592" s="109"/>
      <c r="UNF592" s="109"/>
      <c r="UNG592" s="109"/>
      <c r="UNH592" s="109"/>
      <c r="UNI592" s="109"/>
      <c r="UNJ592" s="109"/>
      <c r="UNK592" s="109"/>
      <c r="UNL592" s="109"/>
      <c r="UNM592" s="109"/>
      <c r="UNN592" s="109"/>
      <c r="UNO592" s="109"/>
      <c r="UNP592" s="109"/>
      <c r="UNQ592" s="109"/>
      <c r="UNR592" s="109"/>
      <c r="UNS592" s="109"/>
      <c r="UNT592" s="109"/>
      <c r="UNU592" s="109"/>
      <c r="UNV592" s="109"/>
      <c r="UNW592" s="109"/>
      <c r="UNX592" s="109"/>
      <c r="UNY592" s="109"/>
      <c r="UNZ592" s="109"/>
      <c r="UOA592" s="109"/>
      <c r="UOB592" s="109"/>
      <c r="UOC592" s="109"/>
      <c r="UOD592" s="109"/>
      <c r="UOE592" s="109"/>
      <c r="UOF592" s="109"/>
      <c r="UOG592" s="109"/>
      <c r="UOH592" s="109"/>
      <c r="UOI592" s="109"/>
      <c r="UOJ592" s="109"/>
      <c r="UOK592" s="109"/>
      <c r="UOL592" s="109"/>
      <c r="UOM592" s="109"/>
      <c r="UON592" s="109"/>
      <c r="UOO592" s="109"/>
      <c r="UOP592" s="109"/>
      <c r="UOQ592" s="109"/>
      <c r="UOR592" s="109"/>
      <c r="UOS592" s="109"/>
      <c r="UOT592" s="109"/>
      <c r="UOU592" s="109"/>
      <c r="UOV592" s="109"/>
      <c r="UOW592" s="109"/>
      <c r="UOX592" s="109"/>
      <c r="UOY592" s="109"/>
      <c r="UOZ592" s="109"/>
      <c r="UPA592" s="109"/>
      <c r="UPB592" s="109"/>
      <c r="UPC592" s="109"/>
      <c r="UPD592" s="109"/>
      <c r="UPE592" s="109"/>
      <c r="UPF592" s="109"/>
      <c r="UPG592" s="109"/>
      <c r="UPH592" s="109"/>
      <c r="UPI592" s="109"/>
      <c r="UPJ592" s="109"/>
      <c r="UPK592" s="109"/>
      <c r="UPL592" s="109"/>
      <c r="UPM592" s="109"/>
      <c r="UPN592" s="109"/>
      <c r="UPO592" s="109"/>
      <c r="UPP592" s="109"/>
      <c r="UPQ592" s="109"/>
      <c r="UPR592" s="109"/>
      <c r="UPS592" s="109"/>
      <c r="UPT592" s="109"/>
      <c r="UPU592" s="109"/>
      <c r="UPV592" s="109"/>
      <c r="UPW592" s="109"/>
      <c r="UPX592" s="109"/>
      <c r="UPY592" s="109"/>
      <c r="UPZ592" s="109"/>
      <c r="UQA592" s="109"/>
      <c r="UQB592" s="109"/>
      <c r="UQC592" s="109"/>
      <c r="UQD592" s="109"/>
      <c r="UQE592" s="109"/>
      <c r="UQF592" s="109"/>
      <c r="UQG592" s="109"/>
      <c r="UQH592" s="109"/>
      <c r="UQI592" s="109"/>
      <c r="UQJ592" s="109"/>
      <c r="UQK592" s="109"/>
      <c r="UQL592" s="109"/>
      <c r="UQM592" s="109"/>
      <c r="UQN592" s="109"/>
      <c r="UQO592" s="109"/>
      <c r="UQP592" s="109"/>
      <c r="UQQ592" s="109"/>
      <c r="UQR592" s="109"/>
      <c r="UQS592" s="109"/>
      <c r="UQT592" s="109"/>
      <c r="UQU592" s="109"/>
      <c r="UQV592" s="109"/>
      <c r="UQW592" s="109"/>
      <c r="UQX592" s="109"/>
      <c r="UQY592" s="109"/>
      <c r="UQZ592" s="109"/>
      <c r="URA592" s="109"/>
      <c r="URB592" s="109"/>
      <c r="URC592" s="109"/>
      <c r="URD592" s="109"/>
      <c r="URE592" s="109"/>
      <c r="URF592" s="109"/>
      <c r="URG592" s="109"/>
      <c r="URH592" s="109"/>
      <c r="URI592" s="109"/>
      <c r="URJ592" s="109"/>
      <c r="URK592" s="109"/>
      <c r="URL592" s="109"/>
      <c r="URM592" s="109"/>
      <c r="URN592" s="109"/>
      <c r="URO592" s="109"/>
      <c r="URP592" s="109"/>
      <c r="URQ592" s="109"/>
      <c r="URR592" s="109"/>
      <c r="URS592" s="109"/>
      <c r="URT592" s="109"/>
      <c r="URU592" s="109"/>
      <c r="URV592" s="109"/>
      <c r="URW592" s="109"/>
      <c r="URX592" s="109"/>
      <c r="URY592" s="109"/>
      <c r="URZ592" s="109"/>
      <c r="USA592" s="109"/>
      <c r="USB592" s="109"/>
      <c r="USC592" s="109"/>
      <c r="USD592" s="109"/>
      <c r="USE592" s="109"/>
      <c r="USF592" s="109"/>
      <c r="USG592" s="109"/>
      <c r="USH592" s="109"/>
      <c r="USI592" s="109"/>
      <c r="USJ592" s="109"/>
      <c r="USK592" s="109"/>
      <c r="USL592" s="109"/>
      <c r="USM592" s="109"/>
      <c r="USN592" s="109"/>
      <c r="USO592" s="109"/>
      <c r="USP592" s="109"/>
      <c r="USQ592" s="109"/>
      <c r="USR592" s="109"/>
      <c r="USS592" s="109"/>
      <c r="UST592" s="109"/>
      <c r="USU592" s="109"/>
      <c r="USV592" s="109"/>
      <c r="USW592" s="109"/>
      <c r="USX592" s="109"/>
      <c r="USY592" s="109"/>
      <c r="USZ592" s="109"/>
      <c r="UTA592" s="109"/>
      <c r="UTB592" s="109"/>
      <c r="UTC592" s="109"/>
      <c r="UTD592" s="109"/>
      <c r="UTE592" s="109"/>
      <c r="UTF592" s="109"/>
      <c r="UTG592" s="109"/>
      <c r="UTH592" s="109"/>
      <c r="UTI592" s="109"/>
      <c r="UTJ592" s="109"/>
      <c r="UTK592" s="109"/>
      <c r="UTL592" s="109"/>
      <c r="UTM592" s="109"/>
      <c r="UTN592" s="109"/>
      <c r="UTO592" s="109"/>
      <c r="UTP592" s="109"/>
      <c r="UTQ592" s="109"/>
      <c r="UTR592" s="109"/>
      <c r="UTS592" s="109"/>
      <c r="UTT592" s="109"/>
      <c r="UTU592" s="109"/>
      <c r="UTV592" s="109"/>
      <c r="UTW592" s="109"/>
      <c r="UTX592" s="109"/>
      <c r="UTY592" s="109"/>
      <c r="UTZ592" s="109"/>
      <c r="UUA592" s="109"/>
      <c r="UUB592" s="109"/>
      <c r="UUC592" s="109"/>
      <c r="UUD592" s="109"/>
      <c r="UUE592" s="109"/>
      <c r="UUF592" s="109"/>
      <c r="UUG592" s="109"/>
      <c r="UUH592" s="109"/>
      <c r="UUI592" s="109"/>
      <c r="UUJ592" s="109"/>
      <c r="UUK592" s="109"/>
      <c r="UUL592" s="109"/>
      <c r="UUM592" s="109"/>
      <c r="UUN592" s="109"/>
      <c r="UUO592" s="109"/>
      <c r="UUP592" s="109"/>
      <c r="UUQ592" s="109"/>
      <c r="UUR592" s="109"/>
      <c r="UUS592" s="109"/>
      <c r="UUT592" s="109"/>
      <c r="UUU592" s="109"/>
      <c r="UUV592" s="109"/>
      <c r="UUW592" s="109"/>
      <c r="UUX592" s="109"/>
      <c r="UUY592" s="109"/>
      <c r="UUZ592" s="109"/>
      <c r="UVA592" s="109"/>
      <c r="UVB592" s="109"/>
      <c r="UVC592" s="109"/>
      <c r="UVD592" s="109"/>
      <c r="UVE592" s="109"/>
      <c r="UVF592" s="109"/>
      <c r="UVG592" s="109"/>
      <c r="UVH592" s="109"/>
      <c r="UVI592" s="109"/>
      <c r="UVJ592" s="109"/>
      <c r="UVK592" s="109"/>
      <c r="UVL592" s="109"/>
      <c r="UVM592" s="109"/>
      <c r="UVN592" s="109"/>
      <c r="UVO592" s="109"/>
      <c r="UVP592" s="109"/>
      <c r="UVQ592" s="109"/>
      <c r="UVR592" s="109"/>
      <c r="UVS592" s="109"/>
      <c r="UVT592" s="109"/>
      <c r="UVU592" s="109"/>
      <c r="UVV592" s="109"/>
      <c r="UVW592" s="109"/>
      <c r="UVX592" s="109"/>
      <c r="UVY592" s="109"/>
      <c r="UVZ592" s="109"/>
      <c r="UWA592" s="109"/>
      <c r="UWB592" s="109"/>
      <c r="UWC592" s="109"/>
      <c r="UWD592" s="109"/>
      <c r="UWE592" s="109"/>
      <c r="UWF592" s="109"/>
      <c r="UWG592" s="109"/>
      <c r="UWH592" s="109"/>
      <c r="UWI592" s="109"/>
      <c r="UWJ592" s="109"/>
      <c r="UWK592" s="109"/>
      <c r="UWL592" s="109"/>
      <c r="UWM592" s="109"/>
      <c r="UWN592" s="109"/>
      <c r="UWO592" s="109"/>
      <c r="UWP592" s="109"/>
      <c r="UWQ592" s="109"/>
      <c r="UWR592" s="109"/>
      <c r="UWS592" s="109"/>
      <c r="UWT592" s="109"/>
      <c r="UWU592" s="109"/>
      <c r="UWV592" s="109"/>
      <c r="UWW592" s="109"/>
      <c r="UWX592" s="109"/>
      <c r="UWY592" s="109"/>
      <c r="UWZ592" s="109"/>
      <c r="UXA592" s="109"/>
      <c r="UXB592" s="109"/>
      <c r="UXC592" s="109"/>
      <c r="UXD592" s="109"/>
      <c r="UXE592" s="109"/>
      <c r="UXF592" s="109"/>
      <c r="UXG592" s="109"/>
      <c r="UXH592" s="109"/>
      <c r="UXI592" s="109"/>
      <c r="UXJ592" s="109"/>
      <c r="UXK592" s="109"/>
      <c r="UXL592" s="109"/>
      <c r="UXM592" s="109"/>
      <c r="UXN592" s="109"/>
      <c r="UXO592" s="109"/>
      <c r="UXP592" s="109"/>
      <c r="UXQ592" s="109"/>
      <c r="UXR592" s="109"/>
      <c r="UXS592" s="109"/>
      <c r="UXT592" s="109"/>
      <c r="UXU592" s="109"/>
      <c r="UXV592" s="109"/>
      <c r="UXW592" s="109"/>
      <c r="UXX592" s="109"/>
      <c r="UXY592" s="109"/>
      <c r="UXZ592" s="109"/>
      <c r="UYA592" s="109"/>
      <c r="UYB592" s="109"/>
      <c r="UYC592" s="109"/>
      <c r="UYD592" s="109"/>
      <c r="UYE592" s="109"/>
      <c r="UYF592" s="109"/>
      <c r="UYG592" s="109"/>
      <c r="UYH592" s="109"/>
      <c r="UYI592" s="109"/>
      <c r="UYJ592" s="109"/>
      <c r="UYK592" s="109"/>
      <c r="UYL592" s="109"/>
      <c r="UYM592" s="109"/>
      <c r="UYN592" s="109"/>
      <c r="UYO592" s="109"/>
      <c r="UYP592" s="109"/>
      <c r="UYQ592" s="109"/>
      <c r="UYR592" s="109"/>
      <c r="UYS592" s="109"/>
      <c r="UYT592" s="109"/>
      <c r="UYU592" s="109"/>
      <c r="UYV592" s="109"/>
      <c r="UYW592" s="109"/>
      <c r="UYX592" s="109"/>
      <c r="UYY592" s="109"/>
      <c r="UYZ592" s="109"/>
      <c r="UZA592" s="109"/>
      <c r="UZB592" s="109"/>
      <c r="UZC592" s="109"/>
      <c r="UZD592" s="109"/>
      <c r="UZE592" s="109"/>
      <c r="UZF592" s="109"/>
      <c r="UZG592" s="109"/>
      <c r="UZH592" s="109"/>
      <c r="UZI592" s="109"/>
      <c r="UZJ592" s="109"/>
      <c r="UZK592" s="109"/>
      <c r="UZL592" s="109"/>
      <c r="UZM592" s="109"/>
      <c r="UZN592" s="109"/>
      <c r="UZO592" s="109"/>
      <c r="UZP592" s="109"/>
      <c r="UZQ592" s="109"/>
      <c r="UZR592" s="109"/>
      <c r="UZS592" s="109"/>
      <c r="UZT592" s="109"/>
      <c r="UZU592" s="109"/>
      <c r="UZV592" s="109"/>
      <c r="UZW592" s="109"/>
      <c r="UZX592" s="109"/>
      <c r="UZY592" s="109"/>
      <c r="UZZ592" s="109"/>
      <c r="VAA592" s="109"/>
      <c r="VAB592" s="109"/>
      <c r="VAC592" s="109"/>
      <c r="VAD592" s="109"/>
      <c r="VAE592" s="109"/>
      <c r="VAF592" s="109"/>
      <c r="VAG592" s="109"/>
      <c r="VAH592" s="109"/>
      <c r="VAI592" s="109"/>
      <c r="VAJ592" s="109"/>
      <c r="VAK592" s="109"/>
      <c r="VAL592" s="109"/>
      <c r="VAM592" s="109"/>
      <c r="VAN592" s="109"/>
      <c r="VAO592" s="109"/>
      <c r="VAP592" s="109"/>
      <c r="VAQ592" s="109"/>
      <c r="VAR592" s="109"/>
      <c r="VAS592" s="109"/>
      <c r="VAT592" s="109"/>
      <c r="VAU592" s="109"/>
      <c r="VAV592" s="109"/>
      <c r="VAW592" s="109"/>
      <c r="VAX592" s="109"/>
      <c r="VAY592" s="109"/>
      <c r="VAZ592" s="109"/>
      <c r="VBA592" s="109"/>
      <c r="VBB592" s="109"/>
      <c r="VBC592" s="109"/>
      <c r="VBD592" s="109"/>
      <c r="VBE592" s="109"/>
      <c r="VBF592" s="109"/>
      <c r="VBG592" s="109"/>
      <c r="VBH592" s="109"/>
      <c r="VBI592" s="109"/>
      <c r="VBJ592" s="109"/>
      <c r="VBK592" s="109"/>
      <c r="VBL592" s="109"/>
      <c r="VBM592" s="109"/>
      <c r="VBN592" s="109"/>
      <c r="VBO592" s="109"/>
      <c r="VBP592" s="109"/>
      <c r="VBQ592" s="109"/>
      <c r="VBR592" s="109"/>
      <c r="VBS592" s="109"/>
      <c r="VBT592" s="109"/>
      <c r="VBU592" s="109"/>
      <c r="VBV592" s="109"/>
      <c r="VBW592" s="109"/>
      <c r="VBX592" s="109"/>
      <c r="VBY592" s="109"/>
      <c r="VBZ592" s="109"/>
      <c r="VCA592" s="109"/>
      <c r="VCB592" s="109"/>
      <c r="VCC592" s="109"/>
      <c r="VCD592" s="109"/>
      <c r="VCE592" s="109"/>
      <c r="VCF592" s="109"/>
      <c r="VCG592" s="109"/>
      <c r="VCH592" s="109"/>
      <c r="VCI592" s="109"/>
      <c r="VCJ592" s="109"/>
      <c r="VCK592" s="109"/>
      <c r="VCL592" s="109"/>
      <c r="VCM592" s="109"/>
      <c r="VCN592" s="109"/>
      <c r="VCO592" s="109"/>
      <c r="VCP592" s="109"/>
      <c r="VCQ592" s="109"/>
      <c r="VCR592" s="109"/>
      <c r="VCS592" s="109"/>
      <c r="VCT592" s="109"/>
      <c r="VCU592" s="109"/>
      <c r="VCV592" s="109"/>
      <c r="VCW592" s="109"/>
      <c r="VCX592" s="109"/>
      <c r="VCY592" s="109"/>
      <c r="VCZ592" s="109"/>
      <c r="VDA592" s="109"/>
      <c r="VDB592" s="109"/>
      <c r="VDC592" s="109"/>
      <c r="VDD592" s="109"/>
      <c r="VDE592" s="109"/>
      <c r="VDF592" s="109"/>
      <c r="VDG592" s="109"/>
      <c r="VDH592" s="109"/>
      <c r="VDI592" s="109"/>
      <c r="VDJ592" s="109"/>
      <c r="VDK592" s="109"/>
      <c r="VDL592" s="109"/>
      <c r="VDM592" s="109"/>
      <c r="VDN592" s="109"/>
      <c r="VDO592" s="109"/>
      <c r="VDP592" s="109"/>
      <c r="VDQ592" s="109"/>
      <c r="VDR592" s="109"/>
      <c r="VDS592" s="109"/>
      <c r="VDT592" s="109"/>
      <c r="VDU592" s="109"/>
      <c r="VDV592" s="109"/>
      <c r="VDW592" s="109"/>
      <c r="VDX592" s="109"/>
      <c r="VDY592" s="109"/>
      <c r="VDZ592" s="109"/>
      <c r="VEA592" s="109"/>
      <c r="VEB592" s="109"/>
      <c r="VEC592" s="109"/>
      <c r="VED592" s="109"/>
      <c r="VEE592" s="109"/>
      <c r="VEF592" s="109"/>
      <c r="VEG592" s="109"/>
      <c r="VEH592" s="109"/>
      <c r="VEI592" s="109"/>
      <c r="VEJ592" s="109"/>
      <c r="VEK592" s="109"/>
      <c r="VEL592" s="109"/>
      <c r="VEM592" s="109"/>
      <c r="VEN592" s="109"/>
      <c r="VEO592" s="109"/>
      <c r="VEP592" s="109"/>
      <c r="VEQ592" s="109"/>
      <c r="VER592" s="109"/>
      <c r="VES592" s="109"/>
      <c r="VET592" s="109"/>
      <c r="VEU592" s="109"/>
      <c r="VEV592" s="109"/>
      <c r="VEW592" s="109"/>
      <c r="VEX592" s="109"/>
      <c r="VEY592" s="109"/>
      <c r="VEZ592" s="109"/>
      <c r="VFA592" s="109"/>
      <c r="VFB592" s="109"/>
      <c r="VFC592" s="109"/>
      <c r="VFD592" s="109"/>
      <c r="VFE592" s="109"/>
      <c r="VFF592" s="109"/>
      <c r="VFG592" s="109"/>
      <c r="VFH592" s="109"/>
      <c r="VFI592" s="109"/>
      <c r="VFJ592" s="109"/>
      <c r="VFK592" s="109"/>
      <c r="VFL592" s="109"/>
      <c r="VFM592" s="109"/>
      <c r="VFN592" s="109"/>
      <c r="VFO592" s="109"/>
      <c r="VFP592" s="109"/>
      <c r="VFQ592" s="109"/>
      <c r="VFR592" s="109"/>
      <c r="VFS592" s="109"/>
      <c r="VFT592" s="109"/>
      <c r="VFU592" s="109"/>
      <c r="VFV592" s="109"/>
      <c r="VFW592" s="109"/>
      <c r="VFX592" s="109"/>
      <c r="VFY592" s="109"/>
      <c r="VFZ592" s="109"/>
      <c r="VGA592" s="109"/>
      <c r="VGB592" s="109"/>
      <c r="VGC592" s="109"/>
      <c r="VGD592" s="109"/>
      <c r="VGE592" s="109"/>
      <c r="VGF592" s="109"/>
      <c r="VGG592" s="109"/>
      <c r="VGH592" s="109"/>
      <c r="VGI592" s="109"/>
      <c r="VGJ592" s="109"/>
      <c r="VGK592" s="109"/>
      <c r="VGL592" s="109"/>
      <c r="VGM592" s="109"/>
      <c r="VGN592" s="109"/>
      <c r="VGO592" s="109"/>
      <c r="VGP592" s="109"/>
      <c r="VGQ592" s="109"/>
      <c r="VGR592" s="109"/>
      <c r="VGS592" s="109"/>
      <c r="VGT592" s="109"/>
      <c r="VGU592" s="109"/>
      <c r="VGV592" s="109"/>
      <c r="VGW592" s="109"/>
      <c r="VGX592" s="109"/>
      <c r="VGY592" s="109"/>
      <c r="VGZ592" s="109"/>
      <c r="VHA592" s="109"/>
      <c r="VHB592" s="109"/>
      <c r="VHC592" s="109"/>
      <c r="VHD592" s="109"/>
      <c r="VHE592" s="109"/>
      <c r="VHF592" s="109"/>
      <c r="VHG592" s="109"/>
      <c r="VHH592" s="109"/>
      <c r="VHI592" s="109"/>
      <c r="VHJ592" s="109"/>
      <c r="VHK592" s="109"/>
      <c r="VHL592" s="109"/>
      <c r="VHM592" s="109"/>
      <c r="VHN592" s="109"/>
      <c r="VHO592" s="109"/>
      <c r="VHP592" s="109"/>
      <c r="VHQ592" s="109"/>
      <c r="VHR592" s="109"/>
      <c r="VHS592" s="109"/>
      <c r="VHT592" s="109"/>
      <c r="VHU592" s="109"/>
      <c r="VHV592" s="109"/>
      <c r="VHW592" s="109"/>
      <c r="VHX592" s="109"/>
      <c r="VHY592" s="109"/>
      <c r="VHZ592" s="109"/>
      <c r="VIA592" s="109"/>
      <c r="VIB592" s="109"/>
      <c r="VIC592" s="109"/>
      <c r="VID592" s="109"/>
      <c r="VIE592" s="109"/>
      <c r="VIF592" s="109"/>
      <c r="VIG592" s="109"/>
      <c r="VIH592" s="109"/>
      <c r="VII592" s="109"/>
      <c r="VIJ592" s="109"/>
      <c r="VIK592" s="109"/>
      <c r="VIL592" s="109"/>
      <c r="VIM592" s="109"/>
      <c r="VIN592" s="109"/>
      <c r="VIO592" s="109"/>
      <c r="VIP592" s="109"/>
      <c r="VIQ592" s="109"/>
      <c r="VIR592" s="109"/>
      <c r="VIS592" s="109"/>
      <c r="VIT592" s="109"/>
      <c r="VIU592" s="109"/>
      <c r="VIV592" s="109"/>
      <c r="VIW592" s="109"/>
      <c r="VIX592" s="109"/>
      <c r="VIY592" s="109"/>
      <c r="VIZ592" s="109"/>
      <c r="VJA592" s="109"/>
      <c r="VJB592" s="109"/>
      <c r="VJC592" s="109"/>
      <c r="VJD592" s="109"/>
      <c r="VJE592" s="109"/>
      <c r="VJF592" s="109"/>
      <c r="VJG592" s="109"/>
      <c r="VJH592" s="109"/>
      <c r="VJI592" s="109"/>
      <c r="VJJ592" s="109"/>
      <c r="VJK592" s="109"/>
      <c r="VJL592" s="109"/>
      <c r="VJM592" s="109"/>
      <c r="VJN592" s="109"/>
      <c r="VJO592" s="109"/>
      <c r="VJP592" s="109"/>
      <c r="VJQ592" s="109"/>
      <c r="VJR592" s="109"/>
      <c r="VJS592" s="109"/>
      <c r="VJT592" s="109"/>
      <c r="VJU592" s="109"/>
      <c r="VJV592" s="109"/>
      <c r="VJW592" s="109"/>
      <c r="VJX592" s="109"/>
      <c r="VJY592" s="109"/>
      <c r="VJZ592" s="109"/>
      <c r="VKA592" s="109"/>
      <c r="VKB592" s="109"/>
      <c r="VKC592" s="109"/>
      <c r="VKD592" s="109"/>
      <c r="VKE592" s="109"/>
      <c r="VKF592" s="109"/>
      <c r="VKG592" s="109"/>
      <c r="VKH592" s="109"/>
      <c r="VKI592" s="109"/>
      <c r="VKJ592" s="109"/>
      <c r="VKK592" s="109"/>
      <c r="VKL592" s="109"/>
      <c r="VKM592" s="109"/>
      <c r="VKN592" s="109"/>
      <c r="VKO592" s="109"/>
      <c r="VKP592" s="109"/>
      <c r="VKQ592" s="109"/>
      <c r="VKR592" s="109"/>
      <c r="VKS592" s="109"/>
      <c r="VKT592" s="109"/>
      <c r="VKU592" s="109"/>
      <c r="VKV592" s="109"/>
      <c r="VKW592" s="109"/>
      <c r="VKX592" s="109"/>
      <c r="VKY592" s="109"/>
      <c r="VKZ592" s="109"/>
      <c r="VLA592" s="109"/>
      <c r="VLB592" s="109"/>
      <c r="VLC592" s="109"/>
      <c r="VLD592" s="109"/>
      <c r="VLE592" s="109"/>
      <c r="VLF592" s="109"/>
      <c r="VLG592" s="109"/>
      <c r="VLH592" s="109"/>
      <c r="VLI592" s="109"/>
      <c r="VLJ592" s="109"/>
      <c r="VLK592" s="109"/>
      <c r="VLL592" s="109"/>
      <c r="VLM592" s="109"/>
      <c r="VLN592" s="109"/>
      <c r="VLO592" s="109"/>
      <c r="VLP592" s="109"/>
      <c r="VLQ592" s="109"/>
      <c r="VLR592" s="109"/>
      <c r="VLS592" s="109"/>
      <c r="VLT592" s="109"/>
      <c r="VLU592" s="109"/>
      <c r="VLV592" s="109"/>
      <c r="VLW592" s="109"/>
      <c r="VLX592" s="109"/>
      <c r="VLY592" s="109"/>
      <c r="VLZ592" s="109"/>
      <c r="VMA592" s="109"/>
      <c r="VMB592" s="109"/>
      <c r="VMC592" s="109"/>
      <c r="VMD592" s="109"/>
      <c r="VME592" s="109"/>
      <c r="VMF592" s="109"/>
      <c r="VMG592" s="109"/>
      <c r="VMH592" s="109"/>
      <c r="VMI592" s="109"/>
      <c r="VMJ592" s="109"/>
      <c r="VMK592" s="109"/>
      <c r="VML592" s="109"/>
      <c r="VMM592" s="109"/>
      <c r="VMN592" s="109"/>
      <c r="VMO592" s="109"/>
      <c r="VMP592" s="109"/>
      <c r="VMQ592" s="109"/>
      <c r="VMR592" s="109"/>
      <c r="VMS592" s="109"/>
      <c r="VMT592" s="109"/>
      <c r="VMU592" s="109"/>
      <c r="VMV592" s="109"/>
      <c r="VMW592" s="109"/>
      <c r="VMX592" s="109"/>
      <c r="VMY592" s="109"/>
      <c r="VMZ592" s="109"/>
      <c r="VNA592" s="109"/>
      <c r="VNB592" s="109"/>
      <c r="VNC592" s="109"/>
      <c r="VND592" s="109"/>
      <c r="VNE592" s="109"/>
      <c r="VNF592" s="109"/>
      <c r="VNG592" s="109"/>
      <c r="VNH592" s="109"/>
      <c r="VNI592" s="109"/>
      <c r="VNJ592" s="109"/>
      <c r="VNK592" s="109"/>
      <c r="VNL592" s="109"/>
      <c r="VNM592" s="109"/>
      <c r="VNN592" s="109"/>
      <c r="VNO592" s="109"/>
      <c r="VNP592" s="109"/>
      <c r="VNQ592" s="109"/>
      <c r="VNR592" s="109"/>
      <c r="VNS592" s="109"/>
      <c r="VNT592" s="109"/>
      <c r="VNU592" s="109"/>
      <c r="VNV592" s="109"/>
      <c r="VNW592" s="109"/>
      <c r="VNX592" s="109"/>
      <c r="VNY592" s="109"/>
      <c r="VNZ592" s="109"/>
      <c r="VOA592" s="109"/>
      <c r="VOB592" s="109"/>
      <c r="VOC592" s="109"/>
      <c r="VOD592" s="109"/>
      <c r="VOE592" s="109"/>
      <c r="VOF592" s="109"/>
      <c r="VOG592" s="109"/>
      <c r="VOH592" s="109"/>
      <c r="VOI592" s="109"/>
      <c r="VOJ592" s="109"/>
      <c r="VOK592" s="109"/>
      <c r="VOL592" s="109"/>
      <c r="VOM592" s="109"/>
      <c r="VON592" s="109"/>
      <c r="VOO592" s="109"/>
      <c r="VOP592" s="109"/>
      <c r="VOQ592" s="109"/>
      <c r="VOR592" s="109"/>
      <c r="VOS592" s="109"/>
      <c r="VOT592" s="109"/>
      <c r="VOU592" s="109"/>
      <c r="VOV592" s="109"/>
      <c r="VOW592" s="109"/>
      <c r="VOX592" s="109"/>
      <c r="VOY592" s="109"/>
      <c r="VOZ592" s="109"/>
      <c r="VPA592" s="109"/>
      <c r="VPB592" s="109"/>
      <c r="VPC592" s="109"/>
      <c r="VPD592" s="109"/>
      <c r="VPE592" s="109"/>
      <c r="VPF592" s="109"/>
      <c r="VPG592" s="109"/>
      <c r="VPH592" s="109"/>
      <c r="VPI592" s="109"/>
      <c r="VPJ592" s="109"/>
      <c r="VPK592" s="109"/>
      <c r="VPL592" s="109"/>
      <c r="VPM592" s="109"/>
      <c r="VPN592" s="109"/>
      <c r="VPO592" s="109"/>
      <c r="VPP592" s="109"/>
      <c r="VPQ592" s="109"/>
      <c r="VPR592" s="109"/>
      <c r="VPS592" s="109"/>
      <c r="VPT592" s="109"/>
      <c r="VPU592" s="109"/>
      <c r="VPV592" s="109"/>
      <c r="VPW592" s="109"/>
      <c r="VPX592" s="109"/>
      <c r="VPY592" s="109"/>
      <c r="VPZ592" s="109"/>
      <c r="VQA592" s="109"/>
      <c r="VQB592" s="109"/>
      <c r="VQC592" s="109"/>
      <c r="VQD592" s="109"/>
      <c r="VQE592" s="109"/>
      <c r="VQF592" s="109"/>
      <c r="VQG592" s="109"/>
      <c r="VQH592" s="109"/>
      <c r="VQI592" s="109"/>
      <c r="VQJ592" s="109"/>
      <c r="VQK592" s="109"/>
      <c r="VQL592" s="109"/>
      <c r="VQM592" s="109"/>
      <c r="VQN592" s="109"/>
      <c r="VQO592" s="109"/>
      <c r="VQP592" s="109"/>
      <c r="VQQ592" s="109"/>
      <c r="VQR592" s="109"/>
      <c r="VQS592" s="109"/>
      <c r="VQT592" s="109"/>
      <c r="VQU592" s="109"/>
      <c r="VQV592" s="109"/>
      <c r="VQW592" s="109"/>
      <c r="VQX592" s="109"/>
      <c r="VQY592" s="109"/>
      <c r="VQZ592" s="109"/>
      <c r="VRA592" s="109"/>
      <c r="VRB592" s="109"/>
      <c r="VRC592" s="109"/>
      <c r="VRD592" s="109"/>
      <c r="VRE592" s="109"/>
      <c r="VRF592" s="109"/>
      <c r="VRG592" s="109"/>
      <c r="VRH592" s="109"/>
      <c r="VRI592" s="109"/>
      <c r="VRJ592" s="109"/>
      <c r="VRK592" s="109"/>
      <c r="VRL592" s="109"/>
      <c r="VRM592" s="109"/>
      <c r="VRN592" s="109"/>
      <c r="VRO592" s="109"/>
      <c r="VRP592" s="109"/>
      <c r="VRQ592" s="109"/>
      <c r="VRR592" s="109"/>
      <c r="VRS592" s="109"/>
      <c r="VRT592" s="109"/>
      <c r="VRU592" s="109"/>
      <c r="VRV592" s="109"/>
      <c r="VRW592" s="109"/>
      <c r="VRX592" s="109"/>
      <c r="VRY592" s="109"/>
      <c r="VRZ592" s="109"/>
      <c r="VSA592" s="109"/>
      <c r="VSB592" s="109"/>
      <c r="VSC592" s="109"/>
      <c r="VSD592" s="109"/>
      <c r="VSE592" s="109"/>
      <c r="VSF592" s="109"/>
      <c r="VSG592" s="109"/>
      <c r="VSH592" s="109"/>
      <c r="VSI592" s="109"/>
      <c r="VSJ592" s="109"/>
      <c r="VSK592" s="109"/>
      <c r="VSL592" s="109"/>
      <c r="VSM592" s="109"/>
      <c r="VSN592" s="109"/>
      <c r="VSO592" s="109"/>
      <c r="VSP592" s="109"/>
      <c r="VSQ592" s="109"/>
      <c r="VSR592" s="109"/>
      <c r="VSS592" s="109"/>
      <c r="VST592" s="109"/>
      <c r="VSU592" s="109"/>
      <c r="VSV592" s="109"/>
      <c r="VSW592" s="109"/>
      <c r="VSX592" s="109"/>
      <c r="VSY592" s="109"/>
      <c r="VSZ592" s="109"/>
      <c r="VTA592" s="109"/>
      <c r="VTB592" s="109"/>
      <c r="VTC592" s="109"/>
      <c r="VTD592" s="109"/>
      <c r="VTE592" s="109"/>
      <c r="VTF592" s="109"/>
      <c r="VTG592" s="109"/>
      <c r="VTH592" s="109"/>
      <c r="VTI592" s="109"/>
      <c r="VTJ592" s="109"/>
      <c r="VTK592" s="109"/>
      <c r="VTL592" s="109"/>
      <c r="VTM592" s="109"/>
      <c r="VTN592" s="109"/>
      <c r="VTO592" s="109"/>
      <c r="VTP592" s="109"/>
      <c r="VTQ592" s="109"/>
      <c r="VTR592" s="109"/>
      <c r="VTS592" s="109"/>
      <c r="VTT592" s="109"/>
      <c r="VTU592" s="109"/>
      <c r="VTV592" s="109"/>
      <c r="VTW592" s="109"/>
      <c r="VTX592" s="109"/>
      <c r="VTY592" s="109"/>
      <c r="VTZ592" s="109"/>
      <c r="VUA592" s="109"/>
      <c r="VUB592" s="109"/>
      <c r="VUC592" s="109"/>
      <c r="VUD592" s="109"/>
      <c r="VUE592" s="109"/>
      <c r="VUF592" s="109"/>
      <c r="VUG592" s="109"/>
      <c r="VUH592" s="109"/>
      <c r="VUI592" s="109"/>
      <c r="VUJ592" s="109"/>
      <c r="VUK592" s="109"/>
      <c r="VUL592" s="109"/>
      <c r="VUM592" s="109"/>
      <c r="VUN592" s="109"/>
      <c r="VUO592" s="109"/>
      <c r="VUP592" s="109"/>
      <c r="VUQ592" s="109"/>
      <c r="VUR592" s="109"/>
      <c r="VUS592" s="109"/>
      <c r="VUT592" s="109"/>
      <c r="VUU592" s="109"/>
      <c r="VUV592" s="109"/>
      <c r="VUW592" s="109"/>
      <c r="VUX592" s="109"/>
      <c r="VUY592" s="109"/>
      <c r="VUZ592" s="109"/>
      <c r="VVA592" s="109"/>
      <c r="VVB592" s="109"/>
      <c r="VVC592" s="109"/>
      <c r="VVD592" s="109"/>
      <c r="VVE592" s="109"/>
      <c r="VVF592" s="109"/>
      <c r="VVG592" s="109"/>
      <c r="VVH592" s="109"/>
      <c r="VVI592" s="109"/>
      <c r="VVJ592" s="109"/>
      <c r="VVK592" s="109"/>
      <c r="VVL592" s="109"/>
      <c r="VVM592" s="109"/>
      <c r="VVN592" s="109"/>
      <c r="VVO592" s="109"/>
      <c r="VVP592" s="109"/>
      <c r="VVQ592" s="109"/>
      <c r="VVR592" s="109"/>
      <c r="VVS592" s="109"/>
      <c r="VVT592" s="109"/>
      <c r="VVU592" s="109"/>
      <c r="VVV592" s="109"/>
      <c r="VVW592" s="109"/>
      <c r="VVX592" s="109"/>
      <c r="VVY592" s="109"/>
      <c r="VVZ592" s="109"/>
      <c r="VWA592" s="109"/>
      <c r="VWB592" s="109"/>
      <c r="VWC592" s="109"/>
      <c r="VWD592" s="109"/>
      <c r="VWE592" s="109"/>
      <c r="VWF592" s="109"/>
      <c r="VWG592" s="109"/>
      <c r="VWH592" s="109"/>
      <c r="VWI592" s="109"/>
      <c r="VWJ592" s="109"/>
      <c r="VWK592" s="109"/>
      <c r="VWL592" s="109"/>
      <c r="VWM592" s="109"/>
      <c r="VWN592" s="109"/>
      <c r="VWO592" s="109"/>
      <c r="VWP592" s="109"/>
      <c r="VWQ592" s="109"/>
      <c r="VWR592" s="109"/>
      <c r="VWS592" s="109"/>
      <c r="VWT592" s="109"/>
      <c r="VWU592" s="109"/>
      <c r="VWV592" s="109"/>
      <c r="VWW592" s="109"/>
      <c r="VWX592" s="109"/>
      <c r="VWY592" s="109"/>
      <c r="VWZ592" s="109"/>
      <c r="VXA592" s="109"/>
      <c r="VXB592" s="109"/>
      <c r="VXC592" s="109"/>
      <c r="VXD592" s="109"/>
      <c r="VXE592" s="109"/>
      <c r="VXF592" s="109"/>
      <c r="VXG592" s="109"/>
      <c r="VXH592" s="109"/>
      <c r="VXI592" s="109"/>
      <c r="VXJ592" s="109"/>
      <c r="VXK592" s="109"/>
      <c r="VXL592" s="109"/>
      <c r="VXM592" s="109"/>
      <c r="VXN592" s="109"/>
      <c r="VXO592" s="109"/>
      <c r="VXP592" s="109"/>
      <c r="VXQ592" s="109"/>
      <c r="VXR592" s="109"/>
      <c r="VXS592" s="109"/>
      <c r="VXT592" s="109"/>
      <c r="VXU592" s="109"/>
      <c r="VXV592" s="109"/>
      <c r="VXW592" s="109"/>
      <c r="VXX592" s="109"/>
      <c r="VXY592" s="109"/>
      <c r="VXZ592" s="109"/>
      <c r="VYA592" s="109"/>
      <c r="VYB592" s="109"/>
      <c r="VYC592" s="109"/>
      <c r="VYD592" s="109"/>
      <c r="VYE592" s="109"/>
      <c r="VYF592" s="109"/>
      <c r="VYG592" s="109"/>
      <c r="VYH592" s="109"/>
      <c r="VYI592" s="109"/>
      <c r="VYJ592" s="109"/>
      <c r="VYK592" s="109"/>
      <c r="VYL592" s="109"/>
      <c r="VYM592" s="109"/>
      <c r="VYN592" s="109"/>
      <c r="VYO592" s="109"/>
      <c r="VYP592" s="109"/>
      <c r="VYQ592" s="109"/>
      <c r="VYR592" s="109"/>
      <c r="VYS592" s="109"/>
      <c r="VYT592" s="109"/>
      <c r="VYU592" s="109"/>
      <c r="VYV592" s="109"/>
      <c r="VYW592" s="109"/>
      <c r="VYX592" s="109"/>
      <c r="VYY592" s="109"/>
      <c r="VYZ592" s="109"/>
      <c r="VZA592" s="109"/>
      <c r="VZB592" s="109"/>
      <c r="VZC592" s="109"/>
      <c r="VZD592" s="109"/>
      <c r="VZE592" s="109"/>
      <c r="VZF592" s="109"/>
      <c r="VZG592" s="109"/>
      <c r="VZH592" s="109"/>
      <c r="VZI592" s="109"/>
      <c r="VZJ592" s="109"/>
      <c r="VZK592" s="109"/>
      <c r="VZL592" s="109"/>
      <c r="VZM592" s="109"/>
      <c r="VZN592" s="109"/>
      <c r="VZO592" s="109"/>
      <c r="VZP592" s="109"/>
      <c r="VZQ592" s="109"/>
      <c r="VZR592" s="109"/>
      <c r="VZS592" s="109"/>
      <c r="VZT592" s="109"/>
      <c r="VZU592" s="109"/>
      <c r="VZV592" s="109"/>
      <c r="VZW592" s="109"/>
      <c r="VZX592" s="109"/>
      <c r="VZY592" s="109"/>
      <c r="VZZ592" s="109"/>
      <c r="WAA592" s="109"/>
      <c r="WAB592" s="109"/>
      <c r="WAC592" s="109"/>
      <c r="WAD592" s="109"/>
      <c r="WAE592" s="109"/>
      <c r="WAF592" s="109"/>
      <c r="WAG592" s="109"/>
      <c r="WAH592" s="109"/>
      <c r="WAI592" s="109"/>
      <c r="WAJ592" s="109"/>
      <c r="WAK592" s="109"/>
      <c r="WAL592" s="109"/>
      <c r="WAM592" s="109"/>
      <c r="WAN592" s="109"/>
      <c r="WAO592" s="109"/>
      <c r="WAP592" s="109"/>
      <c r="WAQ592" s="109"/>
      <c r="WAR592" s="109"/>
      <c r="WAS592" s="109"/>
      <c r="WAT592" s="109"/>
      <c r="WAU592" s="109"/>
      <c r="WAV592" s="109"/>
      <c r="WAW592" s="109"/>
      <c r="WAX592" s="109"/>
      <c r="WAY592" s="109"/>
      <c r="WAZ592" s="109"/>
      <c r="WBA592" s="109"/>
      <c r="WBB592" s="109"/>
      <c r="WBC592" s="109"/>
      <c r="WBD592" s="109"/>
      <c r="WBE592" s="109"/>
      <c r="WBF592" s="109"/>
      <c r="WBG592" s="109"/>
      <c r="WBH592" s="109"/>
      <c r="WBI592" s="109"/>
      <c r="WBJ592" s="109"/>
      <c r="WBK592" s="109"/>
      <c r="WBL592" s="109"/>
      <c r="WBM592" s="109"/>
      <c r="WBN592" s="109"/>
      <c r="WBO592" s="109"/>
      <c r="WBP592" s="109"/>
      <c r="WBQ592" s="109"/>
      <c r="WBR592" s="109"/>
      <c r="WBS592" s="109"/>
      <c r="WBT592" s="109"/>
      <c r="WBU592" s="109"/>
      <c r="WBV592" s="109"/>
      <c r="WBW592" s="109"/>
      <c r="WBX592" s="109"/>
      <c r="WBY592" s="109"/>
      <c r="WBZ592" s="109"/>
      <c r="WCA592" s="109"/>
      <c r="WCB592" s="109"/>
      <c r="WCC592" s="109"/>
      <c r="WCD592" s="109"/>
      <c r="WCE592" s="109"/>
      <c r="WCF592" s="109"/>
      <c r="WCG592" s="109"/>
      <c r="WCH592" s="109"/>
      <c r="WCI592" s="109"/>
      <c r="WCJ592" s="109"/>
      <c r="WCK592" s="109"/>
      <c r="WCL592" s="109"/>
      <c r="WCM592" s="109"/>
      <c r="WCN592" s="109"/>
      <c r="WCO592" s="109"/>
      <c r="WCP592" s="109"/>
      <c r="WCQ592" s="109"/>
      <c r="WCR592" s="109"/>
      <c r="WCS592" s="109"/>
      <c r="WCT592" s="109"/>
      <c r="WCU592" s="109"/>
      <c r="WCV592" s="109"/>
      <c r="WCW592" s="109"/>
      <c r="WCX592" s="109"/>
      <c r="WCY592" s="109"/>
      <c r="WCZ592" s="109"/>
      <c r="WDA592" s="109"/>
      <c r="WDB592" s="109"/>
      <c r="WDC592" s="109"/>
      <c r="WDD592" s="109"/>
      <c r="WDE592" s="109"/>
      <c r="WDF592" s="109"/>
      <c r="WDG592" s="109"/>
      <c r="WDH592" s="109"/>
      <c r="WDI592" s="109"/>
      <c r="WDJ592" s="109"/>
      <c r="WDK592" s="109"/>
      <c r="WDL592" s="109"/>
      <c r="WDM592" s="109"/>
      <c r="WDN592" s="109"/>
      <c r="WDO592" s="109"/>
      <c r="WDP592" s="109"/>
      <c r="WDQ592" s="109"/>
      <c r="WDR592" s="109"/>
      <c r="WDS592" s="109"/>
      <c r="WDT592" s="109"/>
      <c r="WDU592" s="109"/>
      <c r="WDV592" s="109"/>
      <c r="WDW592" s="109"/>
      <c r="WDX592" s="109"/>
      <c r="WDY592" s="109"/>
      <c r="WDZ592" s="109"/>
      <c r="WEA592" s="109"/>
      <c r="WEB592" s="109"/>
      <c r="WEC592" s="109"/>
      <c r="WED592" s="109"/>
      <c r="WEE592" s="109"/>
      <c r="WEF592" s="109"/>
      <c r="WEG592" s="109"/>
      <c r="WEH592" s="109"/>
      <c r="WEI592" s="109"/>
      <c r="WEJ592" s="109"/>
      <c r="WEK592" s="109"/>
      <c r="WEL592" s="109"/>
      <c r="WEM592" s="109"/>
      <c r="WEN592" s="109"/>
      <c r="WEO592" s="109"/>
      <c r="WEP592" s="109"/>
      <c r="WEQ592" s="109"/>
      <c r="WER592" s="109"/>
      <c r="WES592" s="109"/>
      <c r="WET592" s="109"/>
      <c r="WEU592" s="109"/>
      <c r="WEV592" s="109"/>
      <c r="WEW592" s="109"/>
      <c r="WEX592" s="109"/>
      <c r="WEY592" s="109"/>
      <c r="WEZ592" s="109"/>
      <c r="WFA592" s="109"/>
      <c r="WFB592" s="109"/>
      <c r="WFC592" s="109"/>
      <c r="WFD592" s="109"/>
      <c r="WFE592" s="109"/>
      <c r="WFF592" s="109"/>
      <c r="WFG592" s="109"/>
      <c r="WFH592" s="109"/>
      <c r="WFI592" s="109"/>
      <c r="WFJ592" s="109"/>
      <c r="WFK592" s="109"/>
      <c r="WFL592" s="109"/>
      <c r="WFM592" s="109"/>
      <c r="WFN592" s="109"/>
      <c r="WFO592" s="109"/>
      <c r="WFP592" s="109"/>
      <c r="WFQ592" s="109"/>
      <c r="WFR592" s="109"/>
      <c r="WFS592" s="109"/>
      <c r="WFT592" s="109"/>
      <c r="WFU592" s="109"/>
      <c r="WFV592" s="109"/>
      <c r="WFW592" s="109"/>
      <c r="WFX592" s="109"/>
      <c r="WFY592" s="109"/>
      <c r="WFZ592" s="109"/>
      <c r="WGA592" s="109"/>
      <c r="WGB592" s="109"/>
      <c r="WGC592" s="109"/>
      <c r="WGD592" s="109"/>
      <c r="WGE592" s="109"/>
      <c r="WGF592" s="109"/>
      <c r="WGG592" s="109"/>
      <c r="WGH592" s="109"/>
      <c r="WGI592" s="109"/>
      <c r="WGJ592" s="109"/>
      <c r="WGK592" s="109"/>
      <c r="WGL592" s="109"/>
      <c r="WGM592" s="109"/>
      <c r="WGN592" s="109"/>
      <c r="WGO592" s="109"/>
      <c r="WGP592" s="109"/>
      <c r="WGQ592" s="109"/>
      <c r="WGR592" s="109"/>
      <c r="WGS592" s="109"/>
      <c r="WGT592" s="109"/>
      <c r="WGU592" s="109"/>
      <c r="WGV592" s="109"/>
      <c r="WGW592" s="109"/>
      <c r="WGX592" s="109"/>
      <c r="WGY592" s="109"/>
      <c r="WGZ592" s="109"/>
      <c r="WHA592" s="109"/>
      <c r="WHB592" s="109"/>
      <c r="WHC592" s="109"/>
      <c r="WHD592" s="109"/>
      <c r="WHE592" s="109"/>
      <c r="WHF592" s="109"/>
      <c r="WHG592" s="109"/>
      <c r="WHH592" s="109"/>
      <c r="WHI592" s="109"/>
      <c r="WHJ592" s="109"/>
      <c r="WHK592" s="109"/>
      <c r="WHL592" s="109"/>
      <c r="WHM592" s="109"/>
      <c r="WHN592" s="109"/>
      <c r="WHO592" s="109"/>
      <c r="WHP592" s="109"/>
      <c r="WHQ592" s="109"/>
      <c r="WHR592" s="109"/>
      <c r="WHS592" s="109"/>
      <c r="WHT592" s="109"/>
      <c r="WHU592" s="109"/>
      <c r="WHV592" s="109"/>
      <c r="WHW592" s="109"/>
      <c r="WHX592" s="109"/>
      <c r="WHY592" s="109"/>
      <c r="WHZ592" s="109"/>
      <c r="WIA592" s="109"/>
      <c r="WIB592" s="109"/>
      <c r="WIC592" s="109"/>
      <c r="WID592" s="109"/>
      <c r="WIE592" s="109"/>
      <c r="WIF592" s="109"/>
      <c r="WIG592" s="109"/>
      <c r="WIH592" s="109"/>
      <c r="WII592" s="109"/>
      <c r="WIJ592" s="109"/>
      <c r="WIK592" s="109"/>
      <c r="WIL592" s="109"/>
      <c r="WIM592" s="109"/>
      <c r="WIN592" s="109"/>
      <c r="WIO592" s="109"/>
      <c r="WIP592" s="109"/>
      <c r="WIQ592" s="109"/>
      <c r="WIR592" s="109"/>
      <c r="WIS592" s="109"/>
      <c r="WIT592" s="109"/>
      <c r="WIU592" s="109"/>
      <c r="WIV592" s="109"/>
      <c r="WIW592" s="109"/>
      <c r="WIX592" s="109"/>
      <c r="WIY592" s="109"/>
      <c r="WIZ592" s="109"/>
      <c r="WJA592" s="109"/>
      <c r="WJB592" s="109"/>
      <c r="WJC592" s="109"/>
      <c r="WJD592" s="109"/>
      <c r="WJE592" s="109"/>
      <c r="WJF592" s="109"/>
      <c r="WJG592" s="109"/>
      <c r="WJH592" s="109"/>
      <c r="WJI592" s="109"/>
      <c r="WJJ592" s="109"/>
      <c r="WJK592" s="109"/>
      <c r="WJL592" s="109"/>
      <c r="WJM592" s="109"/>
      <c r="WJN592" s="109"/>
      <c r="WJO592" s="109"/>
      <c r="WJP592" s="109"/>
      <c r="WJQ592" s="109"/>
      <c r="WJR592" s="109"/>
      <c r="WJS592" s="109"/>
      <c r="WJT592" s="109"/>
      <c r="WJU592" s="109"/>
      <c r="WJV592" s="109"/>
      <c r="WJW592" s="109"/>
      <c r="WJX592" s="109"/>
      <c r="WJY592" s="109"/>
      <c r="WJZ592" s="109"/>
      <c r="WKA592" s="109"/>
      <c r="WKB592" s="109"/>
      <c r="WKC592" s="109"/>
      <c r="WKD592" s="109"/>
      <c r="WKE592" s="109"/>
      <c r="WKF592" s="109"/>
      <c r="WKG592" s="109"/>
      <c r="WKH592" s="109"/>
      <c r="WKI592" s="109"/>
      <c r="WKJ592" s="109"/>
      <c r="WKK592" s="109"/>
      <c r="WKL592" s="109"/>
      <c r="WKM592" s="109"/>
      <c r="WKN592" s="109"/>
      <c r="WKO592" s="109"/>
      <c r="WKP592" s="109"/>
      <c r="WKQ592" s="109"/>
      <c r="WKR592" s="109"/>
      <c r="WKS592" s="109"/>
      <c r="WKT592" s="109"/>
      <c r="WKU592" s="109"/>
      <c r="WKV592" s="109"/>
      <c r="WKW592" s="109"/>
      <c r="WKX592" s="109"/>
      <c r="WKY592" s="109"/>
      <c r="WKZ592" s="109"/>
      <c r="WLA592" s="109"/>
      <c r="WLB592" s="109"/>
      <c r="WLC592" s="109"/>
      <c r="WLD592" s="109"/>
      <c r="WLE592" s="109"/>
      <c r="WLF592" s="109"/>
      <c r="WLG592" s="109"/>
      <c r="WLH592" s="109"/>
      <c r="WLI592" s="109"/>
      <c r="WLJ592" s="109"/>
      <c r="WLK592" s="109"/>
      <c r="WLL592" s="109"/>
      <c r="WLM592" s="109"/>
      <c r="WLN592" s="109"/>
      <c r="WLO592" s="109"/>
      <c r="WLP592" s="109"/>
      <c r="WLQ592" s="109"/>
      <c r="WLR592" s="109"/>
      <c r="WLS592" s="109"/>
      <c r="WLT592" s="109"/>
      <c r="WLU592" s="109"/>
      <c r="WLV592" s="109"/>
      <c r="WLW592" s="109"/>
      <c r="WLX592" s="109"/>
      <c r="WLY592" s="109"/>
      <c r="WLZ592" s="109"/>
      <c r="WMA592" s="109"/>
      <c r="WMB592" s="109"/>
      <c r="WMC592" s="109"/>
      <c r="WMD592" s="109"/>
      <c r="WME592" s="109"/>
      <c r="WMF592" s="109"/>
      <c r="WMG592" s="109"/>
      <c r="WMH592" s="109"/>
      <c r="WMI592" s="109"/>
      <c r="WMJ592" s="109"/>
      <c r="WMK592" s="109"/>
      <c r="WML592" s="109"/>
      <c r="WMM592" s="109"/>
      <c r="WMN592" s="109"/>
      <c r="WMO592" s="109"/>
      <c r="WMP592" s="109"/>
      <c r="WMQ592" s="109"/>
      <c r="WMR592" s="109"/>
      <c r="WMS592" s="109"/>
      <c r="WMT592" s="109"/>
      <c r="WMU592" s="109"/>
      <c r="WMV592" s="109"/>
      <c r="WMW592" s="109"/>
      <c r="WMX592" s="109"/>
      <c r="WMY592" s="109"/>
      <c r="WMZ592" s="109"/>
      <c r="WNA592" s="109"/>
      <c r="WNB592" s="109"/>
      <c r="WNC592" s="109"/>
      <c r="WND592" s="109"/>
      <c r="WNE592" s="109"/>
      <c r="WNF592" s="109"/>
      <c r="WNG592" s="109"/>
      <c r="WNH592" s="109"/>
      <c r="WNI592" s="109"/>
      <c r="WNJ592" s="109"/>
      <c r="WNK592" s="109"/>
      <c r="WNL592" s="109"/>
      <c r="WNM592" s="109"/>
      <c r="WNN592" s="109"/>
      <c r="WNO592" s="109"/>
      <c r="WNP592" s="109"/>
      <c r="WNQ592" s="109"/>
      <c r="WNR592" s="109"/>
      <c r="WNS592" s="109"/>
      <c r="WNT592" s="109"/>
      <c r="WNU592" s="109"/>
      <c r="WNV592" s="109"/>
      <c r="WNW592" s="109"/>
      <c r="WNX592" s="109"/>
      <c r="WNY592" s="109"/>
      <c r="WNZ592" s="109"/>
      <c r="WOA592" s="109"/>
      <c r="WOB592" s="109"/>
      <c r="WOC592" s="109"/>
      <c r="WOD592" s="109"/>
      <c r="WOE592" s="109"/>
      <c r="WOF592" s="109"/>
      <c r="WOG592" s="109"/>
      <c r="WOH592" s="109"/>
      <c r="WOI592" s="109"/>
      <c r="WOJ592" s="109"/>
      <c r="WOK592" s="109"/>
      <c r="WOL592" s="109"/>
      <c r="WOM592" s="109"/>
      <c r="WON592" s="109"/>
      <c r="WOO592" s="109"/>
      <c r="WOP592" s="109"/>
      <c r="WOQ592" s="109"/>
      <c r="WOR592" s="109"/>
      <c r="WOS592" s="109"/>
      <c r="WOT592" s="109"/>
      <c r="WOU592" s="109"/>
      <c r="WOV592" s="109"/>
      <c r="WOW592" s="109"/>
      <c r="WOX592" s="109"/>
      <c r="WOY592" s="109"/>
      <c r="WOZ592" s="109"/>
      <c r="WPA592" s="109"/>
      <c r="WPB592" s="109"/>
      <c r="WPC592" s="109"/>
      <c r="WPD592" s="109"/>
      <c r="WPE592" s="109"/>
      <c r="WPF592" s="109"/>
      <c r="WPG592" s="109"/>
      <c r="WPH592" s="109"/>
      <c r="WPI592" s="109"/>
      <c r="WPJ592" s="109"/>
      <c r="WPK592" s="109"/>
      <c r="WPL592" s="109"/>
      <c r="WPM592" s="109"/>
      <c r="WPN592" s="109"/>
      <c r="WPO592" s="109"/>
      <c r="WPP592" s="109"/>
      <c r="WPQ592" s="109"/>
      <c r="WPR592" s="109"/>
      <c r="WPS592" s="109"/>
      <c r="WPT592" s="109"/>
      <c r="WPU592" s="109"/>
      <c r="WPV592" s="109"/>
      <c r="WPW592" s="109"/>
      <c r="WPX592" s="109"/>
      <c r="WPY592" s="109"/>
      <c r="WPZ592" s="109"/>
      <c r="WQA592" s="109"/>
      <c r="WQB592" s="109"/>
      <c r="WQC592" s="109"/>
      <c r="WQD592" s="109"/>
      <c r="WQE592" s="109"/>
      <c r="WQF592" s="109"/>
      <c r="WQG592" s="109"/>
      <c r="WQH592" s="109"/>
      <c r="WQI592" s="109"/>
      <c r="WQJ592" s="109"/>
      <c r="WQK592" s="109"/>
      <c r="WQL592" s="109"/>
      <c r="WQM592" s="109"/>
      <c r="WQN592" s="109"/>
      <c r="WQO592" s="109"/>
      <c r="WQP592" s="109"/>
      <c r="WQQ592" s="109"/>
      <c r="WQR592" s="109"/>
      <c r="WQS592" s="109"/>
      <c r="WQT592" s="109"/>
      <c r="WQU592" s="109"/>
      <c r="WQV592" s="109"/>
      <c r="WQW592" s="109"/>
      <c r="WQX592" s="109"/>
      <c r="WQY592" s="109"/>
      <c r="WQZ592" s="109"/>
      <c r="WRA592" s="109"/>
      <c r="WRB592" s="109"/>
      <c r="WRC592" s="109"/>
      <c r="WRD592" s="109"/>
      <c r="WRE592" s="109"/>
      <c r="WRF592" s="109"/>
      <c r="WRG592" s="109"/>
      <c r="WRH592" s="109"/>
      <c r="WRI592" s="109"/>
      <c r="WRJ592" s="109"/>
      <c r="WRK592" s="109"/>
      <c r="WRL592" s="109"/>
      <c r="WRM592" s="109"/>
      <c r="WRN592" s="109"/>
      <c r="WRO592" s="109"/>
      <c r="WRP592" s="109"/>
      <c r="WRQ592" s="109"/>
      <c r="WRR592" s="109"/>
      <c r="WRS592" s="109"/>
      <c r="WRT592" s="109"/>
      <c r="WRU592" s="109"/>
      <c r="WRV592" s="109"/>
      <c r="WRW592" s="109"/>
      <c r="WRX592" s="109"/>
      <c r="WRY592" s="109"/>
      <c r="WRZ592" s="109"/>
      <c r="WSA592" s="109"/>
      <c r="WSB592" s="109"/>
      <c r="WSC592" s="109"/>
      <c r="WSD592" s="109"/>
      <c r="WSE592" s="109"/>
      <c r="WSF592" s="109"/>
      <c r="WSG592" s="109"/>
      <c r="WSH592" s="109"/>
      <c r="WSI592" s="109"/>
      <c r="WSJ592" s="109"/>
      <c r="WSK592" s="109"/>
      <c r="WSL592" s="109"/>
      <c r="WSM592" s="109"/>
      <c r="WSN592" s="109"/>
      <c r="WSO592" s="109"/>
      <c r="WSP592" s="109"/>
      <c r="WSQ592" s="109"/>
      <c r="WSR592" s="109"/>
      <c r="WSS592" s="109"/>
      <c r="WST592" s="109"/>
      <c r="WSU592" s="109"/>
      <c r="WSV592" s="109"/>
      <c r="WSW592" s="109"/>
      <c r="WSX592" s="109"/>
      <c r="WSY592" s="109"/>
      <c r="WSZ592" s="109"/>
      <c r="WTA592" s="109"/>
      <c r="WTB592" s="109"/>
      <c r="WTC592" s="109"/>
      <c r="WTD592" s="109"/>
      <c r="WTE592" s="109"/>
      <c r="WTF592" s="109"/>
      <c r="WTG592" s="109"/>
      <c r="WTH592" s="109"/>
      <c r="WTI592" s="109"/>
      <c r="WTJ592" s="109"/>
      <c r="WTK592" s="109"/>
      <c r="WTL592" s="109"/>
      <c r="WTM592" s="109"/>
      <c r="WTN592" s="109"/>
      <c r="WTO592" s="109"/>
      <c r="WTP592" s="109"/>
      <c r="WTQ592" s="109"/>
      <c r="WTR592" s="109"/>
      <c r="WTS592" s="109"/>
      <c r="WTT592" s="109"/>
      <c r="WTU592" s="109"/>
      <c r="WTV592" s="109"/>
      <c r="WTW592" s="109"/>
      <c r="WTX592" s="109"/>
      <c r="WTY592" s="109"/>
      <c r="WTZ592" s="109"/>
      <c r="WUA592" s="109"/>
      <c r="WUB592" s="109"/>
      <c r="WUC592" s="109"/>
      <c r="WUD592" s="109"/>
      <c r="WUE592" s="109"/>
      <c r="WUF592" s="109"/>
      <c r="WUG592" s="109"/>
      <c r="WUH592" s="109"/>
      <c r="WUI592" s="109"/>
      <c r="WUJ592" s="109"/>
      <c r="WUK592" s="109"/>
      <c r="WUL592" s="109"/>
      <c r="WUM592" s="109"/>
      <c r="WUN592" s="109"/>
      <c r="WUO592" s="109"/>
      <c r="WUP592" s="109"/>
      <c r="WUQ592" s="109"/>
      <c r="WUR592" s="109"/>
      <c r="WUS592" s="109"/>
      <c r="WUT592" s="109"/>
      <c r="WUU592" s="109"/>
      <c r="WUV592" s="109"/>
      <c r="WUW592" s="109"/>
      <c r="WUX592" s="109"/>
      <c r="WUY592" s="109"/>
      <c r="WUZ592" s="109"/>
      <c r="WVA592" s="109"/>
      <c r="WVB592" s="109"/>
      <c r="WVC592" s="109"/>
      <c r="WVD592" s="109"/>
      <c r="WVE592" s="109"/>
      <c r="WVF592" s="109"/>
      <c r="WVG592" s="109"/>
      <c r="WVH592" s="109"/>
      <c r="WVI592" s="109"/>
      <c r="WVJ592" s="109"/>
      <c r="WVK592" s="109"/>
      <c r="WVL592" s="109"/>
      <c r="WVM592" s="109"/>
      <c r="WVN592" s="109"/>
      <c r="WVO592" s="109"/>
      <c r="WVP592" s="109"/>
      <c r="WVQ592" s="109"/>
      <c r="WVR592" s="109"/>
      <c r="WVS592" s="109"/>
      <c r="WVT592" s="109"/>
      <c r="WVU592" s="109"/>
      <c r="WVV592" s="109"/>
      <c r="WVW592" s="109"/>
      <c r="WVX592" s="109"/>
      <c r="WVY592" s="109"/>
      <c r="WVZ592" s="109"/>
      <c r="WWA592" s="109"/>
      <c r="WWB592" s="109"/>
      <c r="WWC592" s="109"/>
      <c r="WWD592" s="109"/>
      <c r="WWE592" s="109"/>
      <c r="WWF592" s="109"/>
      <c r="WWG592" s="109"/>
      <c r="WWH592" s="109"/>
      <c r="WWI592" s="109"/>
      <c r="WWJ592" s="109"/>
      <c r="WWK592" s="109"/>
      <c r="WWL592" s="109"/>
      <c r="WWM592" s="109"/>
      <c r="WWN592" s="109"/>
      <c r="WWO592" s="109"/>
      <c r="WWP592" s="109"/>
      <c r="WWQ592" s="109"/>
      <c r="WWR592" s="109"/>
      <c r="WWS592" s="109"/>
      <c r="WWT592" s="109"/>
      <c r="WWU592" s="109"/>
      <c r="WWV592" s="109"/>
      <c r="WWW592" s="109"/>
      <c r="WWX592" s="109"/>
      <c r="WWY592" s="109"/>
      <c r="WWZ592" s="109"/>
      <c r="WXA592" s="109"/>
      <c r="WXB592" s="109"/>
      <c r="WXC592" s="109"/>
      <c r="WXD592" s="109"/>
      <c r="WXE592" s="109"/>
      <c r="WXF592" s="109"/>
      <c r="WXG592" s="109"/>
      <c r="WXH592" s="109"/>
      <c r="WXI592" s="109"/>
      <c r="WXJ592" s="109"/>
      <c r="WXK592" s="109"/>
      <c r="WXL592" s="109"/>
      <c r="WXM592" s="109"/>
      <c r="WXN592" s="109"/>
      <c r="WXO592" s="109"/>
      <c r="WXP592" s="109"/>
      <c r="WXQ592" s="109"/>
      <c r="WXR592" s="109"/>
      <c r="WXS592" s="109"/>
      <c r="WXT592" s="109"/>
      <c r="WXU592" s="109"/>
      <c r="WXV592" s="109"/>
      <c r="WXW592" s="109"/>
      <c r="WXX592" s="109"/>
      <c r="WXY592" s="109"/>
      <c r="WXZ592" s="109"/>
      <c r="WYA592" s="109"/>
      <c r="WYB592" s="109"/>
      <c r="WYC592" s="109"/>
      <c r="WYD592" s="109"/>
      <c r="WYE592" s="109"/>
      <c r="WYF592" s="109"/>
      <c r="WYG592" s="109"/>
      <c r="WYH592" s="109"/>
      <c r="WYI592" s="109"/>
      <c r="WYJ592" s="109"/>
      <c r="WYK592" s="109"/>
      <c r="WYL592" s="109"/>
      <c r="WYM592" s="109"/>
      <c r="WYN592" s="109"/>
      <c r="WYO592" s="109"/>
      <c r="WYP592" s="109"/>
      <c r="WYQ592" s="109"/>
      <c r="WYR592" s="109"/>
      <c r="WYS592" s="109"/>
      <c r="WYT592" s="109"/>
      <c r="WYU592" s="109"/>
      <c r="WYV592" s="109"/>
      <c r="WYW592" s="109"/>
      <c r="WYX592" s="109"/>
      <c r="WYY592" s="109"/>
      <c r="WYZ592" s="109"/>
      <c r="WZA592" s="109"/>
      <c r="WZB592" s="109"/>
      <c r="WZC592" s="109"/>
      <c r="WZD592" s="109"/>
      <c r="WZE592" s="109"/>
      <c r="WZF592" s="109"/>
      <c r="WZG592" s="109"/>
      <c r="WZH592" s="109"/>
      <c r="WZI592" s="109"/>
      <c r="WZJ592" s="109"/>
      <c r="WZK592" s="109"/>
      <c r="WZL592" s="109"/>
      <c r="WZM592" s="109"/>
      <c r="WZN592" s="109"/>
      <c r="WZO592" s="109"/>
      <c r="WZP592" s="109"/>
      <c r="WZQ592" s="109"/>
      <c r="WZR592" s="109"/>
      <c r="WZS592" s="109"/>
      <c r="WZT592" s="109"/>
      <c r="WZU592" s="109"/>
      <c r="WZV592" s="109"/>
      <c r="WZW592" s="109"/>
      <c r="WZX592" s="109"/>
      <c r="WZY592" s="109"/>
      <c r="WZZ592" s="109"/>
      <c r="XAA592" s="109"/>
      <c r="XAB592" s="109"/>
      <c r="XAC592" s="109"/>
      <c r="XAD592" s="109"/>
      <c r="XAE592" s="109"/>
      <c r="XAF592" s="109"/>
      <c r="XAG592" s="109"/>
      <c r="XAH592" s="109"/>
      <c r="XAI592" s="109"/>
      <c r="XAJ592" s="109"/>
      <c r="XAK592" s="109"/>
      <c r="XAL592" s="109"/>
      <c r="XAM592" s="109"/>
      <c r="XAN592" s="109"/>
      <c r="XAO592" s="109"/>
      <c r="XAP592" s="109"/>
      <c r="XAQ592" s="109"/>
      <c r="XAR592" s="109"/>
      <c r="XAS592" s="109"/>
      <c r="XAT592" s="109"/>
      <c r="XAU592" s="109"/>
      <c r="XAV592" s="109"/>
      <c r="XAW592" s="109"/>
      <c r="XAX592" s="109"/>
      <c r="XAY592" s="109"/>
      <c r="XAZ592" s="109"/>
      <c r="XBA592" s="109"/>
      <c r="XBB592" s="109"/>
      <c r="XBC592" s="109"/>
      <c r="XBD592" s="109"/>
      <c r="XBE592" s="109"/>
      <c r="XBF592" s="109"/>
      <c r="XBG592" s="109"/>
      <c r="XBH592" s="109"/>
      <c r="XBI592" s="109"/>
      <c r="XBJ592" s="109"/>
      <c r="XBK592" s="109"/>
      <c r="XBL592" s="109"/>
      <c r="XBM592" s="109"/>
      <c r="XBN592" s="109"/>
      <c r="XBO592" s="109"/>
      <c r="XBP592" s="109"/>
      <c r="XBQ592" s="109"/>
      <c r="XBR592" s="109"/>
      <c r="XBS592" s="109"/>
      <c r="XBT592" s="109"/>
      <c r="XBU592" s="109"/>
      <c r="XBV592" s="109"/>
      <c r="XBW592" s="109"/>
      <c r="XBX592" s="109"/>
      <c r="XBY592" s="109"/>
      <c r="XBZ592" s="109"/>
      <c r="XCA592" s="109"/>
      <c r="XCB592" s="109"/>
      <c r="XCC592" s="109"/>
      <c r="XCD592" s="109"/>
      <c r="XCE592" s="109"/>
      <c r="XCF592" s="109"/>
      <c r="XCG592" s="109"/>
      <c r="XCH592" s="109"/>
      <c r="XCI592" s="109"/>
      <c r="XCJ592" s="109"/>
      <c r="XCK592" s="109"/>
      <c r="XCL592" s="109"/>
      <c r="XCM592" s="109"/>
      <c r="XCN592" s="109"/>
      <c r="XCO592" s="109"/>
      <c r="XCP592" s="109"/>
      <c r="XCQ592" s="109"/>
      <c r="XCR592" s="109"/>
      <c r="XCS592" s="109"/>
      <c r="XCT592" s="109"/>
      <c r="XCU592" s="109"/>
      <c r="XCV592" s="109"/>
      <c r="XCW592" s="109"/>
      <c r="XCX592" s="109"/>
      <c r="XCY592" s="109"/>
      <c r="XCZ592" s="109"/>
      <c r="XDA592" s="109"/>
      <c r="XDB592" s="109"/>
      <c r="XDC592" s="109"/>
      <c r="XDD592" s="109"/>
      <c r="XDE592" s="109"/>
      <c r="XDF592" s="109"/>
      <c r="XDG592" s="109"/>
      <c r="XDH592" s="109"/>
      <c r="XDI592" s="109"/>
      <c r="XDJ592" s="109"/>
      <c r="XDK592" s="109"/>
      <c r="XDL592" s="109"/>
      <c r="XDM592" s="109"/>
      <c r="XDN592" s="109"/>
      <c r="XDO592" s="109"/>
      <c r="XDP592" s="109"/>
      <c r="XDQ592" s="109"/>
      <c r="XDR592" s="109"/>
      <c r="XDS592" s="109"/>
      <c r="XDT592" s="109"/>
      <c r="XDU592" s="109"/>
      <c r="XDV592" s="109"/>
      <c r="XDW592" s="109"/>
      <c r="XDX592" s="109"/>
      <c r="XDY592" s="109"/>
      <c r="XDZ592" s="109"/>
      <c r="XEA592" s="109"/>
      <c r="XEB592" s="109"/>
      <c r="XEC592" s="109"/>
      <c r="XED592" s="109"/>
      <c r="XEE592" s="109"/>
      <c r="XEF592" s="109"/>
      <c r="XEG592" s="109"/>
      <c r="XEH592" s="109"/>
      <c r="XEI592" s="109"/>
      <c r="XEJ592" s="109"/>
      <c r="XEK592" s="109"/>
      <c r="XEL592" s="109"/>
      <c r="XEM592" s="109"/>
      <c r="XEN592" s="109"/>
      <c r="XEO592" s="109"/>
      <c r="XEP592" s="109"/>
      <c r="XEQ592" s="109"/>
      <c r="XER592" s="109"/>
      <c r="XES592" s="109"/>
      <c r="XET592" s="109"/>
      <c r="XEU592" s="109"/>
      <c r="XEV592" s="109"/>
      <c r="XEW592" s="109"/>
      <c r="XEX592" s="109"/>
      <c r="XEY592" s="109"/>
      <c r="XEZ592" s="109"/>
      <c r="XFA592" s="109"/>
      <c r="XFB592" s="109"/>
      <c r="XFC592" s="109"/>
      <c r="XFD592" s="109"/>
    </row>
    <row r="593" spans="1:16384" ht="13.5" customHeight="1" x14ac:dyDescent="0.2">
      <c r="A593" s="92">
        <v>30131501</v>
      </c>
      <c r="B593" s="69" t="str">
        <f t="shared" ca="1" si="30"/>
        <v>Bloques de cemento</v>
      </c>
      <c r="C593" s="113" t="s">
        <v>1450</v>
      </c>
      <c r="D593" s="113">
        <v>100</v>
      </c>
      <c r="E593" s="114">
        <v>28</v>
      </c>
      <c r="F593" s="70">
        <f t="shared" ca="1" si="31"/>
        <v>2800</v>
      </c>
      <c r="G593" s="45"/>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c r="BM593" s="109"/>
      <c r="BN593" s="109"/>
      <c r="BO593" s="109"/>
      <c r="BP593" s="109"/>
      <c r="BQ593" s="109"/>
      <c r="BR593" s="109"/>
      <c r="BS593" s="109"/>
      <c r="BT593" s="109"/>
      <c r="BU593" s="109"/>
      <c r="BV593" s="109"/>
      <c r="BW593" s="109"/>
      <c r="BX593" s="109"/>
      <c r="BY593" s="109"/>
      <c r="BZ593" s="109"/>
      <c r="CA593" s="109"/>
      <c r="CB593" s="109"/>
      <c r="CC593" s="109"/>
      <c r="CD593" s="109"/>
      <c r="CE593" s="109"/>
      <c r="CF593" s="109"/>
      <c r="CG593" s="109"/>
      <c r="CH593" s="109"/>
      <c r="CI593" s="109"/>
      <c r="CJ593" s="109"/>
      <c r="CK593" s="109"/>
      <c r="CL593" s="109"/>
      <c r="CM593" s="109"/>
      <c r="CN593" s="109"/>
      <c r="CO593" s="109"/>
      <c r="CP593" s="109"/>
      <c r="CQ593" s="109"/>
      <c r="CR593" s="109"/>
      <c r="CS593" s="109"/>
      <c r="CT593" s="109"/>
      <c r="CU593" s="109"/>
      <c r="CV593" s="109"/>
      <c r="CW593" s="109"/>
      <c r="CX593" s="109"/>
      <c r="CY593" s="109"/>
      <c r="CZ593" s="109"/>
      <c r="DA593" s="109"/>
      <c r="DB593" s="109"/>
      <c r="DC593" s="109"/>
      <c r="DD593" s="109"/>
      <c r="DE593" s="109"/>
      <c r="DF593" s="109"/>
      <c r="DG593" s="109"/>
      <c r="DH593" s="109"/>
      <c r="DI593" s="109"/>
      <c r="DJ593" s="109"/>
      <c r="DK593" s="109"/>
      <c r="DL593" s="109"/>
      <c r="DM593" s="109"/>
      <c r="DN593" s="109"/>
      <c r="DO593" s="109"/>
      <c r="DP593" s="109"/>
      <c r="DQ593" s="109"/>
      <c r="DR593" s="109"/>
      <c r="DS593" s="109"/>
      <c r="DT593" s="109"/>
      <c r="DU593" s="109"/>
      <c r="DV593" s="109"/>
      <c r="DW593" s="109"/>
      <c r="DX593" s="109"/>
      <c r="DY593" s="109"/>
      <c r="DZ593" s="109"/>
      <c r="EA593" s="109"/>
      <c r="EB593" s="109"/>
      <c r="EC593" s="109"/>
      <c r="ED593" s="109"/>
      <c r="EE593" s="109"/>
      <c r="EF593" s="109"/>
      <c r="EG593" s="109"/>
      <c r="EH593" s="109"/>
      <c r="EI593" s="109"/>
      <c r="EJ593" s="109"/>
      <c r="EK593" s="109"/>
      <c r="EL593" s="109"/>
      <c r="EM593" s="109"/>
      <c r="EN593" s="109"/>
      <c r="EO593" s="109"/>
      <c r="EP593" s="109"/>
      <c r="EQ593" s="109"/>
      <c r="ER593" s="109"/>
      <c r="ES593" s="109"/>
      <c r="ET593" s="109"/>
      <c r="EU593" s="109"/>
      <c r="EV593" s="109"/>
      <c r="EW593" s="109"/>
      <c r="EX593" s="109"/>
      <c r="EY593" s="109"/>
      <c r="EZ593" s="109"/>
      <c r="FA593" s="109"/>
      <c r="FB593" s="109"/>
      <c r="FC593" s="109"/>
      <c r="FD593" s="109"/>
      <c r="FE593" s="109"/>
      <c r="FF593" s="109"/>
      <c r="FG593" s="109"/>
      <c r="FH593" s="109"/>
      <c r="FI593" s="109"/>
      <c r="FJ593" s="109"/>
      <c r="FK593" s="109"/>
      <c r="FL593" s="109"/>
      <c r="FM593" s="109"/>
      <c r="FN593" s="109"/>
      <c r="FO593" s="109"/>
      <c r="FP593" s="109"/>
      <c r="FQ593" s="109"/>
      <c r="FR593" s="109"/>
      <c r="FS593" s="109"/>
      <c r="FT593" s="109"/>
      <c r="FU593" s="109"/>
      <c r="FV593" s="109"/>
      <c r="FW593" s="109"/>
      <c r="FX593" s="109"/>
      <c r="FY593" s="109"/>
      <c r="FZ593" s="109"/>
      <c r="GA593" s="109"/>
      <c r="GB593" s="109"/>
      <c r="GC593" s="109"/>
      <c r="GD593" s="109"/>
      <c r="GE593" s="109"/>
      <c r="GF593" s="109"/>
      <c r="GG593" s="109"/>
      <c r="GH593" s="109"/>
      <c r="GI593" s="109"/>
      <c r="GJ593" s="109"/>
      <c r="GK593" s="109"/>
      <c r="GL593" s="109"/>
      <c r="GM593" s="109"/>
      <c r="GN593" s="109"/>
      <c r="GO593" s="109"/>
      <c r="GP593" s="109"/>
      <c r="GQ593" s="109"/>
      <c r="GR593" s="109"/>
      <c r="GS593" s="109"/>
      <c r="GT593" s="109"/>
      <c r="GU593" s="109"/>
      <c r="GV593" s="109"/>
      <c r="GW593" s="109"/>
      <c r="GX593" s="109"/>
      <c r="GY593" s="109"/>
      <c r="GZ593" s="109"/>
      <c r="HA593" s="109"/>
      <c r="HB593" s="109"/>
      <c r="HC593" s="109"/>
      <c r="HD593" s="109"/>
      <c r="HE593" s="109"/>
      <c r="HF593" s="109"/>
      <c r="HG593" s="109"/>
      <c r="HH593" s="109"/>
      <c r="HI593" s="109"/>
      <c r="HJ593" s="109"/>
      <c r="HK593" s="109"/>
      <c r="HL593" s="109"/>
      <c r="HM593" s="109"/>
      <c r="HN593" s="109"/>
      <c r="HO593" s="109"/>
      <c r="HP593" s="109"/>
      <c r="HQ593" s="109"/>
      <c r="HR593" s="109"/>
      <c r="HS593" s="109"/>
      <c r="HT593" s="109"/>
      <c r="HU593" s="109"/>
      <c r="HV593" s="109"/>
      <c r="HW593" s="109"/>
      <c r="HX593" s="109"/>
      <c r="HY593" s="109"/>
      <c r="HZ593" s="109"/>
      <c r="IA593" s="109"/>
      <c r="IB593" s="109"/>
      <c r="IC593" s="109"/>
      <c r="ID593" s="109"/>
      <c r="IE593" s="109"/>
      <c r="IF593" s="109"/>
      <c r="IG593" s="109"/>
      <c r="IH593" s="109"/>
      <c r="II593" s="109"/>
      <c r="IJ593" s="109"/>
      <c r="IK593" s="109"/>
      <c r="IL593" s="109"/>
      <c r="IM593" s="109"/>
      <c r="IN593" s="109"/>
      <c r="IO593" s="109"/>
      <c r="IP593" s="109"/>
      <c r="IQ593" s="109"/>
      <c r="IR593" s="109"/>
      <c r="IS593" s="109"/>
      <c r="IT593" s="109"/>
      <c r="IU593" s="109"/>
      <c r="IV593" s="109"/>
      <c r="IW593" s="109"/>
      <c r="IX593" s="109"/>
      <c r="IY593" s="109"/>
      <c r="IZ593" s="109"/>
      <c r="JA593" s="109"/>
      <c r="JB593" s="109"/>
      <c r="JC593" s="109"/>
      <c r="JD593" s="109"/>
      <c r="JE593" s="109"/>
      <c r="JF593" s="109"/>
      <c r="JG593" s="109"/>
      <c r="JH593" s="109"/>
      <c r="JI593" s="109"/>
      <c r="JJ593" s="109"/>
      <c r="JK593" s="109"/>
      <c r="JL593" s="109"/>
      <c r="JM593" s="109"/>
      <c r="JN593" s="109"/>
      <c r="JO593" s="109"/>
      <c r="JP593" s="109"/>
      <c r="JQ593" s="109"/>
      <c r="JR593" s="109"/>
      <c r="JS593" s="109"/>
      <c r="JT593" s="109"/>
      <c r="JU593" s="109"/>
      <c r="JV593" s="109"/>
      <c r="JW593" s="109"/>
      <c r="JX593" s="109"/>
      <c r="JY593" s="109"/>
      <c r="JZ593" s="109"/>
      <c r="KA593" s="109"/>
      <c r="KB593" s="109"/>
      <c r="KC593" s="109"/>
      <c r="KD593" s="109"/>
      <c r="KE593" s="109"/>
      <c r="KF593" s="109"/>
      <c r="KG593" s="109"/>
      <c r="KH593" s="109"/>
      <c r="KI593" s="109"/>
      <c r="KJ593" s="109"/>
      <c r="KK593" s="109"/>
      <c r="KL593" s="109"/>
      <c r="KM593" s="109"/>
      <c r="KN593" s="109"/>
      <c r="KO593" s="109"/>
      <c r="KP593" s="109"/>
      <c r="KQ593" s="109"/>
      <c r="KR593" s="109"/>
      <c r="KS593" s="109"/>
      <c r="KT593" s="109"/>
      <c r="KU593" s="109"/>
      <c r="KV593" s="109"/>
      <c r="KW593" s="109"/>
      <c r="KX593" s="109"/>
      <c r="KY593" s="109"/>
      <c r="KZ593" s="109"/>
      <c r="LA593" s="109"/>
      <c r="LB593" s="109"/>
      <c r="LC593" s="109"/>
      <c r="LD593" s="109"/>
      <c r="LE593" s="109"/>
      <c r="LF593" s="109"/>
      <c r="LG593" s="109"/>
      <c r="LH593" s="109"/>
      <c r="LI593" s="109"/>
      <c r="LJ593" s="109"/>
      <c r="LK593" s="109"/>
      <c r="LL593" s="109"/>
      <c r="LM593" s="109"/>
      <c r="LN593" s="109"/>
      <c r="LO593" s="109"/>
      <c r="LP593" s="109"/>
      <c r="LQ593" s="109"/>
      <c r="LR593" s="109"/>
      <c r="LS593" s="109"/>
      <c r="LT593" s="109"/>
      <c r="LU593" s="109"/>
      <c r="LV593" s="109"/>
      <c r="LW593" s="109"/>
      <c r="LX593" s="109"/>
      <c r="LY593" s="109"/>
      <c r="LZ593" s="109"/>
      <c r="MA593" s="109"/>
      <c r="MB593" s="109"/>
      <c r="MC593" s="109"/>
      <c r="MD593" s="109"/>
      <c r="ME593" s="109"/>
      <c r="MF593" s="109"/>
      <c r="MG593" s="109"/>
      <c r="MH593" s="109"/>
      <c r="MI593" s="109"/>
      <c r="MJ593" s="109"/>
      <c r="MK593" s="109"/>
      <c r="ML593" s="109"/>
      <c r="MM593" s="109"/>
      <c r="MN593" s="109"/>
      <c r="MO593" s="109"/>
      <c r="MP593" s="109"/>
      <c r="MQ593" s="109"/>
      <c r="MR593" s="109"/>
      <c r="MS593" s="109"/>
      <c r="MT593" s="109"/>
      <c r="MU593" s="109"/>
      <c r="MV593" s="109"/>
      <c r="MW593" s="109"/>
      <c r="MX593" s="109"/>
      <c r="MY593" s="109"/>
      <c r="MZ593" s="109"/>
      <c r="NA593" s="109"/>
      <c r="NB593" s="109"/>
      <c r="NC593" s="109"/>
      <c r="ND593" s="109"/>
      <c r="NE593" s="109"/>
      <c r="NF593" s="109"/>
      <c r="NG593" s="109"/>
      <c r="NH593" s="109"/>
      <c r="NI593" s="109"/>
      <c r="NJ593" s="109"/>
      <c r="NK593" s="109"/>
      <c r="NL593" s="109"/>
      <c r="NM593" s="109"/>
      <c r="NN593" s="109"/>
      <c r="NO593" s="109"/>
      <c r="NP593" s="109"/>
      <c r="NQ593" s="109"/>
      <c r="NR593" s="109"/>
      <c r="NS593" s="109"/>
      <c r="NT593" s="109"/>
      <c r="NU593" s="109"/>
      <c r="NV593" s="109"/>
      <c r="NW593" s="109"/>
      <c r="NX593" s="109"/>
      <c r="NY593" s="109"/>
      <c r="NZ593" s="109"/>
      <c r="OA593" s="109"/>
      <c r="OB593" s="109"/>
      <c r="OC593" s="109"/>
      <c r="OD593" s="109"/>
      <c r="OE593" s="109"/>
      <c r="OF593" s="109"/>
      <c r="OG593" s="109"/>
      <c r="OH593" s="109"/>
      <c r="OI593" s="109"/>
      <c r="OJ593" s="109"/>
      <c r="OK593" s="109"/>
      <c r="OL593" s="109"/>
      <c r="OM593" s="109"/>
      <c r="ON593" s="109"/>
      <c r="OO593" s="109"/>
      <c r="OP593" s="109"/>
      <c r="OQ593" s="109"/>
      <c r="OR593" s="109"/>
      <c r="OS593" s="109"/>
      <c r="OT593" s="109"/>
      <c r="OU593" s="109"/>
      <c r="OV593" s="109"/>
      <c r="OW593" s="109"/>
      <c r="OX593" s="109"/>
      <c r="OY593" s="109"/>
      <c r="OZ593" s="109"/>
      <c r="PA593" s="109"/>
      <c r="PB593" s="109"/>
      <c r="PC593" s="109"/>
      <c r="PD593" s="109"/>
      <c r="PE593" s="109"/>
      <c r="PF593" s="109"/>
      <c r="PG593" s="109"/>
      <c r="PH593" s="109"/>
      <c r="PI593" s="109"/>
      <c r="PJ593" s="109"/>
      <c r="PK593" s="109"/>
      <c r="PL593" s="109"/>
      <c r="PM593" s="109"/>
      <c r="PN593" s="109"/>
      <c r="PO593" s="109"/>
      <c r="PP593" s="109"/>
      <c r="PQ593" s="109"/>
      <c r="PR593" s="109"/>
      <c r="PS593" s="109"/>
      <c r="PT593" s="109"/>
      <c r="PU593" s="109"/>
      <c r="PV593" s="109"/>
      <c r="PW593" s="109"/>
      <c r="PX593" s="109"/>
      <c r="PY593" s="109"/>
      <c r="PZ593" s="109"/>
      <c r="QA593" s="109"/>
      <c r="QB593" s="109"/>
      <c r="QC593" s="109"/>
      <c r="QD593" s="109"/>
      <c r="QE593" s="109"/>
      <c r="QF593" s="109"/>
      <c r="QG593" s="109"/>
      <c r="QH593" s="109"/>
      <c r="QI593" s="109"/>
      <c r="QJ593" s="109"/>
      <c r="QK593" s="109"/>
      <c r="QL593" s="109"/>
      <c r="QM593" s="109"/>
      <c r="QN593" s="109"/>
      <c r="QO593" s="109"/>
      <c r="QP593" s="109"/>
      <c r="QQ593" s="109"/>
      <c r="QR593" s="109"/>
      <c r="QS593" s="109"/>
      <c r="QT593" s="109"/>
      <c r="QU593" s="109"/>
      <c r="QV593" s="109"/>
      <c r="QW593" s="109"/>
      <c r="QX593" s="109"/>
      <c r="QY593" s="109"/>
      <c r="QZ593" s="109"/>
      <c r="RA593" s="109"/>
      <c r="RB593" s="109"/>
      <c r="RC593" s="109"/>
      <c r="RD593" s="109"/>
      <c r="RE593" s="109"/>
      <c r="RF593" s="109"/>
      <c r="RG593" s="109"/>
      <c r="RH593" s="109"/>
      <c r="RI593" s="109"/>
      <c r="RJ593" s="109"/>
      <c r="RK593" s="109"/>
      <c r="RL593" s="109"/>
      <c r="RM593" s="109"/>
      <c r="RN593" s="109"/>
      <c r="RO593" s="109"/>
      <c r="RP593" s="109"/>
      <c r="RQ593" s="109"/>
      <c r="RR593" s="109"/>
      <c r="RS593" s="109"/>
      <c r="RT593" s="109"/>
      <c r="RU593" s="109"/>
      <c r="RV593" s="109"/>
      <c r="RW593" s="109"/>
      <c r="RX593" s="109"/>
      <c r="RY593" s="109"/>
      <c r="RZ593" s="109"/>
      <c r="SA593" s="109"/>
      <c r="SB593" s="109"/>
      <c r="SC593" s="109"/>
      <c r="SD593" s="109"/>
      <c r="SE593" s="109"/>
      <c r="SF593" s="109"/>
      <c r="SG593" s="109"/>
      <c r="SH593" s="109"/>
      <c r="SI593" s="109"/>
      <c r="SJ593" s="109"/>
      <c r="SK593" s="109"/>
      <c r="SL593" s="109"/>
      <c r="SM593" s="109"/>
      <c r="SN593" s="109"/>
      <c r="SO593" s="109"/>
      <c r="SP593" s="109"/>
      <c r="SQ593" s="109"/>
      <c r="SR593" s="109"/>
      <c r="SS593" s="109"/>
      <c r="ST593" s="109"/>
      <c r="SU593" s="109"/>
      <c r="SV593" s="109"/>
      <c r="SW593" s="109"/>
      <c r="SX593" s="109"/>
      <c r="SY593" s="109"/>
      <c r="SZ593" s="109"/>
      <c r="TA593" s="109"/>
      <c r="TB593" s="109"/>
      <c r="TC593" s="109"/>
      <c r="TD593" s="109"/>
      <c r="TE593" s="109"/>
      <c r="TF593" s="109"/>
      <c r="TG593" s="109"/>
      <c r="TH593" s="109"/>
      <c r="TI593" s="109"/>
      <c r="TJ593" s="109"/>
      <c r="TK593" s="109"/>
      <c r="TL593" s="109"/>
      <c r="TM593" s="109"/>
      <c r="TN593" s="109"/>
      <c r="TO593" s="109"/>
      <c r="TP593" s="109"/>
      <c r="TQ593" s="109"/>
      <c r="TR593" s="109"/>
      <c r="TS593" s="109"/>
      <c r="TT593" s="109"/>
      <c r="TU593" s="109"/>
      <c r="TV593" s="109"/>
      <c r="TW593" s="109"/>
      <c r="TX593" s="109"/>
      <c r="TY593" s="109"/>
      <c r="TZ593" s="109"/>
      <c r="UA593" s="109"/>
      <c r="UB593" s="109"/>
      <c r="UC593" s="109"/>
      <c r="UD593" s="109"/>
      <c r="UE593" s="109"/>
      <c r="UF593" s="109"/>
      <c r="UG593" s="109"/>
      <c r="UH593" s="109"/>
      <c r="UI593" s="109"/>
      <c r="UJ593" s="109"/>
      <c r="UK593" s="109"/>
      <c r="UL593" s="109"/>
      <c r="UM593" s="109"/>
      <c r="UN593" s="109"/>
      <c r="UO593" s="109"/>
      <c r="UP593" s="109"/>
      <c r="UQ593" s="109"/>
      <c r="UR593" s="109"/>
      <c r="US593" s="109"/>
      <c r="UT593" s="109"/>
      <c r="UU593" s="109"/>
      <c r="UV593" s="109"/>
      <c r="UW593" s="109"/>
      <c r="UX593" s="109"/>
      <c r="UY593" s="109"/>
      <c r="UZ593" s="109"/>
      <c r="VA593" s="109"/>
      <c r="VB593" s="109"/>
      <c r="VC593" s="109"/>
      <c r="VD593" s="109"/>
      <c r="VE593" s="109"/>
      <c r="VF593" s="109"/>
      <c r="VG593" s="109"/>
      <c r="VH593" s="109"/>
      <c r="VI593" s="109"/>
      <c r="VJ593" s="109"/>
      <c r="VK593" s="109"/>
      <c r="VL593" s="109"/>
      <c r="VM593" s="109"/>
      <c r="VN593" s="109"/>
      <c r="VO593" s="109"/>
      <c r="VP593" s="109"/>
      <c r="VQ593" s="109"/>
      <c r="VR593" s="109"/>
      <c r="VS593" s="109"/>
      <c r="VT593" s="109"/>
      <c r="VU593" s="109"/>
      <c r="VV593" s="109"/>
      <c r="VW593" s="109"/>
      <c r="VX593" s="109"/>
      <c r="VY593" s="109"/>
      <c r="VZ593" s="109"/>
      <c r="WA593" s="109"/>
      <c r="WB593" s="109"/>
      <c r="WC593" s="109"/>
      <c r="WD593" s="109"/>
      <c r="WE593" s="109"/>
      <c r="WF593" s="109"/>
      <c r="WG593" s="109"/>
      <c r="WH593" s="109"/>
      <c r="WI593" s="109"/>
      <c r="WJ593" s="109"/>
      <c r="WK593" s="109"/>
      <c r="WL593" s="109"/>
      <c r="WM593" s="109"/>
      <c r="WN593" s="109"/>
      <c r="WO593" s="109"/>
      <c r="WP593" s="109"/>
      <c r="WQ593" s="109"/>
      <c r="WR593" s="109"/>
      <c r="WS593" s="109"/>
      <c r="WT593" s="109"/>
      <c r="WU593" s="109"/>
      <c r="WV593" s="109"/>
      <c r="WW593" s="109"/>
      <c r="WX593" s="109"/>
      <c r="WY593" s="109"/>
      <c r="WZ593" s="109"/>
      <c r="XA593" s="109"/>
      <c r="XB593" s="109"/>
      <c r="XC593" s="109"/>
      <c r="XD593" s="109"/>
      <c r="XE593" s="109"/>
      <c r="XF593" s="109"/>
      <c r="XG593" s="109"/>
      <c r="XH593" s="109"/>
      <c r="XI593" s="109"/>
      <c r="XJ593" s="109"/>
      <c r="XK593" s="109"/>
      <c r="XL593" s="109"/>
      <c r="XM593" s="109"/>
      <c r="XN593" s="109"/>
      <c r="XO593" s="109"/>
      <c r="XP593" s="109"/>
      <c r="XQ593" s="109"/>
      <c r="XR593" s="109"/>
      <c r="XS593" s="109"/>
      <c r="XT593" s="109"/>
      <c r="XU593" s="109"/>
      <c r="XV593" s="109"/>
      <c r="XW593" s="109"/>
      <c r="XX593" s="109"/>
      <c r="XY593" s="109"/>
      <c r="XZ593" s="109"/>
      <c r="YA593" s="109"/>
      <c r="YB593" s="109"/>
      <c r="YC593" s="109"/>
      <c r="YD593" s="109"/>
      <c r="YE593" s="109"/>
      <c r="YF593" s="109"/>
      <c r="YG593" s="109"/>
      <c r="YH593" s="109"/>
      <c r="YI593" s="109"/>
      <c r="YJ593" s="109"/>
      <c r="YK593" s="109"/>
      <c r="YL593" s="109"/>
      <c r="YM593" s="109"/>
      <c r="YN593" s="109"/>
      <c r="YO593" s="109"/>
      <c r="YP593" s="109"/>
      <c r="YQ593" s="109"/>
      <c r="YR593" s="109"/>
      <c r="YS593" s="109"/>
      <c r="YT593" s="109"/>
      <c r="YU593" s="109"/>
      <c r="YV593" s="109"/>
      <c r="YW593" s="109"/>
      <c r="YX593" s="109"/>
      <c r="YY593" s="109"/>
      <c r="YZ593" s="109"/>
      <c r="ZA593" s="109"/>
      <c r="ZB593" s="109"/>
      <c r="ZC593" s="109"/>
      <c r="ZD593" s="109"/>
      <c r="ZE593" s="109"/>
      <c r="ZF593" s="109"/>
      <c r="ZG593" s="109"/>
      <c r="ZH593" s="109"/>
      <c r="ZI593" s="109"/>
      <c r="ZJ593" s="109"/>
      <c r="ZK593" s="109"/>
      <c r="ZL593" s="109"/>
      <c r="ZM593" s="109"/>
      <c r="ZN593" s="109"/>
      <c r="ZO593" s="109"/>
      <c r="ZP593" s="109"/>
      <c r="ZQ593" s="109"/>
      <c r="ZR593" s="109"/>
      <c r="ZS593" s="109"/>
      <c r="ZT593" s="109"/>
      <c r="ZU593" s="109"/>
      <c r="ZV593" s="109"/>
      <c r="ZW593" s="109"/>
      <c r="ZX593" s="109"/>
      <c r="ZY593" s="109"/>
      <c r="ZZ593" s="109"/>
      <c r="AAA593" s="109"/>
      <c r="AAB593" s="109"/>
      <c r="AAC593" s="109"/>
      <c r="AAD593" s="109"/>
      <c r="AAE593" s="109"/>
      <c r="AAF593" s="109"/>
      <c r="AAG593" s="109"/>
      <c r="AAH593" s="109"/>
      <c r="AAI593" s="109"/>
      <c r="AAJ593" s="109"/>
      <c r="AAK593" s="109"/>
      <c r="AAL593" s="109"/>
      <c r="AAM593" s="109"/>
      <c r="AAN593" s="109"/>
      <c r="AAO593" s="109"/>
      <c r="AAP593" s="109"/>
      <c r="AAQ593" s="109"/>
      <c r="AAR593" s="109"/>
      <c r="AAS593" s="109"/>
      <c r="AAT593" s="109"/>
      <c r="AAU593" s="109"/>
      <c r="AAV593" s="109"/>
      <c r="AAW593" s="109"/>
      <c r="AAX593" s="109"/>
      <c r="AAY593" s="109"/>
      <c r="AAZ593" s="109"/>
      <c r="ABA593" s="109"/>
      <c r="ABB593" s="109"/>
      <c r="ABC593" s="109"/>
      <c r="ABD593" s="109"/>
      <c r="ABE593" s="109"/>
      <c r="ABF593" s="109"/>
      <c r="ABG593" s="109"/>
      <c r="ABH593" s="109"/>
      <c r="ABI593" s="109"/>
      <c r="ABJ593" s="109"/>
      <c r="ABK593" s="109"/>
      <c r="ABL593" s="109"/>
      <c r="ABM593" s="109"/>
      <c r="ABN593" s="109"/>
      <c r="ABO593" s="109"/>
      <c r="ABP593" s="109"/>
      <c r="ABQ593" s="109"/>
      <c r="ABR593" s="109"/>
      <c r="ABS593" s="109"/>
      <c r="ABT593" s="109"/>
      <c r="ABU593" s="109"/>
      <c r="ABV593" s="109"/>
      <c r="ABW593" s="109"/>
      <c r="ABX593" s="109"/>
      <c r="ABY593" s="109"/>
      <c r="ABZ593" s="109"/>
      <c r="ACA593" s="109"/>
      <c r="ACB593" s="109"/>
      <c r="ACC593" s="109"/>
      <c r="ACD593" s="109"/>
      <c r="ACE593" s="109"/>
      <c r="ACF593" s="109"/>
      <c r="ACG593" s="109"/>
      <c r="ACH593" s="109"/>
      <c r="ACI593" s="109"/>
      <c r="ACJ593" s="109"/>
      <c r="ACK593" s="109"/>
      <c r="ACL593" s="109"/>
      <c r="ACM593" s="109"/>
      <c r="ACN593" s="109"/>
      <c r="ACO593" s="109"/>
      <c r="ACP593" s="109"/>
      <c r="ACQ593" s="109"/>
      <c r="ACR593" s="109"/>
      <c r="ACS593" s="109"/>
      <c r="ACT593" s="109"/>
      <c r="ACU593" s="109"/>
      <c r="ACV593" s="109"/>
      <c r="ACW593" s="109"/>
      <c r="ACX593" s="109"/>
      <c r="ACY593" s="109"/>
      <c r="ACZ593" s="109"/>
      <c r="ADA593" s="109"/>
      <c r="ADB593" s="109"/>
      <c r="ADC593" s="109"/>
      <c r="ADD593" s="109"/>
      <c r="ADE593" s="109"/>
      <c r="ADF593" s="109"/>
      <c r="ADG593" s="109"/>
      <c r="ADH593" s="109"/>
      <c r="ADI593" s="109"/>
      <c r="ADJ593" s="109"/>
      <c r="ADK593" s="109"/>
      <c r="ADL593" s="109"/>
      <c r="ADM593" s="109"/>
      <c r="ADN593" s="109"/>
      <c r="ADO593" s="109"/>
      <c r="ADP593" s="109"/>
      <c r="ADQ593" s="109"/>
      <c r="ADR593" s="109"/>
      <c r="ADS593" s="109"/>
      <c r="ADT593" s="109"/>
      <c r="ADU593" s="109"/>
      <c r="ADV593" s="109"/>
      <c r="ADW593" s="109"/>
      <c r="ADX593" s="109"/>
      <c r="ADY593" s="109"/>
      <c r="ADZ593" s="109"/>
      <c r="AEA593" s="109"/>
      <c r="AEB593" s="109"/>
      <c r="AEC593" s="109"/>
      <c r="AED593" s="109"/>
      <c r="AEE593" s="109"/>
      <c r="AEF593" s="109"/>
      <c r="AEG593" s="109"/>
      <c r="AEH593" s="109"/>
      <c r="AEI593" s="109"/>
      <c r="AEJ593" s="109"/>
      <c r="AEK593" s="109"/>
      <c r="AEL593" s="109"/>
      <c r="AEM593" s="109"/>
      <c r="AEN593" s="109"/>
      <c r="AEO593" s="109"/>
      <c r="AEP593" s="109"/>
      <c r="AEQ593" s="109"/>
      <c r="AER593" s="109"/>
      <c r="AES593" s="109"/>
      <c r="AET593" s="109"/>
      <c r="AEU593" s="109"/>
      <c r="AEV593" s="109"/>
      <c r="AEW593" s="109"/>
      <c r="AEX593" s="109"/>
      <c r="AEY593" s="109"/>
      <c r="AEZ593" s="109"/>
      <c r="AFA593" s="109"/>
      <c r="AFB593" s="109"/>
      <c r="AFC593" s="109"/>
      <c r="AFD593" s="109"/>
      <c r="AFE593" s="109"/>
      <c r="AFF593" s="109"/>
      <c r="AFG593" s="109"/>
      <c r="AFH593" s="109"/>
      <c r="AFI593" s="109"/>
      <c r="AFJ593" s="109"/>
      <c r="AFK593" s="109"/>
      <c r="AFL593" s="109"/>
      <c r="AFM593" s="109"/>
      <c r="AFN593" s="109"/>
      <c r="AFO593" s="109"/>
      <c r="AFP593" s="109"/>
      <c r="AFQ593" s="109"/>
      <c r="AFR593" s="109"/>
      <c r="AFS593" s="109"/>
      <c r="AFT593" s="109"/>
      <c r="AFU593" s="109"/>
      <c r="AFV593" s="109"/>
      <c r="AFW593" s="109"/>
      <c r="AFX593" s="109"/>
      <c r="AFY593" s="109"/>
      <c r="AFZ593" s="109"/>
      <c r="AGA593" s="109"/>
      <c r="AGB593" s="109"/>
      <c r="AGC593" s="109"/>
      <c r="AGD593" s="109"/>
      <c r="AGE593" s="109"/>
      <c r="AGF593" s="109"/>
      <c r="AGG593" s="109"/>
      <c r="AGH593" s="109"/>
      <c r="AGI593" s="109"/>
      <c r="AGJ593" s="109"/>
      <c r="AGK593" s="109"/>
      <c r="AGL593" s="109"/>
      <c r="AGM593" s="109"/>
      <c r="AGN593" s="109"/>
      <c r="AGO593" s="109"/>
      <c r="AGP593" s="109"/>
      <c r="AGQ593" s="109"/>
      <c r="AGR593" s="109"/>
      <c r="AGS593" s="109"/>
      <c r="AGT593" s="109"/>
      <c r="AGU593" s="109"/>
      <c r="AGV593" s="109"/>
      <c r="AGW593" s="109"/>
      <c r="AGX593" s="109"/>
      <c r="AGY593" s="109"/>
      <c r="AGZ593" s="109"/>
      <c r="AHA593" s="109"/>
      <c r="AHB593" s="109"/>
      <c r="AHC593" s="109"/>
      <c r="AHD593" s="109"/>
      <c r="AHE593" s="109"/>
      <c r="AHF593" s="109"/>
      <c r="AHG593" s="109"/>
      <c r="AHH593" s="109"/>
      <c r="AHI593" s="109"/>
      <c r="AHJ593" s="109"/>
      <c r="AHK593" s="109"/>
      <c r="AHL593" s="109"/>
      <c r="AHM593" s="109"/>
      <c r="AHN593" s="109"/>
      <c r="AHO593" s="109"/>
      <c r="AHP593" s="109"/>
      <c r="AHQ593" s="109"/>
      <c r="AHR593" s="109"/>
      <c r="AHS593" s="109"/>
      <c r="AHT593" s="109"/>
      <c r="AHU593" s="109"/>
      <c r="AHV593" s="109"/>
      <c r="AHW593" s="109"/>
      <c r="AHX593" s="109"/>
      <c r="AHY593" s="109"/>
      <c r="AHZ593" s="109"/>
      <c r="AIA593" s="109"/>
      <c r="AIB593" s="109"/>
      <c r="AIC593" s="109"/>
      <c r="AID593" s="109"/>
      <c r="AIE593" s="109"/>
      <c r="AIF593" s="109"/>
      <c r="AIG593" s="109"/>
      <c r="AIH593" s="109"/>
      <c r="AII593" s="109"/>
      <c r="AIJ593" s="109"/>
      <c r="AIK593" s="109"/>
      <c r="AIL593" s="109"/>
      <c r="AIM593" s="109"/>
      <c r="AIN593" s="109"/>
      <c r="AIO593" s="109"/>
      <c r="AIP593" s="109"/>
      <c r="AIQ593" s="109"/>
      <c r="AIR593" s="109"/>
      <c r="AIS593" s="109"/>
      <c r="AIT593" s="109"/>
      <c r="AIU593" s="109"/>
      <c r="AIV593" s="109"/>
      <c r="AIW593" s="109"/>
      <c r="AIX593" s="109"/>
      <c r="AIY593" s="109"/>
      <c r="AIZ593" s="109"/>
      <c r="AJA593" s="109"/>
      <c r="AJB593" s="109"/>
      <c r="AJC593" s="109"/>
      <c r="AJD593" s="109"/>
      <c r="AJE593" s="109"/>
      <c r="AJF593" s="109"/>
      <c r="AJG593" s="109"/>
      <c r="AJH593" s="109"/>
      <c r="AJI593" s="109"/>
      <c r="AJJ593" s="109"/>
      <c r="AJK593" s="109"/>
      <c r="AJL593" s="109"/>
      <c r="AJM593" s="109"/>
      <c r="AJN593" s="109"/>
      <c r="AJO593" s="109"/>
      <c r="AJP593" s="109"/>
      <c r="AJQ593" s="109"/>
      <c r="AJR593" s="109"/>
      <c r="AJS593" s="109"/>
      <c r="AJT593" s="109"/>
      <c r="AJU593" s="109"/>
      <c r="AJV593" s="109"/>
      <c r="AJW593" s="109"/>
      <c r="AJX593" s="109"/>
      <c r="AJY593" s="109"/>
      <c r="AJZ593" s="109"/>
      <c r="AKA593" s="109"/>
      <c r="AKB593" s="109"/>
      <c r="AKC593" s="109"/>
      <c r="AKD593" s="109"/>
      <c r="AKE593" s="109"/>
      <c r="AKF593" s="109"/>
      <c r="AKG593" s="109"/>
      <c r="AKH593" s="109"/>
      <c r="AKI593" s="109"/>
      <c r="AKJ593" s="109"/>
      <c r="AKK593" s="109"/>
      <c r="AKL593" s="109"/>
      <c r="AKM593" s="109"/>
      <c r="AKN593" s="109"/>
      <c r="AKO593" s="109"/>
      <c r="AKP593" s="109"/>
      <c r="AKQ593" s="109"/>
      <c r="AKR593" s="109"/>
      <c r="AKS593" s="109"/>
      <c r="AKT593" s="109"/>
      <c r="AKU593" s="109"/>
      <c r="AKV593" s="109"/>
      <c r="AKW593" s="109"/>
      <c r="AKX593" s="109"/>
      <c r="AKY593" s="109"/>
      <c r="AKZ593" s="109"/>
      <c r="ALA593" s="109"/>
      <c r="ALB593" s="109"/>
      <c r="ALC593" s="109"/>
      <c r="ALD593" s="109"/>
      <c r="ALE593" s="109"/>
      <c r="ALF593" s="109"/>
      <c r="ALG593" s="109"/>
      <c r="ALH593" s="109"/>
      <c r="ALI593" s="109"/>
      <c r="ALJ593" s="109"/>
      <c r="ALK593" s="109"/>
      <c r="ALL593" s="109"/>
      <c r="ALM593" s="109"/>
      <c r="ALN593" s="109"/>
      <c r="ALO593" s="109"/>
      <c r="ALP593" s="109"/>
      <c r="ALQ593" s="109"/>
      <c r="ALR593" s="109"/>
      <c r="ALS593" s="109"/>
      <c r="ALT593" s="109"/>
      <c r="ALU593" s="109"/>
      <c r="ALV593" s="109"/>
      <c r="ALW593" s="109"/>
      <c r="ALX593" s="109"/>
      <c r="ALY593" s="109"/>
      <c r="ALZ593" s="109"/>
      <c r="AMA593" s="109"/>
      <c r="AMB593" s="109"/>
      <c r="AMC593" s="109"/>
      <c r="AMD593" s="109"/>
      <c r="AME593" s="109"/>
      <c r="AMF593" s="109"/>
      <c r="AMG593" s="109"/>
      <c r="AMH593" s="109"/>
      <c r="AMI593" s="109"/>
      <c r="AMJ593" s="109"/>
      <c r="AMK593" s="109"/>
      <c r="AML593" s="109"/>
      <c r="AMM593" s="109"/>
      <c r="AMN593" s="109"/>
      <c r="AMO593" s="109"/>
      <c r="AMP593" s="109"/>
      <c r="AMQ593" s="109"/>
      <c r="AMR593" s="109"/>
      <c r="AMS593" s="109"/>
      <c r="AMT593" s="109"/>
      <c r="AMU593" s="109"/>
      <c r="AMV593" s="109"/>
      <c r="AMW593" s="109"/>
      <c r="AMX593" s="109"/>
      <c r="AMY593" s="109"/>
      <c r="AMZ593" s="109"/>
      <c r="ANA593" s="109"/>
      <c r="ANB593" s="109"/>
      <c r="ANC593" s="109"/>
      <c r="AND593" s="109"/>
      <c r="ANE593" s="109"/>
      <c r="ANF593" s="109"/>
      <c r="ANG593" s="109"/>
      <c r="ANH593" s="109"/>
      <c r="ANI593" s="109"/>
      <c r="ANJ593" s="109"/>
      <c r="ANK593" s="109"/>
      <c r="ANL593" s="109"/>
      <c r="ANM593" s="109"/>
      <c r="ANN593" s="109"/>
      <c r="ANO593" s="109"/>
      <c r="ANP593" s="109"/>
      <c r="ANQ593" s="109"/>
      <c r="ANR593" s="109"/>
      <c r="ANS593" s="109"/>
      <c r="ANT593" s="109"/>
      <c r="ANU593" s="109"/>
      <c r="ANV593" s="109"/>
      <c r="ANW593" s="109"/>
      <c r="ANX593" s="109"/>
      <c r="ANY593" s="109"/>
      <c r="ANZ593" s="109"/>
      <c r="AOA593" s="109"/>
      <c r="AOB593" s="109"/>
      <c r="AOC593" s="109"/>
      <c r="AOD593" s="109"/>
      <c r="AOE593" s="109"/>
      <c r="AOF593" s="109"/>
      <c r="AOG593" s="109"/>
      <c r="AOH593" s="109"/>
      <c r="AOI593" s="109"/>
      <c r="AOJ593" s="109"/>
      <c r="AOK593" s="109"/>
      <c r="AOL593" s="109"/>
      <c r="AOM593" s="109"/>
      <c r="AON593" s="109"/>
      <c r="AOO593" s="109"/>
      <c r="AOP593" s="109"/>
      <c r="AOQ593" s="109"/>
      <c r="AOR593" s="109"/>
      <c r="AOS593" s="109"/>
      <c r="AOT593" s="109"/>
      <c r="AOU593" s="109"/>
      <c r="AOV593" s="109"/>
      <c r="AOW593" s="109"/>
      <c r="AOX593" s="109"/>
      <c r="AOY593" s="109"/>
      <c r="AOZ593" s="109"/>
      <c r="APA593" s="109"/>
      <c r="APB593" s="109"/>
      <c r="APC593" s="109"/>
      <c r="APD593" s="109"/>
      <c r="APE593" s="109"/>
      <c r="APF593" s="109"/>
      <c r="APG593" s="109"/>
      <c r="APH593" s="109"/>
      <c r="API593" s="109"/>
      <c r="APJ593" s="109"/>
      <c r="APK593" s="109"/>
      <c r="APL593" s="109"/>
      <c r="APM593" s="109"/>
      <c r="APN593" s="109"/>
      <c r="APO593" s="109"/>
      <c r="APP593" s="109"/>
      <c r="APQ593" s="109"/>
      <c r="APR593" s="109"/>
      <c r="APS593" s="109"/>
      <c r="APT593" s="109"/>
      <c r="APU593" s="109"/>
      <c r="APV593" s="109"/>
      <c r="APW593" s="109"/>
      <c r="APX593" s="109"/>
      <c r="APY593" s="109"/>
      <c r="APZ593" s="109"/>
      <c r="AQA593" s="109"/>
      <c r="AQB593" s="109"/>
      <c r="AQC593" s="109"/>
      <c r="AQD593" s="109"/>
      <c r="AQE593" s="109"/>
      <c r="AQF593" s="109"/>
      <c r="AQG593" s="109"/>
      <c r="AQH593" s="109"/>
      <c r="AQI593" s="109"/>
      <c r="AQJ593" s="109"/>
      <c r="AQK593" s="109"/>
      <c r="AQL593" s="109"/>
      <c r="AQM593" s="109"/>
      <c r="AQN593" s="109"/>
      <c r="AQO593" s="109"/>
      <c r="AQP593" s="109"/>
      <c r="AQQ593" s="109"/>
      <c r="AQR593" s="109"/>
      <c r="AQS593" s="109"/>
      <c r="AQT593" s="109"/>
      <c r="AQU593" s="109"/>
      <c r="AQV593" s="109"/>
      <c r="AQW593" s="109"/>
      <c r="AQX593" s="109"/>
      <c r="AQY593" s="109"/>
      <c r="AQZ593" s="109"/>
      <c r="ARA593" s="109"/>
      <c r="ARB593" s="109"/>
      <c r="ARC593" s="109"/>
      <c r="ARD593" s="109"/>
      <c r="ARE593" s="109"/>
      <c r="ARF593" s="109"/>
      <c r="ARG593" s="109"/>
      <c r="ARH593" s="109"/>
      <c r="ARI593" s="109"/>
      <c r="ARJ593" s="109"/>
      <c r="ARK593" s="109"/>
      <c r="ARL593" s="109"/>
      <c r="ARM593" s="109"/>
      <c r="ARN593" s="109"/>
      <c r="ARO593" s="109"/>
      <c r="ARP593" s="109"/>
      <c r="ARQ593" s="109"/>
      <c r="ARR593" s="109"/>
      <c r="ARS593" s="109"/>
      <c r="ART593" s="109"/>
      <c r="ARU593" s="109"/>
      <c r="ARV593" s="109"/>
      <c r="ARW593" s="109"/>
      <c r="ARX593" s="109"/>
      <c r="ARY593" s="109"/>
      <c r="ARZ593" s="109"/>
      <c r="ASA593" s="109"/>
      <c r="ASB593" s="109"/>
      <c r="ASC593" s="109"/>
      <c r="ASD593" s="109"/>
      <c r="ASE593" s="109"/>
      <c r="ASF593" s="109"/>
      <c r="ASG593" s="109"/>
      <c r="ASH593" s="109"/>
      <c r="ASI593" s="109"/>
      <c r="ASJ593" s="109"/>
      <c r="ASK593" s="109"/>
      <c r="ASL593" s="109"/>
      <c r="ASM593" s="109"/>
      <c r="ASN593" s="109"/>
      <c r="ASO593" s="109"/>
      <c r="ASP593" s="109"/>
      <c r="ASQ593" s="109"/>
      <c r="ASR593" s="109"/>
      <c r="ASS593" s="109"/>
      <c r="AST593" s="109"/>
      <c r="ASU593" s="109"/>
      <c r="ASV593" s="109"/>
      <c r="ASW593" s="109"/>
      <c r="ASX593" s="109"/>
      <c r="ASY593" s="109"/>
      <c r="ASZ593" s="109"/>
      <c r="ATA593" s="109"/>
      <c r="ATB593" s="109"/>
      <c r="ATC593" s="109"/>
      <c r="ATD593" s="109"/>
      <c r="ATE593" s="109"/>
      <c r="ATF593" s="109"/>
      <c r="ATG593" s="109"/>
      <c r="ATH593" s="109"/>
      <c r="ATI593" s="109"/>
      <c r="ATJ593" s="109"/>
      <c r="ATK593" s="109"/>
      <c r="ATL593" s="109"/>
      <c r="ATM593" s="109"/>
      <c r="ATN593" s="109"/>
      <c r="ATO593" s="109"/>
      <c r="ATP593" s="109"/>
      <c r="ATQ593" s="109"/>
      <c r="ATR593" s="109"/>
      <c r="ATS593" s="109"/>
      <c r="ATT593" s="109"/>
      <c r="ATU593" s="109"/>
      <c r="ATV593" s="109"/>
      <c r="ATW593" s="109"/>
      <c r="ATX593" s="109"/>
      <c r="ATY593" s="109"/>
      <c r="ATZ593" s="109"/>
      <c r="AUA593" s="109"/>
      <c r="AUB593" s="109"/>
      <c r="AUC593" s="109"/>
      <c r="AUD593" s="109"/>
      <c r="AUE593" s="109"/>
      <c r="AUF593" s="109"/>
      <c r="AUG593" s="109"/>
      <c r="AUH593" s="109"/>
      <c r="AUI593" s="109"/>
      <c r="AUJ593" s="109"/>
      <c r="AUK593" s="109"/>
      <c r="AUL593" s="109"/>
      <c r="AUM593" s="109"/>
      <c r="AUN593" s="109"/>
      <c r="AUO593" s="109"/>
      <c r="AUP593" s="109"/>
      <c r="AUQ593" s="109"/>
      <c r="AUR593" s="109"/>
      <c r="AUS593" s="109"/>
      <c r="AUT593" s="109"/>
      <c r="AUU593" s="109"/>
      <c r="AUV593" s="109"/>
      <c r="AUW593" s="109"/>
      <c r="AUX593" s="109"/>
      <c r="AUY593" s="109"/>
      <c r="AUZ593" s="109"/>
      <c r="AVA593" s="109"/>
      <c r="AVB593" s="109"/>
      <c r="AVC593" s="109"/>
      <c r="AVD593" s="109"/>
      <c r="AVE593" s="109"/>
      <c r="AVF593" s="109"/>
      <c r="AVG593" s="109"/>
      <c r="AVH593" s="109"/>
      <c r="AVI593" s="109"/>
      <c r="AVJ593" s="109"/>
      <c r="AVK593" s="109"/>
      <c r="AVL593" s="109"/>
      <c r="AVM593" s="109"/>
      <c r="AVN593" s="109"/>
      <c r="AVO593" s="109"/>
      <c r="AVP593" s="109"/>
      <c r="AVQ593" s="109"/>
      <c r="AVR593" s="109"/>
      <c r="AVS593" s="109"/>
      <c r="AVT593" s="109"/>
      <c r="AVU593" s="109"/>
      <c r="AVV593" s="109"/>
      <c r="AVW593" s="109"/>
      <c r="AVX593" s="109"/>
      <c r="AVY593" s="109"/>
      <c r="AVZ593" s="109"/>
      <c r="AWA593" s="109"/>
      <c r="AWB593" s="109"/>
      <c r="AWC593" s="109"/>
      <c r="AWD593" s="109"/>
      <c r="AWE593" s="109"/>
      <c r="AWF593" s="109"/>
      <c r="AWG593" s="109"/>
      <c r="AWH593" s="109"/>
      <c r="AWI593" s="109"/>
      <c r="AWJ593" s="109"/>
      <c r="AWK593" s="109"/>
      <c r="AWL593" s="109"/>
      <c r="AWM593" s="109"/>
      <c r="AWN593" s="109"/>
      <c r="AWO593" s="109"/>
      <c r="AWP593" s="109"/>
      <c r="AWQ593" s="109"/>
      <c r="AWR593" s="109"/>
      <c r="AWS593" s="109"/>
      <c r="AWT593" s="109"/>
      <c r="AWU593" s="109"/>
      <c r="AWV593" s="109"/>
      <c r="AWW593" s="109"/>
      <c r="AWX593" s="109"/>
      <c r="AWY593" s="109"/>
      <c r="AWZ593" s="109"/>
      <c r="AXA593" s="109"/>
      <c r="AXB593" s="109"/>
      <c r="AXC593" s="109"/>
      <c r="AXD593" s="109"/>
      <c r="AXE593" s="109"/>
      <c r="AXF593" s="109"/>
      <c r="AXG593" s="109"/>
      <c r="AXH593" s="109"/>
      <c r="AXI593" s="109"/>
      <c r="AXJ593" s="109"/>
      <c r="AXK593" s="109"/>
      <c r="AXL593" s="109"/>
      <c r="AXM593" s="109"/>
      <c r="AXN593" s="109"/>
      <c r="AXO593" s="109"/>
      <c r="AXP593" s="109"/>
      <c r="AXQ593" s="109"/>
      <c r="AXR593" s="109"/>
      <c r="AXS593" s="109"/>
      <c r="AXT593" s="109"/>
      <c r="AXU593" s="109"/>
      <c r="AXV593" s="109"/>
      <c r="AXW593" s="109"/>
      <c r="AXX593" s="109"/>
      <c r="AXY593" s="109"/>
      <c r="AXZ593" s="109"/>
      <c r="AYA593" s="109"/>
      <c r="AYB593" s="109"/>
      <c r="AYC593" s="109"/>
      <c r="AYD593" s="109"/>
      <c r="AYE593" s="109"/>
      <c r="AYF593" s="109"/>
      <c r="AYG593" s="109"/>
      <c r="AYH593" s="109"/>
      <c r="AYI593" s="109"/>
      <c r="AYJ593" s="109"/>
      <c r="AYK593" s="109"/>
      <c r="AYL593" s="109"/>
      <c r="AYM593" s="109"/>
      <c r="AYN593" s="109"/>
      <c r="AYO593" s="109"/>
      <c r="AYP593" s="109"/>
      <c r="AYQ593" s="109"/>
      <c r="AYR593" s="109"/>
      <c r="AYS593" s="109"/>
      <c r="AYT593" s="109"/>
      <c r="AYU593" s="109"/>
      <c r="AYV593" s="109"/>
      <c r="AYW593" s="109"/>
      <c r="AYX593" s="109"/>
      <c r="AYY593" s="109"/>
      <c r="AYZ593" s="109"/>
      <c r="AZA593" s="109"/>
      <c r="AZB593" s="109"/>
      <c r="AZC593" s="109"/>
      <c r="AZD593" s="109"/>
      <c r="AZE593" s="109"/>
      <c r="AZF593" s="109"/>
      <c r="AZG593" s="109"/>
      <c r="AZH593" s="109"/>
      <c r="AZI593" s="109"/>
      <c r="AZJ593" s="109"/>
      <c r="AZK593" s="109"/>
      <c r="AZL593" s="109"/>
      <c r="AZM593" s="109"/>
      <c r="AZN593" s="109"/>
      <c r="AZO593" s="109"/>
      <c r="AZP593" s="109"/>
      <c r="AZQ593" s="109"/>
      <c r="AZR593" s="109"/>
      <c r="AZS593" s="109"/>
      <c r="AZT593" s="109"/>
      <c r="AZU593" s="109"/>
      <c r="AZV593" s="109"/>
      <c r="AZW593" s="109"/>
      <c r="AZX593" s="109"/>
      <c r="AZY593" s="109"/>
      <c r="AZZ593" s="109"/>
      <c r="BAA593" s="109"/>
      <c r="BAB593" s="109"/>
      <c r="BAC593" s="109"/>
      <c r="BAD593" s="109"/>
      <c r="BAE593" s="109"/>
      <c r="BAF593" s="109"/>
      <c r="BAG593" s="109"/>
      <c r="BAH593" s="109"/>
      <c r="BAI593" s="109"/>
      <c r="BAJ593" s="109"/>
      <c r="BAK593" s="109"/>
      <c r="BAL593" s="109"/>
      <c r="BAM593" s="109"/>
      <c r="BAN593" s="109"/>
      <c r="BAO593" s="109"/>
      <c r="BAP593" s="109"/>
      <c r="BAQ593" s="109"/>
      <c r="BAR593" s="109"/>
      <c r="BAS593" s="109"/>
      <c r="BAT593" s="109"/>
      <c r="BAU593" s="109"/>
      <c r="BAV593" s="109"/>
      <c r="BAW593" s="109"/>
      <c r="BAX593" s="109"/>
      <c r="BAY593" s="109"/>
      <c r="BAZ593" s="109"/>
      <c r="BBA593" s="109"/>
      <c r="BBB593" s="109"/>
      <c r="BBC593" s="109"/>
      <c r="BBD593" s="109"/>
      <c r="BBE593" s="109"/>
      <c r="BBF593" s="109"/>
      <c r="BBG593" s="109"/>
      <c r="BBH593" s="109"/>
      <c r="BBI593" s="109"/>
      <c r="BBJ593" s="109"/>
      <c r="BBK593" s="109"/>
      <c r="BBL593" s="109"/>
      <c r="BBM593" s="109"/>
      <c r="BBN593" s="109"/>
      <c r="BBO593" s="109"/>
      <c r="BBP593" s="109"/>
      <c r="BBQ593" s="109"/>
      <c r="BBR593" s="109"/>
      <c r="BBS593" s="109"/>
      <c r="BBT593" s="109"/>
      <c r="BBU593" s="109"/>
      <c r="BBV593" s="109"/>
      <c r="BBW593" s="109"/>
      <c r="BBX593" s="109"/>
      <c r="BBY593" s="109"/>
      <c r="BBZ593" s="109"/>
      <c r="BCA593" s="109"/>
      <c r="BCB593" s="109"/>
      <c r="BCC593" s="109"/>
      <c r="BCD593" s="109"/>
      <c r="BCE593" s="109"/>
      <c r="BCF593" s="109"/>
      <c r="BCG593" s="109"/>
      <c r="BCH593" s="109"/>
      <c r="BCI593" s="109"/>
      <c r="BCJ593" s="109"/>
      <c r="BCK593" s="109"/>
      <c r="BCL593" s="109"/>
      <c r="BCM593" s="109"/>
      <c r="BCN593" s="109"/>
      <c r="BCO593" s="109"/>
      <c r="BCP593" s="109"/>
      <c r="BCQ593" s="109"/>
      <c r="BCR593" s="109"/>
      <c r="BCS593" s="109"/>
      <c r="BCT593" s="109"/>
      <c r="BCU593" s="109"/>
      <c r="BCV593" s="109"/>
      <c r="BCW593" s="109"/>
      <c r="BCX593" s="109"/>
      <c r="BCY593" s="109"/>
      <c r="BCZ593" s="109"/>
      <c r="BDA593" s="109"/>
      <c r="BDB593" s="109"/>
      <c r="BDC593" s="109"/>
      <c r="BDD593" s="109"/>
      <c r="BDE593" s="109"/>
      <c r="BDF593" s="109"/>
      <c r="BDG593" s="109"/>
      <c r="BDH593" s="109"/>
      <c r="BDI593" s="109"/>
      <c r="BDJ593" s="109"/>
      <c r="BDK593" s="109"/>
      <c r="BDL593" s="109"/>
      <c r="BDM593" s="109"/>
      <c r="BDN593" s="109"/>
      <c r="BDO593" s="109"/>
      <c r="BDP593" s="109"/>
      <c r="BDQ593" s="109"/>
      <c r="BDR593" s="109"/>
      <c r="BDS593" s="109"/>
      <c r="BDT593" s="109"/>
      <c r="BDU593" s="109"/>
      <c r="BDV593" s="109"/>
      <c r="BDW593" s="109"/>
      <c r="BDX593" s="109"/>
      <c r="BDY593" s="109"/>
      <c r="BDZ593" s="109"/>
      <c r="BEA593" s="109"/>
      <c r="BEB593" s="109"/>
      <c r="BEC593" s="109"/>
      <c r="BED593" s="109"/>
      <c r="BEE593" s="109"/>
      <c r="BEF593" s="109"/>
      <c r="BEG593" s="109"/>
      <c r="BEH593" s="109"/>
      <c r="BEI593" s="109"/>
      <c r="BEJ593" s="109"/>
      <c r="BEK593" s="109"/>
      <c r="BEL593" s="109"/>
      <c r="BEM593" s="109"/>
      <c r="BEN593" s="109"/>
      <c r="BEO593" s="109"/>
      <c r="BEP593" s="109"/>
      <c r="BEQ593" s="109"/>
      <c r="BER593" s="109"/>
      <c r="BES593" s="109"/>
      <c r="BET593" s="109"/>
      <c r="BEU593" s="109"/>
      <c r="BEV593" s="109"/>
      <c r="BEW593" s="109"/>
      <c r="BEX593" s="109"/>
      <c r="BEY593" s="109"/>
      <c r="BEZ593" s="109"/>
      <c r="BFA593" s="109"/>
      <c r="BFB593" s="109"/>
      <c r="BFC593" s="109"/>
      <c r="BFD593" s="109"/>
      <c r="BFE593" s="109"/>
      <c r="BFF593" s="109"/>
      <c r="BFG593" s="109"/>
      <c r="BFH593" s="109"/>
      <c r="BFI593" s="109"/>
      <c r="BFJ593" s="109"/>
      <c r="BFK593" s="109"/>
      <c r="BFL593" s="109"/>
      <c r="BFM593" s="109"/>
      <c r="BFN593" s="109"/>
      <c r="BFO593" s="109"/>
      <c r="BFP593" s="109"/>
      <c r="BFQ593" s="109"/>
      <c r="BFR593" s="109"/>
      <c r="BFS593" s="109"/>
      <c r="BFT593" s="109"/>
      <c r="BFU593" s="109"/>
      <c r="BFV593" s="109"/>
      <c r="BFW593" s="109"/>
      <c r="BFX593" s="109"/>
      <c r="BFY593" s="109"/>
      <c r="BFZ593" s="109"/>
      <c r="BGA593" s="109"/>
      <c r="BGB593" s="109"/>
      <c r="BGC593" s="109"/>
      <c r="BGD593" s="109"/>
      <c r="BGE593" s="109"/>
      <c r="BGF593" s="109"/>
      <c r="BGG593" s="109"/>
      <c r="BGH593" s="109"/>
      <c r="BGI593" s="109"/>
      <c r="BGJ593" s="109"/>
      <c r="BGK593" s="109"/>
      <c r="BGL593" s="109"/>
      <c r="BGM593" s="109"/>
      <c r="BGN593" s="109"/>
      <c r="BGO593" s="109"/>
      <c r="BGP593" s="109"/>
      <c r="BGQ593" s="109"/>
      <c r="BGR593" s="109"/>
      <c r="BGS593" s="109"/>
      <c r="BGT593" s="109"/>
      <c r="BGU593" s="109"/>
      <c r="BGV593" s="109"/>
      <c r="BGW593" s="109"/>
      <c r="BGX593" s="109"/>
      <c r="BGY593" s="109"/>
      <c r="BGZ593" s="109"/>
      <c r="BHA593" s="109"/>
      <c r="BHB593" s="109"/>
      <c r="BHC593" s="109"/>
      <c r="BHD593" s="109"/>
      <c r="BHE593" s="109"/>
      <c r="BHF593" s="109"/>
      <c r="BHG593" s="109"/>
      <c r="BHH593" s="109"/>
      <c r="BHI593" s="109"/>
      <c r="BHJ593" s="109"/>
      <c r="BHK593" s="109"/>
      <c r="BHL593" s="109"/>
      <c r="BHM593" s="109"/>
      <c r="BHN593" s="109"/>
      <c r="BHO593" s="109"/>
      <c r="BHP593" s="109"/>
      <c r="BHQ593" s="109"/>
      <c r="BHR593" s="109"/>
      <c r="BHS593" s="109"/>
      <c r="BHT593" s="109"/>
      <c r="BHU593" s="109"/>
      <c r="BHV593" s="109"/>
      <c r="BHW593" s="109"/>
      <c r="BHX593" s="109"/>
      <c r="BHY593" s="109"/>
      <c r="BHZ593" s="109"/>
      <c r="BIA593" s="109"/>
      <c r="BIB593" s="109"/>
      <c r="BIC593" s="109"/>
      <c r="BID593" s="109"/>
      <c r="BIE593" s="109"/>
      <c r="BIF593" s="109"/>
      <c r="BIG593" s="109"/>
      <c r="BIH593" s="109"/>
      <c r="BII593" s="109"/>
      <c r="BIJ593" s="109"/>
      <c r="BIK593" s="109"/>
      <c r="BIL593" s="109"/>
      <c r="BIM593" s="109"/>
      <c r="BIN593" s="109"/>
      <c r="BIO593" s="109"/>
      <c r="BIP593" s="109"/>
      <c r="BIQ593" s="109"/>
      <c r="BIR593" s="109"/>
      <c r="BIS593" s="109"/>
      <c r="BIT593" s="109"/>
      <c r="BIU593" s="109"/>
      <c r="BIV593" s="109"/>
      <c r="BIW593" s="109"/>
      <c r="BIX593" s="109"/>
      <c r="BIY593" s="109"/>
      <c r="BIZ593" s="109"/>
      <c r="BJA593" s="109"/>
      <c r="BJB593" s="109"/>
      <c r="BJC593" s="109"/>
      <c r="BJD593" s="109"/>
      <c r="BJE593" s="109"/>
      <c r="BJF593" s="109"/>
      <c r="BJG593" s="109"/>
      <c r="BJH593" s="109"/>
      <c r="BJI593" s="109"/>
      <c r="BJJ593" s="109"/>
      <c r="BJK593" s="109"/>
      <c r="BJL593" s="109"/>
      <c r="BJM593" s="109"/>
      <c r="BJN593" s="109"/>
      <c r="BJO593" s="109"/>
      <c r="BJP593" s="109"/>
      <c r="BJQ593" s="109"/>
      <c r="BJR593" s="109"/>
      <c r="BJS593" s="109"/>
      <c r="BJT593" s="109"/>
      <c r="BJU593" s="109"/>
      <c r="BJV593" s="109"/>
      <c r="BJW593" s="109"/>
      <c r="BJX593" s="109"/>
      <c r="BJY593" s="109"/>
      <c r="BJZ593" s="109"/>
      <c r="BKA593" s="109"/>
      <c r="BKB593" s="109"/>
      <c r="BKC593" s="109"/>
      <c r="BKD593" s="109"/>
      <c r="BKE593" s="109"/>
      <c r="BKF593" s="109"/>
      <c r="BKG593" s="109"/>
      <c r="BKH593" s="109"/>
      <c r="BKI593" s="109"/>
      <c r="BKJ593" s="109"/>
      <c r="BKK593" s="109"/>
      <c r="BKL593" s="109"/>
      <c r="BKM593" s="109"/>
      <c r="BKN593" s="109"/>
      <c r="BKO593" s="109"/>
      <c r="BKP593" s="109"/>
      <c r="BKQ593" s="109"/>
      <c r="BKR593" s="109"/>
      <c r="BKS593" s="109"/>
      <c r="BKT593" s="109"/>
      <c r="BKU593" s="109"/>
      <c r="BKV593" s="109"/>
      <c r="BKW593" s="109"/>
      <c r="BKX593" s="109"/>
      <c r="BKY593" s="109"/>
      <c r="BKZ593" s="109"/>
      <c r="BLA593" s="109"/>
      <c r="BLB593" s="109"/>
      <c r="BLC593" s="109"/>
      <c r="BLD593" s="109"/>
      <c r="BLE593" s="109"/>
      <c r="BLF593" s="109"/>
      <c r="BLG593" s="109"/>
      <c r="BLH593" s="109"/>
      <c r="BLI593" s="109"/>
      <c r="BLJ593" s="109"/>
      <c r="BLK593" s="109"/>
      <c r="BLL593" s="109"/>
      <c r="BLM593" s="109"/>
      <c r="BLN593" s="109"/>
      <c r="BLO593" s="109"/>
      <c r="BLP593" s="109"/>
      <c r="BLQ593" s="109"/>
      <c r="BLR593" s="109"/>
      <c r="BLS593" s="109"/>
      <c r="BLT593" s="109"/>
      <c r="BLU593" s="109"/>
      <c r="BLV593" s="109"/>
      <c r="BLW593" s="109"/>
      <c r="BLX593" s="109"/>
      <c r="BLY593" s="109"/>
      <c r="BLZ593" s="109"/>
      <c r="BMA593" s="109"/>
      <c r="BMB593" s="109"/>
      <c r="BMC593" s="109"/>
      <c r="BMD593" s="109"/>
      <c r="BME593" s="109"/>
      <c r="BMF593" s="109"/>
      <c r="BMG593" s="109"/>
      <c r="BMH593" s="109"/>
      <c r="BMI593" s="109"/>
      <c r="BMJ593" s="109"/>
      <c r="BMK593" s="109"/>
      <c r="BML593" s="109"/>
      <c r="BMM593" s="109"/>
      <c r="BMN593" s="109"/>
      <c r="BMO593" s="109"/>
      <c r="BMP593" s="109"/>
      <c r="BMQ593" s="109"/>
      <c r="BMR593" s="109"/>
      <c r="BMS593" s="109"/>
      <c r="BMT593" s="109"/>
      <c r="BMU593" s="109"/>
      <c r="BMV593" s="109"/>
      <c r="BMW593" s="109"/>
      <c r="BMX593" s="109"/>
      <c r="BMY593" s="109"/>
      <c r="BMZ593" s="109"/>
      <c r="BNA593" s="109"/>
      <c r="BNB593" s="109"/>
      <c r="BNC593" s="109"/>
      <c r="BND593" s="109"/>
      <c r="BNE593" s="109"/>
      <c r="BNF593" s="109"/>
      <c r="BNG593" s="109"/>
      <c r="BNH593" s="109"/>
      <c r="BNI593" s="109"/>
      <c r="BNJ593" s="109"/>
      <c r="BNK593" s="109"/>
      <c r="BNL593" s="109"/>
      <c r="BNM593" s="109"/>
      <c r="BNN593" s="109"/>
      <c r="BNO593" s="109"/>
      <c r="BNP593" s="109"/>
      <c r="BNQ593" s="109"/>
      <c r="BNR593" s="109"/>
      <c r="BNS593" s="109"/>
      <c r="BNT593" s="109"/>
      <c r="BNU593" s="109"/>
      <c r="BNV593" s="109"/>
      <c r="BNW593" s="109"/>
      <c r="BNX593" s="109"/>
      <c r="BNY593" s="109"/>
      <c r="BNZ593" s="109"/>
      <c r="BOA593" s="109"/>
      <c r="BOB593" s="109"/>
      <c r="BOC593" s="109"/>
      <c r="BOD593" s="109"/>
      <c r="BOE593" s="109"/>
      <c r="BOF593" s="109"/>
      <c r="BOG593" s="109"/>
      <c r="BOH593" s="109"/>
      <c r="BOI593" s="109"/>
      <c r="BOJ593" s="109"/>
      <c r="BOK593" s="109"/>
      <c r="BOL593" s="109"/>
      <c r="BOM593" s="109"/>
      <c r="BON593" s="109"/>
      <c r="BOO593" s="109"/>
      <c r="BOP593" s="109"/>
      <c r="BOQ593" s="109"/>
      <c r="BOR593" s="109"/>
      <c r="BOS593" s="109"/>
      <c r="BOT593" s="109"/>
      <c r="BOU593" s="109"/>
      <c r="BOV593" s="109"/>
      <c r="BOW593" s="109"/>
      <c r="BOX593" s="109"/>
      <c r="BOY593" s="109"/>
      <c r="BOZ593" s="109"/>
      <c r="BPA593" s="109"/>
      <c r="BPB593" s="109"/>
      <c r="BPC593" s="109"/>
      <c r="BPD593" s="109"/>
      <c r="BPE593" s="109"/>
      <c r="BPF593" s="109"/>
      <c r="BPG593" s="109"/>
      <c r="BPH593" s="109"/>
      <c r="BPI593" s="109"/>
      <c r="BPJ593" s="109"/>
      <c r="BPK593" s="109"/>
      <c r="BPL593" s="109"/>
      <c r="BPM593" s="109"/>
      <c r="BPN593" s="109"/>
      <c r="BPO593" s="109"/>
      <c r="BPP593" s="109"/>
      <c r="BPQ593" s="109"/>
      <c r="BPR593" s="109"/>
      <c r="BPS593" s="109"/>
      <c r="BPT593" s="109"/>
      <c r="BPU593" s="109"/>
      <c r="BPV593" s="109"/>
      <c r="BPW593" s="109"/>
      <c r="BPX593" s="109"/>
      <c r="BPY593" s="109"/>
      <c r="BPZ593" s="109"/>
      <c r="BQA593" s="109"/>
      <c r="BQB593" s="109"/>
      <c r="BQC593" s="109"/>
      <c r="BQD593" s="109"/>
      <c r="BQE593" s="109"/>
      <c r="BQF593" s="109"/>
      <c r="BQG593" s="109"/>
      <c r="BQH593" s="109"/>
      <c r="BQI593" s="109"/>
      <c r="BQJ593" s="109"/>
      <c r="BQK593" s="109"/>
      <c r="BQL593" s="109"/>
      <c r="BQM593" s="109"/>
      <c r="BQN593" s="109"/>
      <c r="BQO593" s="109"/>
      <c r="BQP593" s="109"/>
      <c r="BQQ593" s="109"/>
      <c r="BQR593" s="109"/>
      <c r="BQS593" s="109"/>
      <c r="BQT593" s="109"/>
      <c r="BQU593" s="109"/>
      <c r="BQV593" s="109"/>
      <c r="BQW593" s="109"/>
      <c r="BQX593" s="109"/>
      <c r="BQY593" s="109"/>
      <c r="BQZ593" s="109"/>
      <c r="BRA593" s="109"/>
      <c r="BRB593" s="109"/>
      <c r="BRC593" s="109"/>
      <c r="BRD593" s="109"/>
      <c r="BRE593" s="109"/>
      <c r="BRF593" s="109"/>
      <c r="BRG593" s="109"/>
      <c r="BRH593" s="109"/>
      <c r="BRI593" s="109"/>
      <c r="BRJ593" s="109"/>
      <c r="BRK593" s="109"/>
      <c r="BRL593" s="109"/>
      <c r="BRM593" s="109"/>
      <c r="BRN593" s="109"/>
      <c r="BRO593" s="109"/>
      <c r="BRP593" s="109"/>
      <c r="BRQ593" s="109"/>
      <c r="BRR593" s="109"/>
      <c r="BRS593" s="109"/>
      <c r="BRT593" s="109"/>
      <c r="BRU593" s="109"/>
      <c r="BRV593" s="109"/>
      <c r="BRW593" s="109"/>
      <c r="BRX593" s="109"/>
      <c r="BRY593" s="109"/>
      <c r="BRZ593" s="109"/>
      <c r="BSA593" s="109"/>
      <c r="BSB593" s="109"/>
      <c r="BSC593" s="109"/>
      <c r="BSD593" s="109"/>
      <c r="BSE593" s="109"/>
      <c r="BSF593" s="109"/>
      <c r="BSG593" s="109"/>
      <c r="BSH593" s="109"/>
      <c r="BSI593" s="109"/>
      <c r="BSJ593" s="109"/>
      <c r="BSK593" s="109"/>
      <c r="BSL593" s="109"/>
      <c r="BSM593" s="109"/>
      <c r="BSN593" s="109"/>
      <c r="BSO593" s="109"/>
      <c r="BSP593" s="109"/>
      <c r="BSQ593" s="109"/>
      <c r="BSR593" s="109"/>
      <c r="BSS593" s="109"/>
      <c r="BST593" s="109"/>
      <c r="BSU593" s="109"/>
      <c r="BSV593" s="109"/>
      <c r="BSW593" s="109"/>
      <c r="BSX593" s="109"/>
      <c r="BSY593" s="109"/>
      <c r="BSZ593" s="109"/>
      <c r="BTA593" s="109"/>
      <c r="BTB593" s="109"/>
      <c r="BTC593" s="109"/>
      <c r="BTD593" s="109"/>
      <c r="BTE593" s="109"/>
      <c r="BTF593" s="109"/>
      <c r="BTG593" s="109"/>
      <c r="BTH593" s="109"/>
      <c r="BTI593" s="109"/>
      <c r="BTJ593" s="109"/>
      <c r="BTK593" s="109"/>
      <c r="BTL593" s="109"/>
      <c r="BTM593" s="109"/>
      <c r="BTN593" s="109"/>
      <c r="BTO593" s="109"/>
      <c r="BTP593" s="109"/>
      <c r="BTQ593" s="109"/>
      <c r="BTR593" s="109"/>
      <c r="BTS593" s="109"/>
      <c r="BTT593" s="109"/>
      <c r="BTU593" s="109"/>
      <c r="BTV593" s="109"/>
      <c r="BTW593" s="109"/>
      <c r="BTX593" s="109"/>
      <c r="BTY593" s="109"/>
      <c r="BTZ593" s="109"/>
      <c r="BUA593" s="109"/>
      <c r="BUB593" s="109"/>
      <c r="BUC593" s="109"/>
      <c r="BUD593" s="109"/>
      <c r="BUE593" s="109"/>
      <c r="BUF593" s="109"/>
      <c r="BUG593" s="109"/>
      <c r="BUH593" s="109"/>
      <c r="BUI593" s="109"/>
      <c r="BUJ593" s="109"/>
      <c r="BUK593" s="109"/>
      <c r="BUL593" s="109"/>
      <c r="BUM593" s="109"/>
      <c r="BUN593" s="109"/>
      <c r="BUO593" s="109"/>
      <c r="BUP593" s="109"/>
      <c r="BUQ593" s="109"/>
      <c r="BUR593" s="109"/>
      <c r="BUS593" s="109"/>
      <c r="BUT593" s="109"/>
      <c r="BUU593" s="109"/>
      <c r="BUV593" s="109"/>
      <c r="BUW593" s="109"/>
      <c r="BUX593" s="109"/>
      <c r="BUY593" s="109"/>
      <c r="BUZ593" s="109"/>
      <c r="BVA593" s="109"/>
      <c r="BVB593" s="109"/>
      <c r="BVC593" s="109"/>
      <c r="BVD593" s="109"/>
      <c r="BVE593" s="109"/>
      <c r="BVF593" s="109"/>
      <c r="BVG593" s="109"/>
      <c r="BVH593" s="109"/>
      <c r="BVI593" s="109"/>
      <c r="BVJ593" s="109"/>
      <c r="BVK593" s="109"/>
      <c r="BVL593" s="109"/>
      <c r="BVM593" s="109"/>
      <c r="BVN593" s="109"/>
      <c r="BVO593" s="109"/>
      <c r="BVP593" s="109"/>
      <c r="BVQ593" s="109"/>
      <c r="BVR593" s="109"/>
      <c r="BVS593" s="109"/>
      <c r="BVT593" s="109"/>
      <c r="BVU593" s="109"/>
      <c r="BVV593" s="109"/>
      <c r="BVW593" s="109"/>
      <c r="BVX593" s="109"/>
      <c r="BVY593" s="109"/>
      <c r="BVZ593" s="109"/>
      <c r="BWA593" s="109"/>
      <c r="BWB593" s="109"/>
      <c r="BWC593" s="109"/>
      <c r="BWD593" s="109"/>
      <c r="BWE593" s="109"/>
      <c r="BWF593" s="109"/>
      <c r="BWG593" s="109"/>
      <c r="BWH593" s="109"/>
      <c r="BWI593" s="109"/>
      <c r="BWJ593" s="109"/>
      <c r="BWK593" s="109"/>
      <c r="BWL593" s="109"/>
      <c r="BWM593" s="109"/>
      <c r="BWN593" s="109"/>
      <c r="BWO593" s="109"/>
      <c r="BWP593" s="109"/>
      <c r="BWQ593" s="109"/>
      <c r="BWR593" s="109"/>
      <c r="BWS593" s="109"/>
      <c r="BWT593" s="109"/>
      <c r="BWU593" s="109"/>
      <c r="BWV593" s="109"/>
      <c r="BWW593" s="109"/>
      <c r="BWX593" s="109"/>
      <c r="BWY593" s="109"/>
      <c r="BWZ593" s="109"/>
      <c r="BXA593" s="109"/>
      <c r="BXB593" s="109"/>
      <c r="BXC593" s="109"/>
      <c r="BXD593" s="109"/>
      <c r="BXE593" s="109"/>
      <c r="BXF593" s="109"/>
      <c r="BXG593" s="109"/>
      <c r="BXH593" s="109"/>
      <c r="BXI593" s="109"/>
      <c r="BXJ593" s="109"/>
      <c r="BXK593" s="109"/>
      <c r="BXL593" s="109"/>
      <c r="BXM593" s="109"/>
      <c r="BXN593" s="109"/>
      <c r="BXO593" s="109"/>
      <c r="BXP593" s="109"/>
      <c r="BXQ593" s="109"/>
      <c r="BXR593" s="109"/>
      <c r="BXS593" s="109"/>
      <c r="BXT593" s="109"/>
      <c r="BXU593" s="109"/>
      <c r="BXV593" s="109"/>
      <c r="BXW593" s="109"/>
      <c r="BXX593" s="109"/>
      <c r="BXY593" s="109"/>
      <c r="BXZ593" s="109"/>
      <c r="BYA593" s="109"/>
      <c r="BYB593" s="109"/>
      <c r="BYC593" s="109"/>
      <c r="BYD593" s="109"/>
      <c r="BYE593" s="109"/>
      <c r="BYF593" s="109"/>
      <c r="BYG593" s="109"/>
      <c r="BYH593" s="109"/>
      <c r="BYI593" s="109"/>
      <c r="BYJ593" s="109"/>
      <c r="BYK593" s="109"/>
      <c r="BYL593" s="109"/>
      <c r="BYM593" s="109"/>
      <c r="BYN593" s="109"/>
      <c r="BYO593" s="109"/>
      <c r="BYP593" s="109"/>
      <c r="BYQ593" s="109"/>
      <c r="BYR593" s="109"/>
      <c r="BYS593" s="109"/>
      <c r="BYT593" s="109"/>
      <c r="BYU593" s="109"/>
      <c r="BYV593" s="109"/>
      <c r="BYW593" s="109"/>
      <c r="BYX593" s="109"/>
      <c r="BYY593" s="109"/>
      <c r="BYZ593" s="109"/>
      <c r="BZA593" s="109"/>
      <c r="BZB593" s="109"/>
      <c r="BZC593" s="109"/>
      <c r="BZD593" s="109"/>
      <c r="BZE593" s="109"/>
      <c r="BZF593" s="109"/>
      <c r="BZG593" s="109"/>
      <c r="BZH593" s="109"/>
      <c r="BZI593" s="109"/>
      <c r="BZJ593" s="109"/>
      <c r="BZK593" s="109"/>
      <c r="BZL593" s="109"/>
      <c r="BZM593" s="109"/>
      <c r="BZN593" s="109"/>
      <c r="BZO593" s="109"/>
      <c r="BZP593" s="109"/>
      <c r="BZQ593" s="109"/>
      <c r="BZR593" s="109"/>
      <c r="BZS593" s="109"/>
      <c r="BZT593" s="109"/>
      <c r="BZU593" s="109"/>
      <c r="BZV593" s="109"/>
      <c r="BZW593" s="109"/>
      <c r="BZX593" s="109"/>
      <c r="BZY593" s="109"/>
      <c r="BZZ593" s="109"/>
      <c r="CAA593" s="109"/>
      <c r="CAB593" s="109"/>
      <c r="CAC593" s="109"/>
      <c r="CAD593" s="109"/>
      <c r="CAE593" s="109"/>
      <c r="CAF593" s="109"/>
      <c r="CAG593" s="109"/>
      <c r="CAH593" s="109"/>
      <c r="CAI593" s="109"/>
      <c r="CAJ593" s="109"/>
      <c r="CAK593" s="109"/>
      <c r="CAL593" s="109"/>
      <c r="CAM593" s="109"/>
      <c r="CAN593" s="109"/>
      <c r="CAO593" s="109"/>
      <c r="CAP593" s="109"/>
      <c r="CAQ593" s="109"/>
      <c r="CAR593" s="109"/>
      <c r="CAS593" s="109"/>
      <c r="CAT593" s="109"/>
      <c r="CAU593" s="109"/>
      <c r="CAV593" s="109"/>
      <c r="CAW593" s="109"/>
      <c r="CAX593" s="109"/>
      <c r="CAY593" s="109"/>
      <c r="CAZ593" s="109"/>
      <c r="CBA593" s="109"/>
      <c r="CBB593" s="109"/>
      <c r="CBC593" s="109"/>
      <c r="CBD593" s="109"/>
      <c r="CBE593" s="109"/>
      <c r="CBF593" s="109"/>
      <c r="CBG593" s="109"/>
      <c r="CBH593" s="109"/>
      <c r="CBI593" s="109"/>
      <c r="CBJ593" s="109"/>
      <c r="CBK593" s="109"/>
      <c r="CBL593" s="109"/>
      <c r="CBM593" s="109"/>
      <c r="CBN593" s="109"/>
      <c r="CBO593" s="109"/>
      <c r="CBP593" s="109"/>
      <c r="CBQ593" s="109"/>
      <c r="CBR593" s="109"/>
      <c r="CBS593" s="109"/>
      <c r="CBT593" s="109"/>
      <c r="CBU593" s="109"/>
      <c r="CBV593" s="109"/>
      <c r="CBW593" s="109"/>
      <c r="CBX593" s="109"/>
      <c r="CBY593" s="109"/>
      <c r="CBZ593" s="109"/>
      <c r="CCA593" s="109"/>
      <c r="CCB593" s="109"/>
      <c r="CCC593" s="109"/>
      <c r="CCD593" s="109"/>
      <c r="CCE593" s="109"/>
      <c r="CCF593" s="109"/>
      <c r="CCG593" s="109"/>
      <c r="CCH593" s="109"/>
      <c r="CCI593" s="109"/>
      <c r="CCJ593" s="109"/>
      <c r="CCK593" s="109"/>
      <c r="CCL593" s="109"/>
      <c r="CCM593" s="109"/>
      <c r="CCN593" s="109"/>
      <c r="CCO593" s="109"/>
      <c r="CCP593" s="109"/>
      <c r="CCQ593" s="109"/>
      <c r="CCR593" s="109"/>
      <c r="CCS593" s="109"/>
      <c r="CCT593" s="109"/>
      <c r="CCU593" s="109"/>
      <c r="CCV593" s="109"/>
      <c r="CCW593" s="109"/>
      <c r="CCX593" s="109"/>
      <c r="CCY593" s="109"/>
      <c r="CCZ593" s="109"/>
      <c r="CDA593" s="109"/>
      <c r="CDB593" s="109"/>
      <c r="CDC593" s="109"/>
      <c r="CDD593" s="109"/>
      <c r="CDE593" s="109"/>
      <c r="CDF593" s="109"/>
      <c r="CDG593" s="109"/>
      <c r="CDH593" s="109"/>
      <c r="CDI593" s="109"/>
      <c r="CDJ593" s="109"/>
      <c r="CDK593" s="109"/>
      <c r="CDL593" s="109"/>
      <c r="CDM593" s="109"/>
      <c r="CDN593" s="109"/>
      <c r="CDO593" s="109"/>
      <c r="CDP593" s="109"/>
      <c r="CDQ593" s="109"/>
      <c r="CDR593" s="109"/>
      <c r="CDS593" s="109"/>
      <c r="CDT593" s="109"/>
      <c r="CDU593" s="109"/>
      <c r="CDV593" s="109"/>
      <c r="CDW593" s="109"/>
      <c r="CDX593" s="109"/>
      <c r="CDY593" s="109"/>
      <c r="CDZ593" s="109"/>
      <c r="CEA593" s="109"/>
      <c r="CEB593" s="109"/>
      <c r="CEC593" s="109"/>
      <c r="CED593" s="109"/>
      <c r="CEE593" s="109"/>
      <c r="CEF593" s="109"/>
      <c r="CEG593" s="109"/>
      <c r="CEH593" s="109"/>
      <c r="CEI593" s="109"/>
      <c r="CEJ593" s="109"/>
      <c r="CEK593" s="109"/>
      <c r="CEL593" s="109"/>
      <c r="CEM593" s="109"/>
      <c r="CEN593" s="109"/>
      <c r="CEO593" s="109"/>
      <c r="CEP593" s="109"/>
      <c r="CEQ593" s="109"/>
      <c r="CER593" s="109"/>
      <c r="CES593" s="109"/>
      <c r="CET593" s="109"/>
      <c r="CEU593" s="109"/>
      <c r="CEV593" s="109"/>
      <c r="CEW593" s="109"/>
      <c r="CEX593" s="109"/>
      <c r="CEY593" s="109"/>
      <c r="CEZ593" s="109"/>
      <c r="CFA593" s="109"/>
      <c r="CFB593" s="109"/>
      <c r="CFC593" s="109"/>
      <c r="CFD593" s="109"/>
      <c r="CFE593" s="109"/>
      <c r="CFF593" s="109"/>
      <c r="CFG593" s="109"/>
      <c r="CFH593" s="109"/>
      <c r="CFI593" s="109"/>
      <c r="CFJ593" s="109"/>
      <c r="CFK593" s="109"/>
      <c r="CFL593" s="109"/>
      <c r="CFM593" s="109"/>
      <c r="CFN593" s="109"/>
      <c r="CFO593" s="109"/>
      <c r="CFP593" s="109"/>
      <c r="CFQ593" s="109"/>
      <c r="CFR593" s="109"/>
      <c r="CFS593" s="109"/>
      <c r="CFT593" s="109"/>
      <c r="CFU593" s="109"/>
      <c r="CFV593" s="109"/>
      <c r="CFW593" s="109"/>
      <c r="CFX593" s="109"/>
      <c r="CFY593" s="109"/>
      <c r="CFZ593" s="109"/>
      <c r="CGA593" s="109"/>
      <c r="CGB593" s="109"/>
      <c r="CGC593" s="109"/>
      <c r="CGD593" s="109"/>
      <c r="CGE593" s="109"/>
      <c r="CGF593" s="109"/>
      <c r="CGG593" s="109"/>
      <c r="CGH593" s="109"/>
      <c r="CGI593" s="109"/>
      <c r="CGJ593" s="109"/>
      <c r="CGK593" s="109"/>
      <c r="CGL593" s="109"/>
      <c r="CGM593" s="109"/>
      <c r="CGN593" s="109"/>
      <c r="CGO593" s="109"/>
      <c r="CGP593" s="109"/>
      <c r="CGQ593" s="109"/>
      <c r="CGR593" s="109"/>
      <c r="CGS593" s="109"/>
      <c r="CGT593" s="109"/>
      <c r="CGU593" s="109"/>
      <c r="CGV593" s="109"/>
      <c r="CGW593" s="109"/>
      <c r="CGX593" s="109"/>
      <c r="CGY593" s="109"/>
      <c r="CGZ593" s="109"/>
      <c r="CHA593" s="109"/>
      <c r="CHB593" s="109"/>
      <c r="CHC593" s="109"/>
      <c r="CHD593" s="109"/>
      <c r="CHE593" s="109"/>
      <c r="CHF593" s="109"/>
      <c r="CHG593" s="109"/>
      <c r="CHH593" s="109"/>
      <c r="CHI593" s="109"/>
      <c r="CHJ593" s="109"/>
      <c r="CHK593" s="109"/>
      <c r="CHL593" s="109"/>
      <c r="CHM593" s="109"/>
      <c r="CHN593" s="109"/>
      <c r="CHO593" s="109"/>
      <c r="CHP593" s="109"/>
      <c r="CHQ593" s="109"/>
      <c r="CHR593" s="109"/>
      <c r="CHS593" s="109"/>
      <c r="CHT593" s="109"/>
      <c r="CHU593" s="109"/>
      <c r="CHV593" s="109"/>
      <c r="CHW593" s="109"/>
      <c r="CHX593" s="109"/>
      <c r="CHY593" s="109"/>
      <c r="CHZ593" s="109"/>
      <c r="CIA593" s="109"/>
      <c r="CIB593" s="109"/>
      <c r="CIC593" s="109"/>
      <c r="CID593" s="109"/>
      <c r="CIE593" s="109"/>
      <c r="CIF593" s="109"/>
      <c r="CIG593" s="109"/>
      <c r="CIH593" s="109"/>
      <c r="CII593" s="109"/>
      <c r="CIJ593" s="109"/>
      <c r="CIK593" s="109"/>
      <c r="CIL593" s="109"/>
      <c r="CIM593" s="109"/>
      <c r="CIN593" s="109"/>
      <c r="CIO593" s="109"/>
      <c r="CIP593" s="109"/>
      <c r="CIQ593" s="109"/>
      <c r="CIR593" s="109"/>
      <c r="CIS593" s="109"/>
      <c r="CIT593" s="109"/>
      <c r="CIU593" s="109"/>
      <c r="CIV593" s="109"/>
      <c r="CIW593" s="109"/>
      <c r="CIX593" s="109"/>
      <c r="CIY593" s="109"/>
      <c r="CIZ593" s="109"/>
      <c r="CJA593" s="109"/>
      <c r="CJB593" s="109"/>
      <c r="CJC593" s="109"/>
      <c r="CJD593" s="109"/>
      <c r="CJE593" s="109"/>
      <c r="CJF593" s="109"/>
      <c r="CJG593" s="109"/>
      <c r="CJH593" s="109"/>
      <c r="CJI593" s="109"/>
      <c r="CJJ593" s="109"/>
      <c r="CJK593" s="109"/>
      <c r="CJL593" s="109"/>
      <c r="CJM593" s="109"/>
      <c r="CJN593" s="109"/>
      <c r="CJO593" s="109"/>
      <c r="CJP593" s="109"/>
      <c r="CJQ593" s="109"/>
      <c r="CJR593" s="109"/>
      <c r="CJS593" s="109"/>
      <c r="CJT593" s="109"/>
      <c r="CJU593" s="109"/>
      <c r="CJV593" s="109"/>
      <c r="CJW593" s="109"/>
      <c r="CJX593" s="109"/>
      <c r="CJY593" s="109"/>
      <c r="CJZ593" s="109"/>
      <c r="CKA593" s="109"/>
      <c r="CKB593" s="109"/>
      <c r="CKC593" s="109"/>
      <c r="CKD593" s="109"/>
      <c r="CKE593" s="109"/>
      <c r="CKF593" s="109"/>
      <c r="CKG593" s="109"/>
      <c r="CKH593" s="109"/>
      <c r="CKI593" s="109"/>
      <c r="CKJ593" s="109"/>
      <c r="CKK593" s="109"/>
      <c r="CKL593" s="109"/>
      <c r="CKM593" s="109"/>
      <c r="CKN593" s="109"/>
      <c r="CKO593" s="109"/>
      <c r="CKP593" s="109"/>
      <c r="CKQ593" s="109"/>
      <c r="CKR593" s="109"/>
      <c r="CKS593" s="109"/>
      <c r="CKT593" s="109"/>
      <c r="CKU593" s="109"/>
      <c r="CKV593" s="109"/>
      <c r="CKW593" s="109"/>
      <c r="CKX593" s="109"/>
      <c r="CKY593" s="109"/>
      <c r="CKZ593" s="109"/>
      <c r="CLA593" s="109"/>
      <c r="CLB593" s="109"/>
      <c r="CLC593" s="109"/>
      <c r="CLD593" s="109"/>
      <c r="CLE593" s="109"/>
      <c r="CLF593" s="109"/>
      <c r="CLG593" s="109"/>
      <c r="CLH593" s="109"/>
      <c r="CLI593" s="109"/>
      <c r="CLJ593" s="109"/>
      <c r="CLK593" s="109"/>
      <c r="CLL593" s="109"/>
      <c r="CLM593" s="109"/>
      <c r="CLN593" s="109"/>
      <c r="CLO593" s="109"/>
      <c r="CLP593" s="109"/>
      <c r="CLQ593" s="109"/>
      <c r="CLR593" s="109"/>
      <c r="CLS593" s="109"/>
      <c r="CLT593" s="109"/>
      <c r="CLU593" s="109"/>
      <c r="CLV593" s="109"/>
      <c r="CLW593" s="109"/>
      <c r="CLX593" s="109"/>
      <c r="CLY593" s="109"/>
      <c r="CLZ593" s="109"/>
      <c r="CMA593" s="109"/>
      <c r="CMB593" s="109"/>
      <c r="CMC593" s="109"/>
      <c r="CMD593" s="109"/>
      <c r="CME593" s="109"/>
      <c r="CMF593" s="109"/>
      <c r="CMG593" s="109"/>
      <c r="CMH593" s="109"/>
      <c r="CMI593" s="109"/>
      <c r="CMJ593" s="109"/>
      <c r="CMK593" s="109"/>
      <c r="CML593" s="109"/>
      <c r="CMM593" s="109"/>
      <c r="CMN593" s="109"/>
      <c r="CMO593" s="109"/>
      <c r="CMP593" s="109"/>
      <c r="CMQ593" s="109"/>
      <c r="CMR593" s="109"/>
      <c r="CMS593" s="109"/>
      <c r="CMT593" s="109"/>
      <c r="CMU593" s="109"/>
      <c r="CMV593" s="109"/>
      <c r="CMW593" s="109"/>
      <c r="CMX593" s="109"/>
      <c r="CMY593" s="109"/>
      <c r="CMZ593" s="109"/>
      <c r="CNA593" s="109"/>
      <c r="CNB593" s="109"/>
      <c r="CNC593" s="109"/>
      <c r="CND593" s="109"/>
      <c r="CNE593" s="109"/>
      <c r="CNF593" s="109"/>
      <c r="CNG593" s="109"/>
      <c r="CNH593" s="109"/>
      <c r="CNI593" s="109"/>
      <c r="CNJ593" s="109"/>
      <c r="CNK593" s="109"/>
      <c r="CNL593" s="109"/>
      <c r="CNM593" s="109"/>
      <c r="CNN593" s="109"/>
      <c r="CNO593" s="109"/>
      <c r="CNP593" s="109"/>
      <c r="CNQ593" s="109"/>
      <c r="CNR593" s="109"/>
      <c r="CNS593" s="109"/>
      <c r="CNT593" s="109"/>
      <c r="CNU593" s="109"/>
      <c r="CNV593" s="109"/>
      <c r="CNW593" s="109"/>
      <c r="CNX593" s="109"/>
      <c r="CNY593" s="109"/>
      <c r="CNZ593" s="109"/>
      <c r="COA593" s="109"/>
      <c r="COB593" s="109"/>
      <c r="COC593" s="109"/>
      <c r="COD593" s="109"/>
      <c r="COE593" s="109"/>
      <c r="COF593" s="109"/>
      <c r="COG593" s="109"/>
      <c r="COH593" s="109"/>
      <c r="COI593" s="109"/>
      <c r="COJ593" s="109"/>
      <c r="COK593" s="109"/>
      <c r="COL593" s="109"/>
      <c r="COM593" s="109"/>
      <c r="CON593" s="109"/>
      <c r="COO593" s="109"/>
      <c r="COP593" s="109"/>
      <c r="COQ593" s="109"/>
      <c r="COR593" s="109"/>
      <c r="COS593" s="109"/>
      <c r="COT593" s="109"/>
      <c r="COU593" s="109"/>
      <c r="COV593" s="109"/>
      <c r="COW593" s="109"/>
      <c r="COX593" s="109"/>
      <c r="COY593" s="109"/>
      <c r="COZ593" s="109"/>
      <c r="CPA593" s="109"/>
      <c r="CPB593" s="109"/>
      <c r="CPC593" s="109"/>
      <c r="CPD593" s="109"/>
      <c r="CPE593" s="109"/>
      <c r="CPF593" s="109"/>
      <c r="CPG593" s="109"/>
      <c r="CPH593" s="109"/>
      <c r="CPI593" s="109"/>
      <c r="CPJ593" s="109"/>
      <c r="CPK593" s="109"/>
      <c r="CPL593" s="109"/>
      <c r="CPM593" s="109"/>
      <c r="CPN593" s="109"/>
      <c r="CPO593" s="109"/>
      <c r="CPP593" s="109"/>
      <c r="CPQ593" s="109"/>
      <c r="CPR593" s="109"/>
      <c r="CPS593" s="109"/>
      <c r="CPT593" s="109"/>
      <c r="CPU593" s="109"/>
      <c r="CPV593" s="109"/>
      <c r="CPW593" s="109"/>
      <c r="CPX593" s="109"/>
      <c r="CPY593" s="109"/>
      <c r="CPZ593" s="109"/>
      <c r="CQA593" s="109"/>
      <c r="CQB593" s="109"/>
      <c r="CQC593" s="109"/>
      <c r="CQD593" s="109"/>
      <c r="CQE593" s="109"/>
      <c r="CQF593" s="109"/>
      <c r="CQG593" s="109"/>
      <c r="CQH593" s="109"/>
      <c r="CQI593" s="109"/>
      <c r="CQJ593" s="109"/>
      <c r="CQK593" s="109"/>
      <c r="CQL593" s="109"/>
      <c r="CQM593" s="109"/>
      <c r="CQN593" s="109"/>
      <c r="CQO593" s="109"/>
      <c r="CQP593" s="109"/>
      <c r="CQQ593" s="109"/>
      <c r="CQR593" s="109"/>
      <c r="CQS593" s="109"/>
      <c r="CQT593" s="109"/>
      <c r="CQU593" s="109"/>
      <c r="CQV593" s="109"/>
      <c r="CQW593" s="109"/>
      <c r="CQX593" s="109"/>
      <c r="CQY593" s="109"/>
      <c r="CQZ593" s="109"/>
      <c r="CRA593" s="109"/>
      <c r="CRB593" s="109"/>
      <c r="CRC593" s="109"/>
      <c r="CRD593" s="109"/>
      <c r="CRE593" s="109"/>
      <c r="CRF593" s="109"/>
      <c r="CRG593" s="109"/>
      <c r="CRH593" s="109"/>
      <c r="CRI593" s="109"/>
      <c r="CRJ593" s="109"/>
      <c r="CRK593" s="109"/>
      <c r="CRL593" s="109"/>
      <c r="CRM593" s="109"/>
      <c r="CRN593" s="109"/>
      <c r="CRO593" s="109"/>
      <c r="CRP593" s="109"/>
      <c r="CRQ593" s="109"/>
      <c r="CRR593" s="109"/>
      <c r="CRS593" s="109"/>
      <c r="CRT593" s="109"/>
      <c r="CRU593" s="109"/>
      <c r="CRV593" s="109"/>
      <c r="CRW593" s="109"/>
      <c r="CRX593" s="109"/>
      <c r="CRY593" s="109"/>
      <c r="CRZ593" s="109"/>
      <c r="CSA593" s="109"/>
      <c r="CSB593" s="109"/>
      <c r="CSC593" s="109"/>
      <c r="CSD593" s="109"/>
      <c r="CSE593" s="109"/>
      <c r="CSF593" s="109"/>
      <c r="CSG593" s="109"/>
      <c r="CSH593" s="109"/>
      <c r="CSI593" s="109"/>
      <c r="CSJ593" s="109"/>
      <c r="CSK593" s="109"/>
      <c r="CSL593" s="109"/>
      <c r="CSM593" s="109"/>
      <c r="CSN593" s="109"/>
      <c r="CSO593" s="109"/>
      <c r="CSP593" s="109"/>
      <c r="CSQ593" s="109"/>
      <c r="CSR593" s="109"/>
      <c r="CSS593" s="109"/>
      <c r="CST593" s="109"/>
      <c r="CSU593" s="109"/>
      <c r="CSV593" s="109"/>
      <c r="CSW593" s="109"/>
      <c r="CSX593" s="109"/>
      <c r="CSY593" s="109"/>
      <c r="CSZ593" s="109"/>
      <c r="CTA593" s="109"/>
      <c r="CTB593" s="109"/>
      <c r="CTC593" s="109"/>
      <c r="CTD593" s="109"/>
      <c r="CTE593" s="109"/>
      <c r="CTF593" s="109"/>
      <c r="CTG593" s="109"/>
      <c r="CTH593" s="109"/>
      <c r="CTI593" s="109"/>
      <c r="CTJ593" s="109"/>
      <c r="CTK593" s="109"/>
      <c r="CTL593" s="109"/>
      <c r="CTM593" s="109"/>
      <c r="CTN593" s="109"/>
      <c r="CTO593" s="109"/>
      <c r="CTP593" s="109"/>
      <c r="CTQ593" s="109"/>
      <c r="CTR593" s="109"/>
      <c r="CTS593" s="109"/>
      <c r="CTT593" s="109"/>
      <c r="CTU593" s="109"/>
      <c r="CTV593" s="109"/>
      <c r="CTW593" s="109"/>
      <c r="CTX593" s="109"/>
      <c r="CTY593" s="109"/>
      <c r="CTZ593" s="109"/>
      <c r="CUA593" s="109"/>
      <c r="CUB593" s="109"/>
      <c r="CUC593" s="109"/>
      <c r="CUD593" s="109"/>
      <c r="CUE593" s="109"/>
      <c r="CUF593" s="109"/>
      <c r="CUG593" s="109"/>
      <c r="CUH593" s="109"/>
      <c r="CUI593" s="109"/>
      <c r="CUJ593" s="109"/>
      <c r="CUK593" s="109"/>
      <c r="CUL593" s="109"/>
      <c r="CUM593" s="109"/>
      <c r="CUN593" s="109"/>
      <c r="CUO593" s="109"/>
      <c r="CUP593" s="109"/>
      <c r="CUQ593" s="109"/>
      <c r="CUR593" s="109"/>
      <c r="CUS593" s="109"/>
      <c r="CUT593" s="109"/>
      <c r="CUU593" s="109"/>
      <c r="CUV593" s="109"/>
      <c r="CUW593" s="109"/>
      <c r="CUX593" s="109"/>
      <c r="CUY593" s="109"/>
      <c r="CUZ593" s="109"/>
      <c r="CVA593" s="109"/>
      <c r="CVB593" s="109"/>
      <c r="CVC593" s="109"/>
      <c r="CVD593" s="109"/>
      <c r="CVE593" s="109"/>
      <c r="CVF593" s="109"/>
      <c r="CVG593" s="109"/>
      <c r="CVH593" s="109"/>
      <c r="CVI593" s="109"/>
      <c r="CVJ593" s="109"/>
      <c r="CVK593" s="109"/>
      <c r="CVL593" s="109"/>
      <c r="CVM593" s="109"/>
      <c r="CVN593" s="109"/>
      <c r="CVO593" s="109"/>
      <c r="CVP593" s="109"/>
      <c r="CVQ593" s="109"/>
      <c r="CVR593" s="109"/>
      <c r="CVS593" s="109"/>
      <c r="CVT593" s="109"/>
      <c r="CVU593" s="109"/>
      <c r="CVV593" s="109"/>
      <c r="CVW593" s="109"/>
      <c r="CVX593" s="109"/>
      <c r="CVY593" s="109"/>
      <c r="CVZ593" s="109"/>
      <c r="CWA593" s="109"/>
      <c r="CWB593" s="109"/>
      <c r="CWC593" s="109"/>
      <c r="CWD593" s="109"/>
      <c r="CWE593" s="109"/>
      <c r="CWF593" s="109"/>
      <c r="CWG593" s="109"/>
      <c r="CWH593" s="109"/>
      <c r="CWI593" s="109"/>
      <c r="CWJ593" s="109"/>
      <c r="CWK593" s="109"/>
      <c r="CWL593" s="109"/>
      <c r="CWM593" s="109"/>
      <c r="CWN593" s="109"/>
      <c r="CWO593" s="109"/>
      <c r="CWP593" s="109"/>
      <c r="CWQ593" s="109"/>
      <c r="CWR593" s="109"/>
      <c r="CWS593" s="109"/>
      <c r="CWT593" s="109"/>
      <c r="CWU593" s="109"/>
      <c r="CWV593" s="109"/>
      <c r="CWW593" s="109"/>
      <c r="CWX593" s="109"/>
      <c r="CWY593" s="109"/>
      <c r="CWZ593" s="109"/>
      <c r="CXA593" s="109"/>
      <c r="CXB593" s="109"/>
      <c r="CXC593" s="109"/>
      <c r="CXD593" s="109"/>
      <c r="CXE593" s="109"/>
      <c r="CXF593" s="109"/>
      <c r="CXG593" s="109"/>
      <c r="CXH593" s="109"/>
      <c r="CXI593" s="109"/>
      <c r="CXJ593" s="109"/>
      <c r="CXK593" s="109"/>
      <c r="CXL593" s="109"/>
      <c r="CXM593" s="109"/>
      <c r="CXN593" s="109"/>
      <c r="CXO593" s="109"/>
      <c r="CXP593" s="109"/>
      <c r="CXQ593" s="109"/>
      <c r="CXR593" s="109"/>
      <c r="CXS593" s="109"/>
      <c r="CXT593" s="109"/>
      <c r="CXU593" s="109"/>
      <c r="CXV593" s="109"/>
      <c r="CXW593" s="109"/>
      <c r="CXX593" s="109"/>
      <c r="CXY593" s="109"/>
      <c r="CXZ593" s="109"/>
      <c r="CYA593" s="109"/>
      <c r="CYB593" s="109"/>
      <c r="CYC593" s="109"/>
      <c r="CYD593" s="109"/>
      <c r="CYE593" s="109"/>
      <c r="CYF593" s="109"/>
      <c r="CYG593" s="109"/>
      <c r="CYH593" s="109"/>
      <c r="CYI593" s="109"/>
      <c r="CYJ593" s="109"/>
      <c r="CYK593" s="109"/>
      <c r="CYL593" s="109"/>
      <c r="CYM593" s="109"/>
      <c r="CYN593" s="109"/>
      <c r="CYO593" s="109"/>
      <c r="CYP593" s="109"/>
      <c r="CYQ593" s="109"/>
      <c r="CYR593" s="109"/>
      <c r="CYS593" s="109"/>
      <c r="CYT593" s="109"/>
      <c r="CYU593" s="109"/>
      <c r="CYV593" s="109"/>
      <c r="CYW593" s="109"/>
      <c r="CYX593" s="109"/>
      <c r="CYY593" s="109"/>
      <c r="CYZ593" s="109"/>
      <c r="CZA593" s="109"/>
      <c r="CZB593" s="109"/>
      <c r="CZC593" s="109"/>
      <c r="CZD593" s="109"/>
      <c r="CZE593" s="109"/>
      <c r="CZF593" s="109"/>
      <c r="CZG593" s="109"/>
      <c r="CZH593" s="109"/>
      <c r="CZI593" s="109"/>
      <c r="CZJ593" s="109"/>
      <c r="CZK593" s="109"/>
      <c r="CZL593" s="109"/>
      <c r="CZM593" s="109"/>
      <c r="CZN593" s="109"/>
      <c r="CZO593" s="109"/>
      <c r="CZP593" s="109"/>
      <c r="CZQ593" s="109"/>
      <c r="CZR593" s="109"/>
      <c r="CZS593" s="109"/>
      <c r="CZT593" s="109"/>
      <c r="CZU593" s="109"/>
      <c r="CZV593" s="109"/>
      <c r="CZW593" s="109"/>
      <c r="CZX593" s="109"/>
      <c r="CZY593" s="109"/>
      <c r="CZZ593" s="109"/>
      <c r="DAA593" s="109"/>
      <c r="DAB593" s="109"/>
      <c r="DAC593" s="109"/>
      <c r="DAD593" s="109"/>
      <c r="DAE593" s="109"/>
      <c r="DAF593" s="109"/>
      <c r="DAG593" s="109"/>
      <c r="DAH593" s="109"/>
      <c r="DAI593" s="109"/>
      <c r="DAJ593" s="109"/>
      <c r="DAK593" s="109"/>
      <c r="DAL593" s="109"/>
      <c r="DAM593" s="109"/>
      <c r="DAN593" s="109"/>
      <c r="DAO593" s="109"/>
      <c r="DAP593" s="109"/>
      <c r="DAQ593" s="109"/>
      <c r="DAR593" s="109"/>
      <c r="DAS593" s="109"/>
      <c r="DAT593" s="109"/>
      <c r="DAU593" s="109"/>
      <c r="DAV593" s="109"/>
      <c r="DAW593" s="109"/>
      <c r="DAX593" s="109"/>
      <c r="DAY593" s="109"/>
      <c r="DAZ593" s="109"/>
      <c r="DBA593" s="109"/>
      <c r="DBB593" s="109"/>
      <c r="DBC593" s="109"/>
      <c r="DBD593" s="109"/>
      <c r="DBE593" s="109"/>
      <c r="DBF593" s="109"/>
      <c r="DBG593" s="109"/>
      <c r="DBH593" s="109"/>
      <c r="DBI593" s="109"/>
      <c r="DBJ593" s="109"/>
      <c r="DBK593" s="109"/>
      <c r="DBL593" s="109"/>
      <c r="DBM593" s="109"/>
      <c r="DBN593" s="109"/>
      <c r="DBO593" s="109"/>
      <c r="DBP593" s="109"/>
      <c r="DBQ593" s="109"/>
      <c r="DBR593" s="109"/>
      <c r="DBS593" s="109"/>
      <c r="DBT593" s="109"/>
      <c r="DBU593" s="109"/>
      <c r="DBV593" s="109"/>
      <c r="DBW593" s="109"/>
      <c r="DBX593" s="109"/>
      <c r="DBY593" s="109"/>
      <c r="DBZ593" s="109"/>
      <c r="DCA593" s="109"/>
      <c r="DCB593" s="109"/>
      <c r="DCC593" s="109"/>
      <c r="DCD593" s="109"/>
      <c r="DCE593" s="109"/>
      <c r="DCF593" s="109"/>
      <c r="DCG593" s="109"/>
      <c r="DCH593" s="109"/>
      <c r="DCI593" s="109"/>
      <c r="DCJ593" s="109"/>
      <c r="DCK593" s="109"/>
      <c r="DCL593" s="109"/>
      <c r="DCM593" s="109"/>
      <c r="DCN593" s="109"/>
      <c r="DCO593" s="109"/>
      <c r="DCP593" s="109"/>
      <c r="DCQ593" s="109"/>
      <c r="DCR593" s="109"/>
      <c r="DCS593" s="109"/>
      <c r="DCT593" s="109"/>
      <c r="DCU593" s="109"/>
      <c r="DCV593" s="109"/>
      <c r="DCW593" s="109"/>
      <c r="DCX593" s="109"/>
      <c r="DCY593" s="109"/>
      <c r="DCZ593" s="109"/>
      <c r="DDA593" s="109"/>
      <c r="DDB593" s="109"/>
      <c r="DDC593" s="109"/>
      <c r="DDD593" s="109"/>
      <c r="DDE593" s="109"/>
      <c r="DDF593" s="109"/>
      <c r="DDG593" s="109"/>
      <c r="DDH593" s="109"/>
      <c r="DDI593" s="109"/>
      <c r="DDJ593" s="109"/>
      <c r="DDK593" s="109"/>
      <c r="DDL593" s="109"/>
      <c r="DDM593" s="109"/>
      <c r="DDN593" s="109"/>
      <c r="DDO593" s="109"/>
      <c r="DDP593" s="109"/>
      <c r="DDQ593" s="109"/>
      <c r="DDR593" s="109"/>
      <c r="DDS593" s="109"/>
      <c r="DDT593" s="109"/>
      <c r="DDU593" s="109"/>
      <c r="DDV593" s="109"/>
      <c r="DDW593" s="109"/>
      <c r="DDX593" s="109"/>
      <c r="DDY593" s="109"/>
      <c r="DDZ593" s="109"/>
      <c r="DEA593" s="109"/>
      <c r="DEB593" s="109"/>
      <c r="DEC593" s="109"/>
      <c r="DED593" s="109"/>
      <c r="DEE593" s="109"/>
      <c r="DEF593" s="109"/>
      <c r="DEG593" s="109"/>
      <c r="DEH593" s="109"/>
      <c r="DEI593" s="109"/>
      <c r="DEJ593" s="109"/>
      <c r="DEK593" s="109"/>
      <c r="DEL593" s="109"/>
      <c r="DEM593" s="109"/>
      <c r="DEN593" s="109"/>
      <c r="DEO593" s="109"/>
      <c r="DEP593" s="109"/>
      <c r="DEQ593" s="109"/>
      <c r="DER593" s="109"/>
      <c r="DES593" s="109"/>
      <c r="DET593" s="109"/>
      <c r="DEU593" s="109"/>
      <c r="DEV593" s="109"/>
      <c r="DEW593" s="109"/>
      <c r="DEX593" s="109"/>
      <c r="DEY593" s="109"/>
      <c r="DEZ593" s="109"/>
      <c r="DFA593" s="109"/>
      <c r="DFB593" s="109"/>
      <c r="DFC593" s="109"/>
      <c r="DFD593" s="109"/>
      <c r="DFE593" s="109"/>
      <c r="DFF593" s="109"/>
      <c r="DFG593" s="109"/>
      <c r="DFH593" s="109"/>
      <c r="DFI593" s="109"/>
      <c r="DFJ593" s="109"/>
      <c r="DFK593" s="109"/>
      <c r="DFL593" s="109"/>
      <c r="DFM593" s="109"/>
      <c r="DFN593" s="109"/>
      <c r="DFO593" s="109"/>
      <c r="DFP593" s="109"/>
      <c r="DFQ593" s="109"/>
      <c r="DFR593" s="109"/>
      <c r="DFS593" s="109"/>
      <c r="DFT593" s="109"/>
      <c r="DFU593" s="109"/>
      <c r="DFV593" s="109"/>
      <c r="DFW593" s="109"/>
      <c r="DFX593" s="109"/>
      <c r="DFY593" s="109"/>
      <c r="DFZ593" s="109"/>
      <c r="DGA593" s="109"/>
      <c r="DGB593" s="109"/>
      <c r="DGC593" s="109"/>
      <c r="DGD593" s="109"/>
      <c r="DGE593" s="109"/>
      <c r="DGF593" s="109"/>
      <c r="DGG593" s="109"/>
      <c r="DGH593" s="109"/>
      <c r="DGI593" s="109"/>
      <c r="DGJ593" s="109"/>
      <c r="DGK593" s="109"/>
      <c r="DGL593" s="109"/>
      <c r="DGM593" s="109"/>
      <c r="DGN593" s="109"/>
      <c r="DGO593" s="109"/>
      <c r="DGP593" s="109"/>
      <c r="DGQ593" s="109"/>
      <c r="DGR593" s="109"/>
      <c r="DGS593" s="109"/>
      <c r="DGT593" s="109"/>
      <c r="DGU593" s="109"/>
      <c r="DGV593" s="109"/>
      <c r="DGW593" s="109"/>
      <c r="DGX593" s="109"/>
      <c r="DGY593" s="109"/>
      <c r="DGZ593" s="109"/>
      <c r="DHA593" s="109"/>
      <c r="DHB593" s="109"/>
      <c r="DHC593" s="109"/>
      <c r="DHD593" s="109"/>
      <c r="DHE593" s="109"/>
      <c r="DHF593" s="109"/>
      <c r="DHG593" s="109"/>
      <c r="DHH593" s="109"/>
      <c r="DHI593" s="109"/>
      <c r="DHJ593" s="109"/>
      <c r="DHK593" s="109"/>
      <c r="DHL593" s="109"/>
      <c r="DHM593" s="109"/>
      <c r="DHN593" s="109"/>
      <c r="DHO593" s="109"/>
      <c r="DHP593" s="109"/>
      <c r="DHQ593" s="109"/>
      <c r="DHR593" s="109"/>
      <c r="DHS593" s="109"/>
      <c r="DHT593" s="109"/>
      <c r="DHU593" s="109"/>
      <c r="DHV593" s="109"/>
      <c r="DHW593" s="109"/>
      <c r="DHX593" s="109"/>
      <c r="DHY593" s="109"/>
      <c r="DHZ593" s="109"/>
      <c r="DIA593" s="109"/>
      <c r="DIB593" s="109"/>
      <c r="DIC593" s="109"/>
      <c r="DID593" s="109"/>
      <c r="DIE593" s="109"/>
      <c r="DIF593" s="109"/>
      <c r="DIG593" s="109"/>
      <c r="DIH593" s="109"/>
      <c r="DII593" s="109"/>
      <c r="DIJ593" s="109"/>
      <c r="DIK593" s="109"/>
      <c r="DIL593" s="109"/>
      <c r="DIM593" s="109"/>
      <c r="DIN593" s="109"/>
      <c r="DIO593" s="109"/>
      <c r="DIP593" s="109"/>
      <c r="DIQ593" s="109"/>
      <c r="DIR593" s="109"/>
      <c r="DIS593" s="109"/>
      <c r="DIT593" s="109"/>
      <c r="DIU593" s="109"/>
      <c r="DIV593" s="109"/>
      <c r="DIW593" s="109"/>
      <c r="DIX593" s="109"/>
      <c r="DIY593" s="109"/>
      <c r="DIZ593" s="109"/>
      <c r="DJA593" s="109"/>
      <c r="DJB593" s="109"/>
      <c r="DJC593" s="109"/>
      <c r="DJD593" s="109"/>
      <c r="DJE593" s="109"/>
      <c r="DJF593" s="109"/>
      <c r="DJG593" s="109"/>
      <c r="DJH593" s="109"/>
      <c r="DJI593" s="109"/>
      <c r="DJJ593" s="109"/>
      <c r="DJK593" s="109"/>
      <c r="DJL593" s="109"/>
      <c r="DJM593" s="109"/>
      <c r="DJN593" s="109"/>
      <c r="DJO593" s="109"/>
      <c r="DJP593" s="109"/>
      <c r="DJQ593" s="109"/>
      <c r="DJR593" s="109"/>
      <c r="DJS593" s="109"/>
      <c r="DJT593" s="109"/>
      <c r="DJU593" s="109"/>
      <c r="DJV593" s="109"/>
      <c r="DJW593" s="109"/>
      <c r="DJX593" s="109"/>
      <c r="DJY593" s="109"/>
      <c r="DJZ593" s="109"/>
      <c r="DKA593" s="109"/>
      <c r="DKB593" s="109"/>
      <c r="DKC593" s="109"/>
      <c r="DKD593" s="109"/>
      <c r="DKE593" s="109"/>
      <c r="DKF593" s="109"/>
      <c r="DKG593" s="109"/>
      <c r="DKH593" s="109"/>
      <c r="DKI593" s="109"/>
      <c r="DKJ593" s="109"/>
      <c r="DKK593" s="109"/>
      <c r="DKL593" s="109"/>
      <c r="DKM593" s="109"/>
      <c r="DKN593" s="109"/>
      <c r="DKO593" s="109"/>
      <c r="DKP593" s="109"/>
      <c r="DKQ593" s="109"/>
      <c r="DKR593" s="109"/>
      <c r="DKS593" s="109"/>
      <c r="DKT593" s="109"/>
      <c r="DKU593" s="109"/>
      <c r="DKV593" s="109"/>
      <c r="DKW593" s="109"/>
      <c r="DKX593" s="109"/>
      <c r="DKY593" s="109"/>
      <c r="DKZ593" s="109"/>
      <c r="DLA593" s="109"/>
      <c r="DLB593" s="109"/>
      <c r="DLC593" s="109"/>
      <c r="DLD593" s="109"/>
      <c r="DLE593" s="109"/>
      <c r="DLF593" s="109"/>
      <c r="DLG593" s="109"/>
      <c r="DLH593" s="109"/>
      <c r="DLI593" s="109"/>
      <c r="DLJ593" s="109"/>
      <c r="DLK593" s="109"/>
      <c r="DLL593" s="109"/>
      <c r="DLM593" s="109"/>
      <c r="DLN593" s="109"/>
      <c r="DLO593" s="109"/>
      <c r="DLP593" s="109"/>
      <c r="DLQ593" s="109"/>
      <c r="DLR593" s="109"/>
      <c r="DLS593" s="109"/>
      <c r="DLT593" s="109"/>
      <c r="DLU593" s="109"/>
      <c r="DLV593" s="109"/>
      <c r="DLW593" s="109"/>
      <c r="DLX593" s="109"/>
      <c r="DLY593" s="109"/>
      <c r="DLZ593" s="109"/>
      <c r="DMA593" s="109"/>
      <c r="DMB593" s="109"/>
      <c r="DMC593" s="109"/>
      <c r="DMD593" s="109"/>
      <c r="DME593" s="109"/>
      <c r="DMF593" s="109"/>
      <c r="DMG593" s="109"/>
      <c r="DMH593" s="109"/>
      <c r="DMI593" s="109"/>
      <c r="DMJ593" s="109"/>
      <c r="DMK593" s="109"/>
      <c r="DML593" s="109"/>
      <c r="DMM593" s="109"/>
      <c r="DMN593" s="109"/>
      <c r="DMO593" s="109"/>
      <c r="DMP593" s="109"/>
      <c r="DMQ593" s="109"/>
      <c r="DMR593" s="109"/>
      <c r="DMS593" s="109"/>
      <c r="DMT593" s="109"/>
      <c r="DMU593" s="109"/>
      <c r="DMV593" s="109"/>
      <c r="DMW593" s="109"/>
      <c r="DMX593" s="109"/>
      <c r="DMY593" s="109"/>
      <c r="DMZ593" s="109"/>
      <c r="DNA593" s="109"/>
      <c r="DNB593" s="109"/>
      <c r="DNC593" s="109"/>
      <c r="DND593" s="109"/>
      <c r="DNE593" s="109"/>
      <c r="DNF593" s="109"/>
      <c r="DNG593" s="109"/>
      <c r="DNH593" s="109"/>
      <c r="DNI593" s="109"/>
      <c r="DNJ593" s="109"/>
      <c r="DNK593" s="109"/>
      <c r="DNL593" s="109"/>
      <c r="DNM593" s="109"/>
      <c r="DNN593" s="109"/>
      <c r="DNO593" s="109"/>
      <c r="DNP593" s="109"/>
      <c r="DNQ593" s="109"/>
      <c r="DNR593" s="109"/>
      <c r="DNS593" s="109"/>
      <c r="DNT593" s="109"/>
      <c r="DNU593" s="109"/>
      <c r="DNV593" s="109"/>
      <c r="DNW593" s="109"/>
      <c r="DNX593" s="109"/>
      <c r="DNY593" s="109"/>
      <c r="DNZ593" s="109"/>
      <c r="DOA593" s="109"/>
      <c r="DOB593" s="109"/>
      <c r="DOC593" s="109"/>
      <c r="DOD593" s="109"/>
      <c r="DOE593" s="109"/>
      <c r="DOF593" s="109"/>
      <c r="DOG593" s="109"/>
      <c r="DOH593" s="109"/>
      <c r="DOI593" s="109"/>
      <c r="DOJ593" s="109"/>
      <c r="DOK593" s="109"/>
      <c r="DOL593" s="109"/>
      <c r="DOM593" s="109"/>
      <c r="DON593" s="109"/>
      <c r="DOO593" s="109"/>
      <c r="DOP593" s="109"/>
      <c r="DOQ593" s="109"/>
      <c r="DOR593" s="109"/>
      <c r="DOS593" s="109"/>
      <c r="DOT593" s="109"/>
      <c r="DOU593" s="109"/>
      <c r="DOV593" s="109"/>
      <c r="DOW593" s="109"/>
      <c r="DOX593" s="109"/>
      <c r="DOY593" s="109"/>
      <c r="DOZ593" s="109"/>
      <c r="DPA593" s="109"/>
      <c r="DPB593" s="109"/>
      <c r="DPC593" s="109"/>
      <c r="DPD593" s="109"/>
      <c r="DPE593" s="109"/>
      <c r="DPF593" s="109"/>
      <c r="DPG593" s="109"/>
      <c r="DPH593" s="109"/>
      <c r="DPI593" s="109"/>
      <c r="DPJ593" s="109"/>
      <c r="DPK593" s="109"/>
      <c r="DPL593" s="109"/>
      <c r="DPM593" s="109"/>
      <c r="DPN593" s="109"/>
      <c r="DPO593" s="109"/>
      <c r="DPP593" s="109"/>
      <c r="DPQ593" s="109"/>
      <c r="DPR593" s="109"/>
      <c r="DPS593" s="109"/>
      <c r="DPT593" s="109"/>
      <c r="DPU593" s="109"/>
      <c r="DPV593" s="109"/>
      <c r="DPW593" s="109"/>
      <c r="DPX593" s="109"/>
      <c r="DPY593" s="109"/>
      <c r="DPZ593" s="109"/>
      <c r="DQA593" s="109"/>
      <c r="DQB593" s="109"/>
      <c r="DQC593" s="109"/>
      <c r="DQD593" s="109"/>
      <c r="DQE593" s="109"/>
      <c r="DQF593" s="109"/>
      <c r="DQG593" s="109"/>
      <c r="DQH593" s="109"/>
      <c r="DQI593" s="109"/>
      <c r="DQJ593" s="109"/>
      <c r="DQK593" s="109"/>
      <c r="DQL593" s="109"/>
      <c r="DQM593" s="109"/>
      <c r="DQN593" s="109"/>
      <c r="DQO593" s="109"/>
      <c r="DQP593" s="109"/>
      <c r="DQQ593" s="109"/>
      <c r="DQR593" s="109"/>
      <c r="DQS593" s="109"/>
      <c r="DQT593" s="109"/>
      <c r="DQU593" s="109"/>
      <c r="DQV593" s="109"/>
      <c r="DQW593" s="109"/>
      <c r="DQX593" s="109"/>
      <c r="DQY593" s="109"/>
      <c r="DQZ593" s="109"/>
      <c r="DRA593" s="109"/>
      <c r="DRB593" s="109"/>
      <c r="DRC593" s="109"/>
      <c r="DRD593" s="109"/>
      <c r="DRE593" s="109"/>
      <c r="DRF593" s="109"/>
      <c r="DRG593" s="109"/>
      <c r="DRH593" s="109"/>
      <c r="DRI593" s="109"/>
      <c r="DRJ593" s="109"/>
      <c r="DRK593" s="109"/>
      <c r="DRL593" s="109"/>
      <c r="DRM593" s="109"/>
      <c r="DRN593" s="109"/>
      <c r="DRO593" s="109"/>
      <c r="DRP593" s="109"/>
      <c r="DRQ593" s="109"/>
      <c r="DRR593" s="109"/>
      <c r="DRS593" s="109"/>
      <c r="DRT593" s="109"/>
      <c r="DRU593" s="109"/>
      <c r="DRV593" s="109"/>
      <c r="DRW593" s="109"/>
      <c r="DRX593" s="109"/>
      <c r="DRY593" s="109"/>
      <c r="DRZ593" s="109"/>
      <c r="DSA593" s="109"/>
      <c r="DSB593" s="109"/>
      <c r="DSC593" s="109"/>
      <c r="DSD593" s="109"/>
      <c r="DSE593" s="109"/>
      <c r="DSF593" s="109"/>
      <c r="DSG593" s="109"/>
      <c r="DSH593" s="109"/>
      <c r="DSI593" s="109"/>
      <c r="DSJ593" s="109"/>
      <c r="DSK593" s="109"/>
      <c r="DSL593" s="109"/>
      <c r="DSM593" s="109"/>
      <c r="DSN593" s="109"/>
      <c r="DSO593" s="109"/>
      <c r="DSP593" s="109"/>
      <c r="DSQ593" s="109"/>
      <c r="DSR593" s="109"/>
      <c r="DSS593" s="109"/>
      <c r="DST593" s="109"/>
      <c r="DSU593" s="109"/>
      <c r="DSV593" s="109"/>
      <c r="DSW593" s="109"/>
      <c r="DSX593" s="109"/>
      <c r="DSY593" s="109"/>
      <c r="DSZ593" s="109"/>
      <c r="DTA593" s="109"/>
      <c r="DTB593" s="109"/>
      <c r="DTC593" s="109"/>
      <c r="DTD593" s="109"/>
      <c r="DTE593" s="109"/>
      <c r="DTF593" s="109"/>
      <c r="DTG593" s="109"/>
      <c r="DTH593" s="109"/>
      <c r="DTI593" s="109"/>
      <c r="DTJ593" s="109"/>
      <c r="DTK593" s="109"/>
      <c r="DTL593" s="109"/>
      <c r="DTM593" s="109"/>
      <c r="DTN593" s="109"/>
      <c r="DTO593" s="109"/>
      <c r="DTP593" s="109"/>
      <c r="DTQ593" s="109"/>
      <c r="DTR593" s="109"/>
      <c r="DTS593" s="109"/>
      <c r="DTT593" s="109"/>
      <c r="DTU593" s="109"/>
      <c r="DTV593" s="109"/>
      <c r="DTW593" s="109"/>
      <c r="DTX593" s="109"/>
      <c r="DTY593" s="109"/>
      <c r="DTZ593" s="109"/>
      <c r="DUA593" s="109"/>
      <c r="DUB593" s="109"/>
      <c r="DUC593" s="109"/>
      <c r="DUD593" s="109"/>
      <c r="DUE593" s="109"/>
      <c r="DUF593" s="109"/>
      <c r="DUG593" s="109"/>
      <c r="DUH593" s="109"/>
      <c r="DUI593" s="109"/>
      <c r="DUJ593" s="109"/>
      <c r="DUK593" s="109"/>
      <c r="DUL593" s="109"/>
      <c r="DUM593" s="109"/>
      <c r="DUN593" s="109"/>
      <c r="DUO593" s="109"/>
      <c r="DUP593" s="109"/>
      <c r="DUQ593" s="109"/>
      <c r="DUR593" s="109"/>
      <c r="DUS593" s="109"/>
      <c r="DUT593" s="109"/>
      <c r="DUU593" s="109"/>
      <c r="DUV593" s="109"/>
      <c r="DUW593" s="109"/>
      <c r="DUX593" s="109"/>
      <c r="DUY593" s="109"/>
      <c r="DUZ593" s="109"/>
      <c r="DVA593" s="109"/>
      <c r="DVB593" s="109"/>
      <c r="DVC593" s="109"/>
      <c r="DVD593" s="109"/>
      <c r="DVE593" s="109"/>
      <c r="DVF593" s="109"/>
      <c r="DVG593" s="109"/>
      <c r="DVH593" s="109"/>
      <c r="DVI593" s="109"/>
      <c r="DVJ593" s="109"/>
      <c r="DVK593" s="109"/>
      <c r="DVL593" s="109"/>
      <c r="DVM593" s="109"/>
      <c r="DVN593" s="109"/>
      <c r="DVO593" s="109"/>
      <c r="DVP593" s="109"/>
      <c r="DVQ593" s="109"/>
      <c r="DVR593" s="109"/>
      <c r="DVS593" s="109"/>
      <c r="DVT593" s="109"/>
      <c r="DVU593" s="109"/>
      <c r="DVV593" s="109"/>
      <c r="DVW593" s="109"/>
      <c r="DVX593" s="109"/>
      <c r="DVY593" s="109"/>
      <c r="DVZ593" s="109"/>
      <c r="DWA593" s="109"/>
      <c r="DWB593" s="109"/>
      <c r="DWC593" s="109"/>
      <c r="DWD593" s="109"/>
      <c r="DWE593" s="109"/>
      <c r="DWF593" s="109"/>
      <c r="DWG593" s="109"/>
      <c r="DWH593" s="109"/>
      <c r="DWI593" s="109"/>
      <c r="DWJ593" s="109"/>
      <c r="DWK593" s="109"/>
      <c r="DWL593" s="109"/>
      <c r="DWM593" s="109"/>
      <c r="DWN593" s="109"/>
      <c r="DWO593" s="109"/>
      <c r="DWP593" s="109"/>
      <c r="DWQ593" s="109"/>
      <c r="DWR593" s="109"/>
      <c r="DWS593" s="109"/>
      <c r="DWT593" s="109"/>
      <c r="DWU593" s="109"/>
      <c r="DWV593" s="109"/>
      <c r="DWW593" s="109"/>
      <c r="DWX593" s="109"/>
      <c r="DWY593" s="109"/>
      <c r="DWZ593" s="109"/>
      <c r="DXA593" s="109"/>
      <c r="DXB593" s="109"/>
      <c r="DXC593" s="109"/>
      <c r="DXD593" s="109"/>
      <c r="DXE593" s="109"/>
      <c r="DXF593" s="109"/>
      <c r="DXG593" s="109"/>
      <c r="DXH593" s="109"/>
      <c r="DXI593" s="109"/>
      <c r="DXJ593" s="109"/>
      <c r="DXK593" s="109"/>
      <c r="DXL593" s="109"/>
      <c r="DXM593" s="109"/>
      <c r="DXN593" s="109"/>
      <c r="DXO593" s="109"/>
      <c r="DXP593" s="109"/>
      <c r="DXQ593" s="109"/>
      <c r="DXR593" s="109"/>
      <c r="DXS593" s="109"/>
      <c r="DXT593" s="109"/>
      <c r="DXU593" s="109"/>
      <c r="DXV593" s="109"/>
      <c r="DXW593" s="109"/>
      <c r="DXX593" s="109"/>
      <c r="DXY593" s="109"/>
      <c r="DXZ593" s="109"/>
      <c r="DYA593" s="109"/>
      <c r="DYB593" s="109"/>
      <c r="DYC593" s="109"/>
      <c r="DYD593" s="109"/>
      <c r="DYE593" s="109"/>
      <c r="DYF593" s="109"/>
      <c r="DYG593" s="109"/>
      <c r="DYH593" s="109"/>
      <c r="DYI593" s="109"/>
      <c r="DYJ593" s="109"/>
      <c r="DYK593" s="109"/>
      <c r="DYL593" s="109"/>
      <c r="DYM593" s="109"/>
      <c r="DYN593" s="109"/>
      <c r="DYO593" s="109"/>
      <c r="DYP593" s="109"/>
      <c r="DYQ593" s="109"/>
      <c r="DYR593" s="109"/>
      <c r="DYS593" s="109"/>
      <c r="DYT593" s="109"/>
      <c r="DYU593" s="109"/>
      <c r="DYV593" s="109"/>
      <c r="DYW593" s="109"/>
      <c r="DYX593" s="109"/>
      <c r="DYY593" s="109"/>
      <c r="DYZ593" s="109"/>
      <c r="DZA593" s="109"/>
      <c r="DZB593" s="109"/>
      <c r="DZC593" s="109"/>
      <c r="DZD593" s="109"/>
      <c r="DZE593" s="109"/>
      <c r="DZF593" s="109"/>
      <c r="DZG593" s="109"/>
      <c r="DZH593" s="109"/>
      <c r="DZI593" s="109"/>
      <c r="DZJ593" s="109"/>
      <c r="DZK593" s="109"/>
      <c r="DZL593" s="109"/>
      <c r="DZM593" s="109"/>
      <c r="DZN593" s="109"/>
      <c r="DZO593" s="109"/>
      <c r="DZP593" s="109"/>
      <c r="DZQ593" s="109"/>
      <c r="DZR593" s="109"/>
      <c r="DZS593" s="109"/>
      <c r="DZT593" s="109"/>
      <c r="DZU593" s="109"/>
      <c r="DZV593" s="109"/>
      <c r="DZW593" s="109"/>
      <c r="DZX593" s="109"/>
      <c r="DZY593" s="109"/>
      <c r="DZZ593" s="109"/>
      <c r="EAA593" s="109"/>
      <c r="EAB593" s="109"/>
      <c r="EAC593" s="109"/>
      <c r="EAD593" s="109"/>
      <c r="EAE593" s="109"/>
      <c r="EAF593" s="109"/>
      <c r="EAG593" s="109"/>
      <c r="EAH593" s="109"/>
      <c r="EAI593" s="109"/>
      <c r="EAJ593" s="109"/>
      <c r="EAK593" s="109"/>
      <c r="EAL593" s="109"/>
      <c r="EAM593" s="109"/>
      <c r="EAN593" s="109"/>
      <c r="EAO593" s="109"/>
      <c r="EAP593" s="109"/>
      <c r="EAQ593" s="109"/>
      <c r="EAR593" s="109"/>
      <c r="EAS593" s="109"/>
      <c r="EAT593" s="109"/>
      <c r="EAU593" s="109"/>
      <c r="EAV593" s="109"/>
      <c r="EAW593" s="109"/>
      <c r="EAX593" s="109"/>
      <c r="EAY593" s="109"/>
      <c r="EAZ593" s="109"/>
      <c r="EBA593" s="109"/>
      <c r="EBB593" s="109"/>
      <c r="EBC593" s="109"/>
      <c r="EBD593" s="109"/>
      <c r="EBE593" s="109"/>
      <c r="EBF593" s="109"/>
      <c r="EBG593" s="109"/>
      <c r="EBH593" s="109"/>
      <c r="EBI593" s="109"/>
      <c r="EBJ593" s="109"/>
      <c r="EBK593" s="109"/>
      <c r="EBL593" s="109"/>
      <c r="EBM593" s="109"/>
      <c r="EBN593" s="109"/>
      <c r="EBO593" s="109"/>
      <c r="EBP593" s="109"/>
      <c r="EBQ593" s="109"/>
      <c r="EBR593" s="109"/>
      <c r="EBS593" s="109"/>
      <c r="EBT593" s="109"/>
      <c r="EBU593" s="109"/>
      <c r="EBV593" s="109"/>
      <c r="EBW593" s="109"/>
      <c r="EBX593" s="109"/>
      <c r="EBY593" s="109"/>
      <c r="EBZ593" s="109"/>
      <c r="ECA593" s="109"/>
      <c r="ECB593" s="109"/>
      <c r="ECC593" s="109"/>
      <c r="ECD593" s="109"/>
      <c r="ECE593" s="109"/>
      <c r="ECF593" s="109"/>
      <c r="ECG593" s="109"/>
      <c r="ECH593" s="109"/>
      <c r="ECI593" s="109"/>
      <c r="ECJ593" s="109"/>
      <c r="ECK593" s="109"/>
      <c r="ECL593" s="109"/>
      <c r="ECM593" s="109"/>
      <c r="ECN593" s="109"/>
      <c r="ECO593" s="109"/>
      <c r="ECP593" s="109"/>
      <c r="ECQ593" s="109"/>
      <c r="ECR593" s="109"/>
      <c r="ECS593" s="109"/>
      <c r="ECT593" s="109"/>
      <c r="ECU593" s="109"/>
      <c r="ECV593" s="109"/>
      <c r="ECW593" s="109"/>
      <c r="ECX593" s="109"/>
      <c r="ECY593" s="109"/>
      <c r="ECZ593" s="109"/>
      <c r="EDA593" s="109"/>
      <c r="EDB593" s="109"/>
      <c r="EDC593" s="109"/>
      <c r="EDD593" s="109"/>
      <c r="EDE593" s="109"/>
      <c r="EDF593" s="109"/>
      <c r="EDG593" s="109"/>
      <c r="EDH593" s="109"/>
      <c r="EDI593" s="109"/>
      <c r="EDJ593" s="109"/>
      <c r="EDK593" s="109"/>
      <c r="EDL593" s="109"/>
      <c r="EDM593" s="109"/>
      <c r="EDN593" s="109"/>
      <c r="EDO593" s="109"/>
      <c r="EDP593" s="109"/>
      <c r="EDQ593" s="109"/>
      <c r="EDR593" s="109"/>
      <c r="EDS593" s="109"/>
      <c r="EDT593" s="109"/>
      <c r="EDU593" s="109"/>
      <c r="EDV593" s="109"/>
      <c r="EDW593" s="109"/>
      <c r="EDX593" s="109"/>
      <c r="EDY593" s="109"/>
      <c r="EDZ593" s="109"/>
      <c r="EEA593" s="109"/>
      <c r="EEB593" s="109"/>
      <c r="EEC593" s="109"/>
      <c r="EED593" s="109"/>
      <c r="EEE593" s="109"/>
      <c r="EEF593" s="109"/>
      <c r="EEG593" s="109"/>
      <c r="EEH593" s="109"/>
      <c r="EEI593" s="109"/>
      <c r="EEJ593" s="109"/>
      <c r="EEK593" s="109"/>
      <c r="EEL593" s="109"/>
      <c r="EEM593" s="109"/>
      <c r="EEN593" s="109"/>
      <c r="EEO593" s="109"/>
      <c r="EEP593" s="109"/>
      <c r="EEQ593" s="109"/>
      <c r="EER593" s="109"/>
      <c r="EES593" s="109"/>
      <c r="EET593" s="109"/>
      <c r="EEU593" s="109"/>
      <c r="EEV593" s="109"/>
      <c r="EEW593" s="109"/>
      <c r="EEX593" s="109"/>
      <c r="EEY593" s="109"/>
      <c r="EEZ593" s="109"/>
      <c r="EFA593" s="109"/>
      <c r="EFB593" s="109"/>
      <c r="EFC593" s="109"/>
      <c r="EFD593" s="109"/>
      <c r="EFE593" s="109"/>
      <c r="EFF593" s="109"/>
      <c r="EFG593" s="109"/>
      <c r="EFH593" s="109"/>
      <c r="EFI593" s="109"/>
      <c r="EFJ593" s="109"/>
      <c r="EFK593" s="109"/>
      <c r="EFL593" s="109"/>
      <c r="EFM593" s="109"/>
      <c r="EFN593" s="109"/>
      <c r="EFO593" s="109"/>
      <c r="EFP593" s="109"/>
      <c r="EFQ593" s="109"/>
      <c r="EFR593" s="109"/>
      <c r="EFS593" s="109"/>
      <c r="EFT593" s="109"/>
      <c r="EFU593" s="109"/>
      <c r="EFV593" s="109"/>
      <c r="EFW593" s="109"/>
      <c r="EFX593" s="109"/>
      <c r="EFY593" s="109"/>
      <c r="EFZ593" s="109"/>
      <c r="EGA593" s="109"/>
      <c r="EGB593" s="109"/>
      <c r="EGC593" s="109"/>
      <c r="EGD593" s="109"/>
      <c r="EGE593" s="109"/>
      <c r="EGF593" s="109"/>
      <c r="EGG593" s="109"/>
      <c r="EGH593" s="109"/>
      <c r="EGI593" s="109"/>
      <c r="EGJ593" s="109"/>
      <c r="EGK593" s="109"/>
      <c r="EGL593" s="109"/>
      <c r="EGM593" s="109"/>
      <c r="EGN593" s="109"/>
      <c r="EGO593" s="109"/>
      <c r="EGP593" s="109"/>
      <c r="EGQ593" s="109"/>
      <c r="EGR593" s="109"/>
      <c r="EGS593" s="109"/>
      <c r="EGT593" s="109"/>
      <c r="EGU593" s="109"/>
      <c r="EGV593" s="109"/>
      <c r="EGW593" s="109"/>
      <c r="EGX593" s="109"/>
      <c r="EGY593" s="109"/>
      <c r="EGZ593" s="109"/>
      <c r="EHA593" s="109"/>
      <c r="EHB593" s="109"/>
      <c r="EHC593" s="109"/>
      <c r="EHD593" s="109"/>
      <c r="EHE593" s="109"/>
      <c r="EHF593" s="109"/>
      <c r="EHG593" s="109"/>
      <c r="EHH593" s="109"/>
      <c r="EHI593" s="109"/>
      <c r="EHJ593" s="109"/>
      <c r="EHK593" s="109"/>
      <c r="EHL593" s="109"/>
      <c r="EHM593" s="109"/>
      <c r="EHN593" s="109"/>
      <c r="EHO593" s="109"/>
      <c r="EHP593" s="109"/>
      <c r="EHQ593" s="109"/>
      <c r="EHR593" s="109"/>
      <c r="EHS593" s="109"/>
      <c r="EHT593" s="109"/>
      <c r="EHU593" s="109"/>
      <c r="EHV593" s="109"/>
      <c r="EHW593" s="109"/>
      <c r="EHX593" s="109"/>
      <c r="EHY593" s="109"/>
      <c r="EHZ593" s="109"/>
      <c r="EIA593" s="109"/>
      <c r="EIB593" s="109"/>
      <c r="EIC593" s="109"/>
      <c r="EID593" s="109"/>
      <c r="EIE593" s="109"/>
      <c r="EIF593" s="109"/>
      <c r="EIG593" s="109"/>
      <c r="EIH593" s="109"/>
      <c r="EII593" s="109"/>
      <c r="EIJ593" s="109"/>
      <c r="EIK593" s="109"/>
      <c r="EIL593" s="109"/>
      <c r="EIM593" s="109"/>
      <c r="EIN593" s="109"/>
      <c r="EIO593" s="109"/>
      <c r="EIP593" s="109"/>
      <c r="EIQ593" s="109"/>
      <c r="EIR593" s="109"/>
      <c r="EIS593" s="109"/>
      <c r="EIT593" s="109"/>
      <c r="EIU593" s="109"/>
      <c r="EIV593" s="109"/>
      <c r="EIW593" s="109"/>
      <c r="EIX593" s="109"/>
      <c r="EIY593" s="109"/>
      <c r="EIZ593" s="109"/>
      <c r="EJA593" s="109"/>
      <c r="EJB593" s="109"/>
      <c r="EJC593" s="109"/>
      <c r="EJD593" s="109"/>
      <c r="EJE593" s="109"/>
      <c r="EJF593" s="109"/>
      <c r="EJG593" s="109"/>
      <c r="EJH593" s="109"/>
      <c r="EJI593" s="109"/>
      <c r="EJJ593" s="109"/>
      <c r="EJK593" s="109"/>
      <c r="EJL593" s="109"/>
      <c r="EJM593" s="109"/>
      <c r="EJN593" s="109"/>
      <c r="EJO593" s="109"/>
      <c r="EJP593" s="109"/>
      <c r="EJQ593" s="109"/>
      <c r="EJR593" s="109"/>
      <c r="EJS593" s="109"/>
      <c r="EJT593" s="109"/>
      <c r="EJU593" s="109"/>
      <c r="EJV593" s="109"/>
      <c r="EJW593" s="109"/>
      <c r="EJX593" s="109"/>
      <c r="EJY593" s="109"/>
      <c r="EJZ593" s="109"/>
      <c r="EKA593" s="109"/>
      <c r="EKB593" s="109"/>
      <c r="EKC593" s="109"/>
      <c r="EKD593" s="109"/>
      <c r="EKE593" s="109"/>
      <c r="EKF593" s="109"/>
      <c r="EKG593" s="109"/>
      <c r="EKH593" s="109"/>
      <c r="EKI593" s="109"/>
      <c r="EKJ593" s="109"/>
      <c r="EKK593" s="109"/>
      <c r="EKL593" s="109"/>
      <c r="EKM593" s="109"/>
      <c r="EKN593" s="109"/>
      <c r="EKO593" s="109"/>
      <c r="EKP593" s="109"/>
      <c r="EKQ593" s="109"/>
      <c r="EKR593" s="109"/>
      <c r="EKS593" s="109"/>
      <c r="EKT593" s="109"/>
      <c r="EKU593" s="109"/>
      <c r="EKV593" s="109"/>
      <c r="EKW593" s="109"/>
      <c r="EKX593" s="109"/>
      <c r="EKY593" s="109"/>
      <c r="EKZ593" s="109"/>
      <c r="ELA593" s="109"/>
      <c r="ELB593" s="109"/>
      <c r="ELC593" s="109"/>
      <c r="ELD593" s="109"/>
      <c r="ELE593" s="109"/>
      <c r="ELF593" s="109"/>
      <c r="ELG593" s="109"/>
      <c r="ELH593" s="109"/>
      <c r="ELI593" s="109"/>
      <c r="ELJ593" s="109"/>
      <c r="ELK593" s="109"/>
      <c r="ELL593" s="109"/>
      <c r="ELM593" s="109"/>
      <c r="ELN593" s="109"/>
      <c r="ELO593" s="109"/>
      <c r="ELP593" s="109"/>
      <c r="ELQ593" s="109"/>
      <c r="ELR593" s="109"/>
      <c r="ELS593" s="109"/>
      <c r="ELT593" s="109"/>
      <c r="ELU593" s="109"/>
      <c r="ELV593" s="109"/>
      <c r="ELW593" s="109"/>
      <c r="ELX593" s="109"/>
      <c r="ELY593" s="109"/>
      <c r="ELZ593" s="109"/>
      <c r="EMA593" s="109"/>
      <c r="EMB593" s="109"/>
      <c r="EMC593" s="109"/>
      <c r="EMD593" s="109"/>
      <c r="EME593" s="109"/>
      <c r="EMF593" s="109"/>
      <c r="EMG593" s="109"/>
      <c r="EMH593" s="109"/>
      <c r="EMI593" s="109"/>
      <c r="EMJ593" s="109"/>
      <c r="EMK593" s="109"/>
      <c r="EML593" s="109"/>
      <c r="EMM593" s="109"/>
      <c r="EMN593" s="109"/>
      <c r="EMO593" s="109"/>
      <c r="EMP593" s="109"/>
      <c r="EMQ593" s="109"/>
      <c r="EMR593" s="109"/>
      <c r="EMS593" s="109"/>
      <c r="EMT593" s="109"/>
      <c r="EMU593" s="109"/>
      <c r="EMV593" s="109"/>
      <c r="EMW593" s="109"/>
      <c r="EMX593" s="109"/>
      <c r="EMY593" s="109"/>
      <c r="EMZ593" s="109"/>
      <c r="ENA593" s="109"/>
      <c r="ENB593" s="109"/>
      <c r="ENC593" s="109"/>
      <c r="END593" s="109"/>
      <c r="ENE593" s="109"/>
      <c r="ENF593" s="109"/>
      <c r="ENG593" s="109"/>
      <c r="ENH593" s="109"/>
      <c r="ENI593" s="109"/>
      <c r="ENJ593" s="109"/>
      <c r="ENK593" s="109"/>
      <c r="ENL593" s="109"/>
      <c r="ENM593" s="109"/>
      <c r="ENN593" s="109"/>
      <c r="ENO593" s="109"/>
      <c r="ENP593" s="109"/>
      <c r="ENQ593" s="109"/>
      <c r="ENR593" s="109"/>
      <c r="ENS593" s="109"/>
      <c r="ENT593" s="109"/>
      <c r="ENU593" s="109"/>
      <c r="ENV593" s="109"/>
      <c r="ENW593" s="109"/>
      <c r="ENX593" s="109"/>
      <c r="ENY593" s="109"/>
      <c r="ENZ593" s="109"/>
      <c r="EOA593" s="109"/>
      <c r="EOB593" s="109"/>
      <c r="EOC593" s="109"/>
      <c r="EOD593" s="109"/>
      <c r="EOE593" s="109"/>
      <c r="EOF593" s="109"/>
      <c r="EOG593" s="109"/>
      <c r="EOH593" s="109"/>
      <c r="EOI593" s="109"/>
      <c r="EOJ593" s="109"/>
      <c r="EOK593" s="109"/>
      <c r="EOL593" s="109"/>
      <c r="EOM593" s="109"/>
      <c r="EON593" s="109"/>
      <c r="EOO593" s="109"/>
      <c r="EOP593" s="109"/>
      <c r="EOQ593" s="109"/>
      <c r="EOR593" s="109"/>
      <c r="EOS593" s="109"/>
      <c r="EOT593" s="109"/>
      <c r="EOU593" s="109"/>
      <c r="EOV593" s="109"/>
      <c r="EOW593" s="109"/>
      <c r="EOX593" s="109"/>
      <c r="EOY593" s="109"/>
      <c r="EOZ593" s="109"/>
      <c r="EPA593" s="109"/>
      <c r="EPB593" s="109"/>
      <c r="EPC593" s="109"/>
      <c r="EPD593" s="109"/>
      <c r="EPE593" s="109"/>
      <c r="EPF593" s="109"/>
      <c r="EPG593" s="109"/>
      <c r="EPH593" s="109"/>
      <c r="EPI593" s="109"/>
      <c r="EPJ593" s="109"/>
      <c r="EPK593" s="109"/>
      <c r="EPL593" s="109"/>
      <c r="EPM593" s="109"/>
      <c r="EPN593" s="109"/>
      <c r="EPO593" s="109"/>
      <c r="EPP593" s="109"/>
      <c r="EPQ593" s="109"/>
      <c r="EPR593" s="109"/>
      <c r="EPS593" s="109"/>
      <c r="EPT593" s="109"/>
      <c r="EPU593" s="109"/>
      <c r="EPV593" s="109"/>
      <c r="EPW593" s="109"/>
      <c r="EPX593" s="109"/>
      <c r="EPY593" s="109"/>
      <c r="EPZ593" s="109"/>
      <c r="EQA593" s="109"/>
      <c r="EQB593" s="109"/>
      <c r="EQC593" s="109"/>
      <c r="EQD593" s="109"/>
      <c r="EQE593" s="109"/>
      <c r="EQF593" s="109"/>
      <c r="EQG593" s="109"/>
      <c r="EQH593" s="109"/>
      <c r="EQI593" s="109"/>
      <c r="EQJ593" s="109"/>
      <c r="EQK593" s="109"/>
      <c r="EQL593" s="109"/>
      <c r="EQM593" s="109"/>
      <c r="EQN593" s="109"/>
      <c r="EQO593" s="109"/>
      <c r="EQP593" s="109"/>
      <c r="EQQ593" s="109"/>
      <c r="EQR593" s="109"/>
      <c r="EQS593" s="109"/>
      <c r="EQT593" s="109"/>
      <c r="EQU593" s="109"/>
      <c r="EQV593" s="109"/>
      <c r="EQW593" s="109"/>
      <c r="EQX593" s="109"/>
      <c r="EQY593" s="109"/>
      <c r="EQZ593" s="109"/>
      <c r="ERA593" s="109"/>
      <c r="ERB593" s="109"/>
      <c r="ERC593" s="109"/>
      <c r="ERD593" s="109"/>
      <c r="ERE593" s="109"/>
      <c r="ERF593" s="109"/>
      <c r="ERG593" s="109"/>
      <c r="ERH593" s="109"/>
      <c r="ERI593" s="109"/>
      <c r="ERJ593" s="109"/>
      <c r="ERK593" s="109"/>
      <c r="ERL593" s="109"/>
      <c r="ERM593" s="109"/>
      <c r="ERN593" s="109"/>
      <c r="ERO593" s="109"/>
      <c r="ERP593" s="109"/>
      <c r="ERQ593" s="109"/>
      <c r="ERR593" s="109"/>
      <c r="ERS593" s="109"/>
      <c r="ERT593" s="109"/>
      <c r="ERU593" s="109"/>
      <c r="ERV593" s="109"/>
      <c r="ERW593" s="109"/>
      <c r="ERX593" s="109"/>
      <c r="ERY593" s="109"/>
      <c r="ERZ593" s="109"/>
      <c r="ESA593" s="109"/>
      <c r="ESB593" s="109"/>
      <c r="ESC593" s="109"/>
      <c r="ESD593" s="109"/>
      <c r="ESE593" s="109"/>
      <c r="ESF593" s="109"/>
      <c r="ESG593" s="109"/>
      <c r="ESH593" s="109"/>
      <c r="ESI593" s="109"/>
      <c r="ESJ593" s="109"/>
      <c r="ESK593" s="109"/>
      <c r="ESL593" s="109"/>
      <c r="ESM593" s="109"/>
      <c r="ESN593" s="109"/>
      <c r="ESO593" s="109"/>
      <c r="ESP593" s="109"/>
      <c r="ESQ593" s="109"/>
      <c r="ESR593" s="109"/>
      <c r="ESS593" s="109"/>
      <c r="EST593" s="109"/>
      <c r="ESU593" s="109"/>
      <c r="ESV593" s="109"/>
      <c r="ESW593" s="109"/>
      <c r="ESX593" s="109"/>
      <c r="ESY593" s="109"/>
      <c r="ESZ593" s="109"/>
      <c r="ETA593" s="109"/>
      <c r="ETB593" s="109"/>
      <c r="ETC593" s="109"/>
      <c r="ETD593" s="109"/>
      <c r="ETE593" s="109"/>
      <c r="ETF593" s="109"/>
      <c r="ETG593" s="109"/>
      <c r="ETH593" s="109"/>
      <c r="ETI593" s="109"/>
      <c r="ETJ593" s="109"/>
      <c r="ETK593" s="109"/>
      <c r="ETL593" s="109"/>
      <c r="ETM593" s="109"/>
      <c r="ETN593" s="109"/>
      <c r="ETO593" s="109"/>
      <c r="ETP593" s="109"/>
      <c r="ETQ593" s="109"/>
      <c r="ETR593" s="109"/>
      <c r="ETS593" s="109"/>
      <c r="ETT593" s="109"/>
      <c r="ETU593" s="109"/>
      <c r="ETV593" s="109"/>
      <c r="ETW593" s="109"/>
      <c r="ETX593" s="109"/>
      <c r="ETY593" s="109"/>
      <c r="ETZ593" s="109"/>
      <c r="EUA593" s="109"/>
      <c r="EUB593" s="109"/>
      <c r="EUC593" s="109"/>
      <c r="EUD593" s="109"/>
      <c r="EUE593" s="109"/>
      <c r="EUF593" s="109"/>
      <c r="EUG593" s="109"/>
      <c r="EUH593" s="109"/>
      <c r="EUI593" s="109"/>
      <c r="EUJ593" s="109"/>
      <c r="EUK593" s="109"/>
      <c r="EUL593" s="109"/>
      <c r="EUM593" s="109"/>
      <c r="EUN593" s="109"/>
      <c r="EUO593" s="109"/>
      <c r="EUP593" s="109"/>
      <c r="EUQ593" s="109"/>
      <c r="EUR593" s="109"/>
      <c r="EUS593" s="109"/>
      <c r="EUT593" s="109"/>
      <c r="EUU593" s="109"/>
      <c r="EUV593" s="109"/>
      <c r="EUW593" s="109"/>
      <c r="EUX593" s="109"/>
      <c r="EUY593" s="109"/>
      <c r="EUZ593" s="109"/>
      <c r="EVA593" s="109"/>
      <c r="EVB593" s="109"/>
      <c r="EVC593" s="109"/>
      <c r="EVD593" s="109"/>
      <c r="EVE593" s="109"/>
      <c r="EVF593" s="109"/>
      <c r="EVG593" s="109"/>
      <c r="EVH593" s="109"/>
      <c r="EVI593" s="109"/>
      <c r="EVJ593" s="109"/>
      <c r="EVK593" s="109"/>
      <c r="EVL593" s="109"/>
      <c r="EVM593" s="109"/>
      <c r="EVN593" s="109"/>
      <c r="EVO593" s="109"/>
      <c r="EVP593" s="109"/>
      <c r="EVQ593" s="109"/>
      <c r="EVR593" s="109"/>
      <c r="EVS593" s="109"/>
      <c r="EVT593" s="109"/>
      <c r="EVU593" s="109"/>
      <c r="EVV593" s="109"/>
      <c r="EVW593" s="109"/>
      <c r="EVX593" s="109"/>
      <c r="EVY593" s="109"/>
      <c r="EVZ593" s="109"/>
      <c r="EWA593" s="109"/>
      <c r="EWB593" s="109"/>
      <c r="EWC593" s="109"/>
      <c r="EWD593" s="109"/>
      <c r="EWE593" s="109"/>
      <c r="EWF593" s="109"/>
      <c r="EWG593" s="109"/>
      <c r="EWH593" s="109"/>
      <c r="EWI593" s="109"/>
      <c r="EWJ593" s="109"/>
      <c r="EWK593" s="109"/>
      <c r="EWL593" s="109"/>
      <c r="EWM593" s="109"/>
      <c r="EWN593" s="109"/>
      <c r="EWO593" s="109"/>
      <c r="EWP593" s="109"/>
      <c r="EWQ593" s="109"/>
      <c r="EWR593" s="109"/>
      <c r="EWS593" s="109"/>
      <c r="EWT593" s="109"/>
      <c r="EWU593" s="109"/>
      <c r="EWV593" s="109"/>
      <c r="EWW593" s="109"/>
      <c r="EWX593" s="109"/>
      <c r="EWY593" s="109"/>
      <c r="EWZ593" s="109"/>
      <c r="EXA593" s="109"/>
      <c r="EXB593" s="109"/>
      <c r="EXC593" s="109"/>
      <c r="EXD593" s="109"/>
      <c r="EXE593" s="109"/>
      <c r="EXF593" s="109"/>
      <c r="EXG593" s="109"/>
      <c r="EXH593" s="109"/>
      <c r="EXI593" s="109"/>
      <c r="EXJ593" s="109"/>
      <c r="EXK593" s="109"/>
      <c r="EXL593" s="109"/>
      <c r="EXM593" s="109"/>
      <c r="EXN593" s="109"/>
      <c r="EXO593" s="109"/>
      <c r="EXP593" s="109"/>
      <c r="EXQ593" s="109"/>
      <c r="EXR593" s="109"/>
      <c r="EXS593" s="109"/>
      <c r="EXT593" s="109"/>
      <c r="EXU593" s="109"/>
      <c r="EXV593" s="109"/>
      <c r="EXW593" s="109"/>
      <c r="EXX593" s="109"/>
      <c r="EXY593" s="109"/>
      <c r="EXZ593" s="109"/>
      <c r="EYA593" s="109"/>
      <c r="EYB593" s="109"/>
      <c r="EYC593" s="109"/>
      <c r="EYD593" s="109"/>
      <c r="EYE593" s="109"/>
      <c r="EYF593" s="109"/>
      <c r="EYG593" s="109"/>
      <c r="EYH593" s="109"/>
      <c r="EYI593" s="109"/>
      <c r="EYJ593" s="109"/>
      <c r="EYK593" s="109"/>
      <c r="EYL593" s="109"/>
      <c r="EYM593" s="109"/>
      <c r="EYN593" s="109"/>
      <c r="EYO593" s="109"/>
      <c r="EYP593" s="109"/>
      <c r="EYQ593" s="109"/>
      <c r="EYR593" s="109"/>
      <c r="EYS593" s="109"/>
      <c r="EYT593" s="109"/>
      <c r="EYU593" s="109"/>
      <c r="EYV593" s="109"/>
      <c r="EYW593" s="109"/>
      <c r="EYX593" s="109"/>
      <c r="EYY593" s="109"/>
      <c r="EYZ593" s="109"/>
      <c r="EZA593" s="109"/>
      <c r="EZB593" s="109"/>
      <c r="EZC593" s="109"/>
      <c r="EZD593" s="109"/>
      <c r="EZE593" s="109"/>
      <c r="EZF593" s="109"/>
      <c r="EZG593" s="109"/>
      <c r="EZH593" s="109"/>
      <c r="EZI593" s="109"/>
      <c r="EZJ593" s="109"/>
      <c r="EZK593" s="109"/>
      <c r="EZL593" s="109"/>
      <c r="EZM593" s="109"/>
      <c r="EZN593" s="109"/>
      <c r="EZO593" s="109"/>
      <c r="EZP593" s="109"/>
      <c r="EZQ593" s="109"/>
      <c r="EZR593" s="109"/>
      <c r="EZS593" s="109"/>
      <c r="EZT593" s="109"/>
      <c r="EZU593" s="109"/>
      <c r="EZV593" s="109"/>
      <c r="EZW593" s="109"/>
      <c r="EZX593" s="109"/>
      <c r="EZY593" s="109"/>
      <c r="EZZ593" s="109"/>
      <c r="FAA593" s="109"/>
      <c r="FAB593" s="109"/>
      <c r="FAC593" s="109"/>
      <c r="FAD593" s="109"/>
      <c r="FAE593" s="109"/>
      <c r="FAF593" s="109"/>
      <c r="FAG593" s="109"/>
      <c r="FAH593" s="109"/>
      <c r="FAI593" s="109"/>
      <c r="FAJ593" s="109"/>
      <c r="FAK593" s="109"/>
      <c r="FAL593" s="109"/>
      <c r="FAM593" s="109"/>
      <c r="FAN593" s="109"/>
      <c r="FAO593" s="109"/>
      <c r="FAP593" s="109"/>
      <c r="FAQ593" s="109"/>
      <c r="FAR593" s="109"/>
      <c r="FAS593" s="109"/>
      <c r="FAT593" s="109"/>
      <c r="FAU593" s="109"/>
      <c r="FAV593" s="109"/>
      <c r="FAW593" s="109"/>
      <c r="FAX593" s="109"/>
      <c r="FAY593" s="109"/>
      <c r="FAZ593" s="109"/>
      <c r="FBA593" s="109"/>
      <c r="FBB593" s="109"/>
      <c r="FBC593" s="109"/>
      <c r="FBD593" s="109"/>
      <c r="FBE593" s="109"/>
      <c r="FBF593" s="109"/>
      <c r="FBG593" s="109"/>
      <c r="FBH593" s="109"/>
      <c r="FBI593" s="109"/>
      <c r="FBJ593" s="109"/>
      <c r="FBK593" s="109"/>
      <c r="FBL593" s="109"/>
      <c r="FBM593" s="109"/>
      <c r="FBN593" s="109"/>
      <c r="FBO593" s="109"/>
      <c r="FBP593" s="109"/>
      <c r="FBQ593" s="109"/>
      <c r="FBR593" s="109"/>
      <c r="FBS593" s="109"/>
      <c r="FBT593" s="109"/>
      <c r="FBU593" s="109"/>
      <c r="FBV593" s="109"/>
      <c r="FBW593" s="109"/>
      <c r="FBX593" s="109"/>
      <c r="FBY593" s="109"/>
      <c r="FBZ593" s="109"/>
      <c r="FCA593" s="109"/>
      <c r="FCB593" s="109"/>
      <c r="FCC593" s="109"/>
      <c r="FCD593" s="109"/>
      <c r="FCE593" s="109"/>
      <c r="FCF593" s="109"/>
      <c r="FCG593" s="109"/>
      <c r="FCH593" s="109"/>
      <c r="FCI593" s="109"/>
      <c r="FCJ593" s="109"/>
      <c r="FCK593" s="109"/>
      <c r="FCL593" s="109"/>
      <c r="FCM593" s="109"/>
      <c r="FCN593" s="109"/>
      <c r="FCO593" s="109"/>
      <c r="FCP593" s="109"/>
      <c r="FCQ593" s="109"/>
      <c r="FCR593" s="109"/>
      <c r="FCS593" s="109"/>
      <c r="FCT593" s="109"/>
      <c r="FCU593" s="109"/>
      <c r="FCV593" s="109"/>
      <c r="FCW593" s="109"/>
      <c r="FCX593" s="109"/>
      <c r="FCY593" s="109"/>
      <c r="FCZ593" s="109"/>
      <c r="FDA593" s="109"/>
      <c r="FDB593" s="109"/>
      <c r="FDC593" s="109"/>
      <c r="FDD593" s="109"/>
      <c r="FDE593" s="109"/>
      <c r="FDF593" s="109"/>
      <c r="FDG593" s="109"/>
      <c r="FDH593" s="109"/>
      <c r="FDI593" s="109"/>
      <c r="FDJ593" s="109"/>
      <c r="FDK593" s="109"/>
      <c r="FDL593" s="109"/>
      <c r="FDM593" s="109"/>
      <c r="FDN593" s="109"/>
      <c r="FDO593" s="109"/>
      <c r="FDP593" s="109"/>
      <c r="FDQ593" s="109"/>
      <c r="FDR593" s="109"/>
      <c r="FDS593" s="109"/>
      <c r="FDT593" s="109"/>
      <c r="FDU593" s="109"/>
      <c r="FDV593" s="109"/>
      <c r="FDW593" s="109"/>
      <c r="FDX593" s="109"/>
      <c r="FDY593" s="109"/>
      <c r="FDZ593" s="109"/>
      <c r="FEA593" s="109"/>
      <c r="FEB593" s="109"/>
      <c r="FEC593" s="109"/>
      <c r="FED593" s="109"/>
      <c r="FEE593" s="109"/>
      <c r="FEF593" s="109"/>
      <c r="FEG593" s="109"/>
      <c r="FEH593" s="109"/>
      <c r="FEI593" s="109"/>
      <c r="FEJ593" s="109"/>
      <c r="FEK593" s="109"/>
      <c r="FEL593" s="109"/>
      <c r="FEM593" s="109"/>
      <c r="FEN593" s="109"/>
      <c r="FEO593" s="109"/>
      <c r="FEP593" s="109"/>
      <c r="FEQ593" s="109"/>
      <c r="FER593" s="109"/>
      <c r="FES593" s="109"/>
      <c r="FET593" s="109"/>
      <c r="FEU593" s="109"/>
      <c r="FEV593" s="109"/>
      <c r="FEW593" s="109"/>
      <c r="FEX593" s="109"/>
      <c r="FEY593" s="109"/>
      <c r="FEZ593" s="109"/>
      <c r="FFA593" s="109"/>
      <c r="FFB593" s="109"/>
      <c r="FFC593" s="109"/>
      <c r="FFD593" s="109"/>
      <c r="FFE593" s="109"/>
      <c r="FFF593" s="109"/>
      <c r="FFG593" s="109"/>
      <c r="FFH593" s="109"/>
      <c r="FFI593" s="109"/>
      <c r="FFJ593" s="109"/>
      <c r="FFK593" s="109"/>
      <c r="FFL593" s="109"/>
      <c r="FFM593" s="109"/>
      <c r="FFN593" s="109"/>
      <c r="FFO593" s="109"/>
      <c r="FFP593" s="109"/>
      <c r="FFQ593" s="109"/>
      <c r="FFR593" s="109"/>
      <c r="FFS593" s="109"/>
      <c r="FFT593" s="109"/>
      <c r="FFU593" s="109"/>
      <c r="FFV593" s="109"/>
      <c r="FFW593" s="109"/>
      <c r="FFX593" s="109"/>
      <c r="FFY593" s="109"/>
      <c r="FFZ593" s="109"/>
      <c r="FGA593" s="109"/>
      <c r="FGB593" s="109"/>
      <c r="FGC593" s="109"/>
      <c r="FGD593" s="109"/>
      <c r="FGE593" s="109"/>
      <c r="FGF593" s="109"/>
      <c r="FGG593" s="109"/>
      <c r="FGH593" s="109"/>
      <c r="FGI593" s="109"/>
      <c r="FGJ593" s="109"/>
      <c r="FGK593" s="109"/>
      <c r="FGL593" s="109"/>
      <c r="FGM593" s="109"/>
      <c r="FGN593" s="109"/>
      <c r="FGO593" s="109"/>
      <c r="FGP593" s="109"/>
      <c r="FGQ593" s="109"/>
      <c r="FGR593" s="109"/>
      <c r="FGS593" s="109"/>
      <c r="FGT593" s="109"/>
      <c r="FGU593" s="109"/>
      <c r="FGV593" s="109"/>
      <c r="FGW593" s="109"/>
      <c r="FGX593" s="109"/>
      <c r="FGY593" s="109"/>
      <c r="FGZ593" s="109"/>
      <c r="FHA593" s="109"/>
      <c r="FHB593" s="109"/>
      <c r="FHC593" s="109"/>
      <c r="FHD593" s="109"/>
      <c r="FHE593" s="109"/>
      <c r="FHF593" s="109"/>
      <c r="FHG593" s="109"/>
      <c r="FHH593" s="109"/>
      <c r="FHI593" s="109"/>
      <c r="FHJ593" s="109"/>
      <c r="FHK593" s="109"/>
      <c r="FHL593" s="109"/>
      <c r="FHM593" s="109"/>
      <c r="FHN593" s="109"/>
      <c r="FHO593" s="109"/>
      <c r="FHP593" s="109"/>
      <c r="FHQ593" s="109"/>
      <c r="FHR593" s="109"/>
      <c r="FHS593" s="109"/>
      <c r="FHT593" s="109"/>
      <c r="FHU593" s="109"/>
      <c r="FHV593" s="109"/>
      <c r="FHW593" s="109"/>
      <c r="FHX593" s="109"/>
      <c r="FHY593" s="109"/>
      <c r="FHZ593" s="109"/>
      <c r="FIA593" s="109"/>
      <c r="FIB593" s="109"/>
      <c r="FIC593" s="109"/>
      <c r="FID593" s="109"/>
      <c r="FIE593" s="109"/>
      <c r="FIF593" s="109"/>
      <c r="FIG593" s="109"/>
      <c r="FIH593" s="109"/>
      <c r="FII593" s="109"/>
      <c r="FIJ593" s="109"/>
      <c r="FIK593" s="109"/>
      <c r="FIL593" s="109"/>
      <c r="FIM593" s="109"/>
      <c r="FIN593" s="109"/>
      <c r="FIO593" s="109"/>
      <c r="FIP593" s="109"/>
      <c r="FIQ593" s="109"/>
      <c r="FIR593" s="109"/>
      <c r="FIS593" s="109"/>
      <c r="FIT593" s="109"/>
      <c r="FIU593" s="109"/>
      <c r="FIV593" s="109"/>
      <c r="FIW593" s="109"/>
      <c r="FIX593" s="109"/>
      <c r="FIY593" s="109"/>
      <c r="FIZ593" s="109"/>
      <c r="FJA593" s="109"/>
      <c r="FJB593" s="109"/>
      <c r="FJC593" s="109"/>
      <c r="FJD593" s="109"/>
      <c r="FJE593" s="109"/>
      <c r="FJF593" s="109"/>
      <c r="FJG593" s="109"/>
      <c r="FJH593" s="109"/>
      <c r="FJI593" s="109"/>
      <c r="FJJ593" s="109"/>
      <c r="FJK593" s="109"/>
      <c r="FJL593" s="109"/>
      <c r="FJM593" s="109"/>
      <c r="FJN593" s="109"/>
      <c r="FJO593" s="109"/>
      <c r="FJP593" s="109"/>
      <c r="FJQ593" s="109"/>
      <c r="FJR593" s="109"/>
      <c r="FJS593" s="109"/>
      <c r="FJT593" s="109"/>
      <c r="FJU593" s="109"/>
      <c r="FJV593" s="109"/>
      <c r="FJW593" s="109"/>
      <c r="FJX593" s="109"/>
      <c r="FJY593" s="109"/>
      <c r="FJZ593" s="109"/>
      <c r="FKA593" s="109"/>
      <c r="FKB593" s="109"/>
      <c r="FKC593" s="109"/>
      <c r="FKD593" s="109"/>
      <c r="FKE593" s="109"/>
      <c r="FKF593" s="109"/>
      <c r="FKG593" s="109"/>
      <c r="FKH593" s="109"/>
      <c r="FKI593" s="109"/>
      <c r="FKJ593" s="109"/>
      <c r="FKK593" s="109"/>
      <c r="FKL593" s="109"/>
      <c r="FKM593" s="109"/>
      <c r="FKN593" s="109"/>
      <c r="FKO593" s="109"/>
      <c r="FKP593" s="109"/>
      <c r="FKQ593" s="109"/>
      <c r="FKR593" s="109"/>
      <c r="FKS593" s="109"/>
      <c r="FKT593" s="109"/>
      <c r="FKU593" s="109"/>
      <c r="FKV593" s="109"/>
      <c r="FKW593" s="109"/>
      <c r="FKX593" s="109"/>
      <c r="FKY593" s="109"/>
      <c r="FKZ593" s="109"/>
      <c r="FLA593" s="109"/>
      <c r="FLB593" s="109"/>
      <c r="FLC593" s="109"/>
      <c r="FLD593" s="109"/>
      <c r="FLE593" s="109"/>
      <c r="FLF593" s="109"/>
      <c r="FLG593" s="109"/>
      <c r="FLH593" s="109"/>
      <c r="FLI593" s="109"/>
      <c r="FLJ593" s="109"/>
      <c r="FLK593" s="109"/>
      <c r="FLL593" s="109"/>
      <c r="FLM593" s="109"/>
      <c r="FLN593" s="109"/>
      <c r="FLO593" s="109"/>
      <c r="FLP593" s="109"/>
      <c r="FLQ593" s="109"/>
      <c r="FLR593" s="109"/>
      <c r="FLS593" s="109"/>
      <c r="FLT593" s="109"/>
      <c r="FLU593" s="109"/>
      <c r="FLV593" s="109"/>
      <c r="FLW593" s="109"/>
      <c r="FLX593" s="109"/>
      <c r="FLY593" s="109"/>
      <c r="FLZ593" s="109"/>
      <c r="FMA593" s="109"/>
      <c r="FMB593" s="109"/>
      <c r="FMC593" s="109"/>
      <c r="FMD593" s="109"/>
      <c r="FME593" s="109"/>
      <c r="FMF593" s="109"/>
      <c r="FMG593" s="109"/>
      <c r="FMH593" s="109"/>
      <c r="FMI593" s="109"/>
      <c r="FMJ593" s="109"/>
      <c r="FMK593" s="109"/>
      <c r="FML593" s="109"/>
      <c r="FMM593" s="109"/>
      <c r="FMN593" s="109"/>
      <c r="FMO593" s="109"/>
      <c r="FMP593" s="109"/>
      <c r="FMQ593" s="109"/>
      <c r="FMR593" s="109"/>
      <c r="FMS593" s="109"/>
      <c r="FMT593" s="109"/>
      <c r="FMU593" s="109"/>
      <c r="FMV593" s="109"/>
      <c r="FMW593" s="109"/>
      <c r="FMX593" s="109"/>
      <c r="FMY593" s="109"/>
      <c r="FMZ593" s="109"/>
      <c r="FNA593" s="109"/>
      <c r="FNB593" s="109"/>
      <c r="FNC593" s="109"/>
      <c r="FND593" s="109"/>
      <c r="FNE593" s="109"/>
      <c r="FNF593" s="109"/>
      <c r="FNG593" s="109"/>
      <c r="FNH593" s="109"/>
      <c r="FNI593" s="109"/>
      <c r="FNJ593" s="109"/>
      <c r="FNK593" s="109"/>
      <c r="FNL593" s="109"/>
      <c r="FNM593" s="109"/>
      <c r="FNN593" s="109"/>
      <c r="FNO593" s="109"/>
      <c r="FNP593" s="109"/>
      <c r="FNQ593" s="109"/>
      <c r="FNR593" s="109"/>
      <c r="FNS593" s="109"/>
      <c r="FNT593" s="109"/>
      <c r="FNU593" s="109"/>
      <c r="FNV593" s="109"/>
      <c r="FNW593" s="109"/>
      <c r="FNX593" s="109"/>
      <c r="FNY593" s="109"/>
      <c r="FNZ593" s="109"/>
      <c r="FOA593" s="109"/>
      <c r="FOB593" s="109"/>
      <c r="FOC593" s="109"/>
      <c r="FOD593" s="109"/>
      <c r="FOE593" s="109"/>
      <c r="FOF593" s="109"/>
      <c r="FOG593" s="109"/>
      <c r="FOH593" s="109"/>
      <c r="FOI593" s="109"/>
      <c r="FOJ593" s="109"/>
      <c r="FOK593" s="109"/>
      <c r="FOL593" s="109"/>
      <c r="FOM593" s="109"/>
      <c r="FON593" s="109"/>
      <c r="FOO593" s="109"/>
      <c r="FOP593" s="109"/>
      <c r="FOQ593" s="109"/>
      <c r="FOR593" s="109"/>
      <c r="FOS593" s="109"/>
      <c r="FOT593" s="109"/>
      <c r="FOU593" s="109"/>
      <c r="FOV593" s="109"/>
      <c r="FOW593" s="109"/>
      <c r="FOX593" s="109"/>
      <c r="FOY593" s="109"/>
      <c r="FOZ593" s="109"/>
      <c r="FPA593" s="109"/>
      <c r="FPB593" s="109"/>
      <c r="FPC593" s="109"/>
      <c r="FPD593" s="109"/>
      <c r="FPE593" s="109"/>
      <c r="FPF593" s="109"/>
      <c r="FPG593" s="109"/>
      <c r="FPH593" s="109"/>
      <c r="FPI593" s="109"/>
      <c r="FPJ593" s="109"/>
      <c r="FPK593" s="109"/>
      <c r="FPL593" s="109"/>
      <c r="FPM593" s="109"/>
      <c r="FPN593" s="109"/>
      <c r="FPO593" s="109"/>
      <c r="FPP593" s="109"/>
      <c r="FPQ593" s="109"/>
      <c r="FPR593" s="109"/>
      <c r="FPS593" s="109"/>
      <c r="FPT593" s="109"/>
      <c r="FPU593" s="109"/>
      <c r="FPV593" s="109"/>
      <c r="FPW593" s="109"/>
      <c r="FPX593" s="109"/>
      <c r="FPY593" s="109"/>
      <c r="FPZ593" s="109"/>
      <c r="FQA593" s="109"/>
      <c r="FQB593" s="109"/>
      <c r="FQC593" s="109"/>
      <c r="FQD593" s="109"/>
      <c r="FQE593" s="109"/>
      <c r="FQF593" s="109"/>
      <c r="FQG593" s="109"/>
      <c r="FQH593" s="109"/>
      <c r="FQI593" s="109"/>
      <c r="FQJ593" s="109"/>
      <c r="FQK593" s="109"/>
      <c r="FQL593" s="109"/>
      <c r="FQM593" s="109"/>
      <c r="FQN593" s="109"/>
      <c r="FQO593" s="109"/>
      <c r="FQP593" s="109"/>
      <c r="FQQ593" s="109"/>
      <c r="FQR593" s="109"/>
      <c r="FQS593" s="109"/>
      <c r="FQT593" s="109"/>
      <c r="FQU593" s="109"/>
      <c r="FQV593" s="109"/>
      <c r="FQW593" s="109"/>
      <c r="FQX593" s="109"/>
      <c r="FQY593" s="109"/>
      <c r="FQZ593" s="109"/>
      <c r="FRA593" s="109"/>
      <c r="FRB593" s="109"/>
      <c r="FRC593" s="109"/>
      <c r="FRD593" s="109"/>
      <c r="FRE593" s="109"/>
      <c r="FRF593" s="109"/>
      <c r="FRG593" s="109"/>
      <c r="FRH593" s="109"/>
      <c r="FRI593" s="109"/>
      <c r="FRJ593" s="109"/>
      <c r="FRK593" s="109"/>
      <c r="FRL593" s="109"/>
      <c r="FRM593" s="109"/>
      <c r="FRN593" s="109"/>
      <c r="FRO593" s="109"/>
      <c r="FRP593" s="109"/>
      <c r="FRQ593" s="109"/>
      <c r="FRR593" s="109"/>
      <c r="FRS593" s="109"/>
      <c r="FRT593" s="109"/>
      <c r="FRU593" s="109"/>
      <c r="FRV593" s="109"/>
      <c r="FRW593" s="109"/>
      <c r="FRX593" s="109"/>
      <c r="FRY593" s="109"/>
      <c r="FRZ593" s="109"/>
      <c r="FSA593" s="109"/>
      <c r="FSB593" s="109"/>
      <c r="FSC593" s="109"/>
      <c r="FSD593" s="109"/>
      <c r="FSE593" s="109"/>
      <c r="FSF593" s="109"/>
      <c r="FSG593" s="109"/>
      <c r="FSH593" s="109"/>
      <c r="FSI593" s="109"/>
      <c r="FSJ593" s="109"/>
      <c r="FSK593" s="109"/>
      <c r="FSL593" s="109"/>
      <c r="FSM593" s="109"/>
      <c r="FSN593" s="109"/>
      <c r="FSO593" s="109"/>
      <c r="FSP593" s="109"/>
      <c r="FSQ593" s="109"/>
      <c r="FSR593" s="109"/>
      <c r="FSS593" s="109"/>
      <c r="FST593" s="109"/>
      <c r="FSU593" s="109"/>
      <c r="FSV593" s="109"/>
      <c r="FSW593" s="109"/>
      <c r="FSX593" s="109"/>
      <c r="FSY593" s="109"/>
      <c r="FSZ593" s="109"/>
      <c r="FTA593" s="109"/>
      <c r="FTB593" s="109"/>
      <c r="FTC593" s="109"/>
      <c r="FTD593" s="109"/>
      <c r="FTE593" s="109"/>
      <c r="FTF593" s="109"/>
      <c r="FTG593" s="109"/>
      <c r="FTH593" s="109"/>
      <c r="FTI593" s="109"/>
      <c r="FTJ593" s="109"/>
      <c r="FTK593" s="109"/>
      <c r="FTL593" s="109"/>
      <c r="FTM593" s="109"/>
      <c r="FTN593" s="109"/>
      <c r="FTO593" s="109"/>
      <c r="FTP593" s="109"/>
      <c r="FTQ593" s="109"/>
      <c r="FTR593" s="109"/>
      <c r="FTS593" s="109"/>
      <c r="FTT593" s="109"/>
      <c r="FTU593" s="109"/>
      <c r="FTV593" s="109"/>
      <c r="FTW593" s="109"/>
      <c r="FTX593" s="109"/>
      <c r="FTY593" s="109"/>
      <c r="FTZ593" s="109"/>
      <c r="FUA593" s="109"/>
      <c r="FUB593" s="109"/>
      <c r="FUC593" s="109"/>
      <c r="FUD593" s="109"/>
      <c r="FUE593" s="109"/>
      <c r="FUF593" s="109"/>
      <c r="FUG593" s="109"/>
      <c r="FUH593" s="109"/>
      <c r="FUI593" s="109"/>
      <c r="FUJ593" s="109"/>
      <c r="FUK593" s="109"/>
      <c r="FUL593" s="109"/>
      <c r="FUM593" s="109"/>
      <c r="FUN593" s="109"/>
      <c r="FUO593" s="109"/>
      <c r="FUP593" s="109"/>
      <c r="FUQ593" s="109"/>
      <c r="FUR593" s="109"/>
      <c r="FUS593" s="109"/>
      <c r="FUT593" s="109"/>
      <c r="FUU593" s="109"/>
      <c r="FUV593" s="109"/>
      <c r="FUW593" s="109"/>
      <c r="FUX593" s="109"/>
      <c r="FUY593" s="109"/>
      <c r="FUZ593" s="109"/>
      <c r="FVA593" s="109"/>
      <c r="FVB593" s="109"/>
      <c r="FVC593" s="109"/>
      <c r="FVD593" s="109"/>
      <c r="FVE593" s="109"/>
      <c r="FVF593" s="109"/>
      <c r="FVG593" s="109"/>
      <c r="FVH593" s="109"/>
      <c r="FVI593" s="109"/>
      <c r="FVJ593" s="109"/>
      <c r="FVK593" s="109"/>
      <c r="FVL593" s="109"/>
      <c r="FVM593" s="109"/>
      <c r="FVN593" s="109"/>
      <c r="FVO593" s="109"/>
      <c r="FVP593" s="109"/>
      <c r="FVQ593" s="109"/>
      <c r="FVR593" s="109"/>
      <c r="FVS593" s="109"/>
      <c r="FVT593" s="109"/>
      <c r="FVU593" s="109"/>
      <c r="FVV593" s="109"/>
      <c r="FVW593" s="109"/>
      <c r="FVX593" s="109"/>
      <c r="FVY593" s="109"/>
      <c r="FVZ593" s="109"/>
      <c r="FWA593" s="109"/>
      <c r="FWB593" s="109"/>
      <c r="FWC593" s="109"/>
      <c r="FWD593" s="109"/>
      <c r="FWE593" s="109"/>
      <c r="FWF593" s="109"/>
      <c r="FWG593" s="109"/>
      <c r="FWH593" s="109"/>
      <c r="FWI593" s="109"/>
      <c r="FWJ593" s="109"/>
      <c r="FWK593" s="109"/>
      <c r="FWL593" s="109"/>
      <c r="FWM593" s="109"/>
      <c r="FWN593" s="109"/>
      <c r="FWO593" s="109"/>
      <c r="FWP593" s="109"/>
      <c r="FWQ593" s="109"/>
      <c r="FWR593" s="109"/>
      <c r="FWS593" s="109"/>
      <c r="FWT593" s="109"/>
      <c r="FWU593" s="109"/>
      <c r="FWV593" s="109"/>
      <c r="FWW593" s="109"/>
      <c r="FWX593" s="109"/>
      <c r="FWY593" s="109"/>
      <c r="FWZ593" s="109"/>
      <c r="FXA593" s="109"/>
      <c r="FXB593" s="109"/>
      <c r="FXC593" s="109"/>
      <c r="FXD593" s="109"/>
      <c r="FXE593" s="109"/>
      <c r="FXF593" s="109"/>
      <c r="FXG593" s="109"/>
      <c r="FXH593" s="109"/>
      <c r="FXI593" s="109"/>
      <c r="FXJ593" s="109"/>
      <c r="FXK593" s="109"/>
      <c r="FXL593" s="109"/>
      <c r="FXM593" s="109"/>
      <c r="FXN593" s="109"/>
      <c r="FXO593" s="109"/>
      <c r="FXP593" s="109"/>
      <c r="FXQ593" s="109"/>
      <c r="FXR593" s="109"/>
      <c r="FXS593" s="109"/>
      <c r="FXT593" s="109"/>
      <c r="FXU593" s="109"/>
      <c r="FXV593" s="109"/>
      <c r="FXW593" s="109"/>
      <c r="FXX593" s="109"/>
      <c r="FXY593" s="109"/>
      <c r="FXZ593" s="109"/>
      <c r="FYA593" s="109"/>
      <c r="FYB593" s="109"/>
      <c r="FYC593" s="109"/>
      <c r="FYD593" s="109"/>
      <c r="FYE593" s="109"/>
      <c r="FYF593" s="109"/>
      <c r="FYG593" s="109"/>
      <c r="FYH593" s="109"/>
      <c r="FYI593" s="109"/>
      <c r="FYJ593" s="109"/>
      <c r="FYK593" s="109"/>
      <c r="FYL593" s="109"/>
      <c r="FYM593" s="109"/>
      <c r="FYN593" s="109"/>
      <c r="FYO593" s="109"/>
      <c r="FYP593" s="109"/>
      <c r="FYQ593" s="109"/>
      <c r="FYR593" s="109"/>
      <c r="FYS593" s="109"/>
      <c r="FYT593" s="109"/>
      <c r="FYU593" s="109"/>
      <c r="FYV593" s="109"/>
      <c r="FYW593" s="109"/>
      <c r="FYX593" s="109"/>
      <c r="FYY593" s="109"/>
      <c r="FYZ593" s="109"/>
      <c r="FZA593" s="109"/>
      <c r="FZB593" s="109"/>
      <c r="FZC593" s="109"/>
      <c r="FZD593" s="109"/>
      <c r="FZE593" s="109"/>
      <c r="FZF593" s="109"/>
      <c r="FZG593" s="109"/>
      <c r="FZH593" s="109"/>
      <c r="FZI593" s="109"/>
      <c r="FZJ593" s="109"/>
      <c r="FZK593" s="109"/>
      <c r="FZL593" s="109"/>
      <c r="FZM593" s="109"/>
      <c r="FZN593" s="109"/>
      <c r="FZO593" s="109"/>
      <c r="FZP593" s="109"/>
      <c r="FZQ593" s="109"/>
      <c r="FZR593" s="109"/>
      <c r="FZS593" s="109"/>
      <c r="FZT593" s="109"/>
      <c r="FZU593" s="109"/>
      <c r="FZV593" s="109"/>
      <c r="FZW593" s="109"/>
      <c r="FZX593" s="109"/>
      <c r="FZY593" s="109"/>
      <c r="FZZ593" s="109"/>
      <c r="GAA593" s="109"/>
      <c r="GAB593" s="109"/>
      <c r="GAC593" s="109"/>
      <c r="GAD593" s="109"/>
      <c r="GAE593" s="109"/>
      <c r="GAF593" s="109"/>
      <c r="GAG593" s="109"/>
      <c r="GAH593" s="109"/>
      <c r="GAI593" s="109"/>
      <c r="GAJ593" s="109"/>
      <c r="GAK593" s="109"/>
      <c r="GAL593" s="109"/>
      <c r="GAM593" s="109"/>
      <c r="GAN593" s="109"/>
      <c r="GAO593" s="109"/>
      <c r="GAP593" s="109"/>
      <c r="GAQ593" s="109"/>
      <c r="GAR593" s="109"/>
      <c r="GAS593" s="109"/>
      <c r="GAT593" s="109"/>
      <c r="GAU593" s="109"/>
      <c r="GAV593" s="109"/>
      <c r="GAW593" s="109"/>
      <c r="GAX593" s="109"/>
      <c r="GAY593" s="109"/>
      <c r="GAZ593" s="109"/>
      <c r="GBA593" s="109"/>
      <c r="GBB593" s="109"/>
      <c r="GBC593" s="109"/>
      <c r="GBD593" s="109"/>
      <c r="GBE593" s="109"/>
      <c r="GBF593" s="109"/>
      <c r="GBG593" s="109"/>
      <c r="GBH593" s="109"/>
      <c r="GBI593" s="109"/>
      <c r="GBJ593" s="109"/>
      <c r="GBK593" s="109"/>
      <c r="GBL593" s="109"/>
      <c r="GBM593" s="109"/>
      <c r="GBN593" s="109"/>
      <c r="GBO593" s="109"/>
      <c r="GBP593" s="109"/>
      <c r="GBQ593" s="109"/>
      <c r="GBR593" s="109"/>
      <c r="GBS593" s="109"/>
      <c r="GBT593" s="109"/>
      <c r="GBU593" s="109"/>
      <c r="GBV593" s="109"/>
      <c r="GBW593" s="109"/>
      <c r="GBX593" s="109"/>
      <c r="GBY593" s="109"/>
      <c r="GBZ593" s="109"/>
      <c r="GCA593" s="109"/>
      <c r="GCB593" s="109"/>
      <c r="GCC593" s="109"/>
      <c r="GCD593" s="109"/>
      <c r="GCE593" s="109"/>
      <c r="GCF593" s="109"/>
      <c r="GCG593" s="109"/>
      <c r="GCH593" s="109"/>
      <c r="GCI593" s="109"/>
      <c r="GCJ593" s="109"/>
      <c r="GCK593" s="109"/>
      <c r="GCL593" s="109"/>
      <c r="GCM593" s="109"/>
      <c r="GCN593" s="109"/>
      <c r="GCO593" s="109"/>
      <c r="GCP593" s="109"/>
      <c r="GCQ593" s="109"/>
      <c r="GCR593" s="109"/>
      <c r="GCS593" s="109"/>
      <c r="GCT593" s="109"/>
      <c r="GCU593" s="109"/>
      <c r="GCV593" s="109"/>
      <c r="GCW593" s="109"/>
      <c r="GCX593" s="109"/>
      <c r="GCY593" s="109"/>
      <c r="GCZ593" s="109"/>
      <c r="GDA593" s="109"/>
      <c r="GDB593" s="109"/>
      <c r="GDC593" s="109"/>
      <c r="GDD593" s="109"/>
      <c r="GDE593" s="109"/>
      <c r="GDF593" s="109"/>
      <c r="GDG593" s="109"/>
      <c r="GDH593" s="109"/>
      <c r="GDI593" s="109"/>
      <c r="GDJ593" s="109"/>
      <c r="GDK593" s="109"/>
      <c r="GDL593" s="109"/>
      <c r="GDM593" s="109"/>
      <c r="GDN593" s="109"/>
      <c r="GDO593" s="109"/>
      <c r="GDP593" s="109"/>
      <c r="GDQ593" s="109"/>
      <c r="GDR593" s="109"/>
      <c r="GDS593" s="109"/>
      <c r="GDT593" s="109"/>
      <c r="GDU593" s="109"/>
      <c r="GDV593" s="109"/>
      <c r="GDW593" s="109"/>
      <c r="GDX593" s="109"/>
      <c r="GDY593" s="109"/>
      <c r="GDZ593" s="109"/>
      <c r="GEA593" s="109"/>
      <c r="GEB593" s="109"/>
      <c r="GEC593" s="109"/>
      <c r="GED593" s="109"/>
      <c r="GEE593" s="109"/>
      <c r="GEF593" s="109"/>
      <c r="GEG593" s="109"/>
      <c r="GEH593" s="109"/>
      <c r="GEI593" s="109"/>
      <c r="GEJ593" s="109"/>
      <c r="GEK593" s="109"/>
      <c r="GEL593" s="109"/>
      <c r="GEM593" s="109"/>
      <c r="GEN593" s="109"/>
      <c r="GEO593" s="109"/>
      <c r="GEP593" s="109"/>
      <c r="GEQ593" s="109"/>
      <c r="GER593" s="109"/>
      <c r="GES593" s="109"/>
      <c r="GET593" s="109"/>
      <c r="GEU593" s="109"/>
      <c r="GEV593" s="109"/>
      <c r="GEW593" s="109"/>
      <c r="GEX593" s="109"/>
      <c r="GEY593" s="109"/>
      <c r="GEZ593" s="109"/>
      <c r="GFA593" s="109"/>
      <c r="GFB593" s="109"/>
      <c r="GFC593" s="109"/>
      <c r="GFD593" s="109"/>
      <c r="GFE593" s="109"/>
      <c r="GFF593" s="109"/>
      <c r="GFG593" s="109"/>
      <c r="GFH593" s="109"/>
      <c r="GFI593" s="109"/>
      <c r="GFJ593" s="109"/>
      <c r="GFK593" s="109"/>
      <c r="GFL593" s="109"/>
      <c r="GFM593" s="109"/>
      <c r="GFN593" s="109"/>
      <c r="GFO593" s="109"/>
      <c r="GFP593" s="109"/>
      <c r="GFQ593" s="109"/>
      <c r="GFR593" s="109"/>
      <c r="GFS593" s="109"/>
      <c r="GFT593" s="109"/>
      <c r="GFU593" s="109"/>
      <c r="GFV593" s="109"/>
      <c r="GFW593" s="109"/>
      <c r="GFX593" s="109"/>
      <c r="GFY593" s="109"/>
      <c r="GFZ593" s="109"/>
      <c r="GGA593" s="109"/>
      <c r="GGB593" s="109"/>
      <c r="GGC593" s="109"/>
      <c r="GGD593" s="109"/>
      <c r="GGE593" s="109"/>
      <c r="GGF593" s="109"/>
      <c r="GGG593" s="109"/>
      <c r="GGH593" s="109"/>
      <c r="GGI593" s="109"/>
      <c r="GGJ593" s="109"/>
      <c r="GGK593" s="109"/>
      <c r="GGL593" s="109"/>
      <c r="GGM593" s="109"/>
      <c r="GGN593" s="109"/>
      <c r="GGO593" s="109"/>
      <c r="GGP593" s="109"/>
      <c r="GGQ593" s="109"/>
      <c r="GGR593" s="109"/>
      <c r="GGS593" s="109"/>
      <c r="GGT593" s="109"/>
      <c r="GGU593" s="109"/>
      <c r="GGV593" s="109"/>
      <c r="GGW593" s="109"/>
      <c r="GGX593" s="109"/>
      <c r="GGY593" s="109"/>
      <c r="GGZ593" s="109"/>
      <c r="GHA593" s="109"/>
      <c r="GHB593" s="109"/>
      <c r="GHC593" s="109"/>
      <c r="GHD593" s="109"/>
      <c r="GHE593" s="109"/>
      <c r="GHF593" s="109"/>
      <c r="GHG593" s="109"/>
      <c r="GHH593" s="109"/>
      <c r="GHI593" s="109"/>
      <c r="GHJ593" s="109"/>
      <c r="GHK593" s="109"/>
      <c r="GHL593" s="109"/>
      <c r="GHM593" s="109"/>
      <c r="GHN593" s="109"/>
      <c r="GHO593" s="109"/>
      <c r="GHP593" s="109"/>
      <c r="GHQ593" s="109"/>
      <c r="GHR593" s="109"/>
      <c r="GHS593" s="109"/>
      <c r="GHT593" s="109"/>
      <c r="GHU593" s="109"/>
      <c r="GHV593" s="109"/>
      <c r="GHW593" s="109"/>
      <c r="GHX593" s="109"/>
      <c r="GHY593" s="109"/>
      <c r="GHZ593" s="109"/>
      <c r="GIA593" s="109"/>
      <c r="GIB593" s="109"/>
      <c r="GIC593" s="109"/>
      <c r="GID593" s="109"/>
      <c r="GIE593" s="109"/>
      <c r="GIF593" s="109"/>
      <c r="GIG593" s="109"/>
      <c r="GIH593" s="109"/>
      <c r="GII593" s="109"/>
      <c r="GIJ593" s="109"/>
      <c r="GIK593" s="109"/>
      <c r="GIL593" s="109"/>
      <c r="GIM593" s="109"/>
      <c r="GIN593" s="109"/>
      <c r="GIO593" s="109"/>
      <c r="GIP593" s="109"/>
      <c r="GIQ593" s="109"/>
      <c r="GIR593" s="109"/>
      <c r="GIS593" s="109"/>
      <c r="GIT593" s="109"/>
      <c r="GIU593" s="109"/>
      <c r="GIV593" s="109"/>
      <c r="GIW593" s="109"/>
      <c r="GIX593" s="109"/>
      <c r="GIY593" s="109"/>
      <c r="GIZ593" s="109"/>
      <c r="GJA593" s="109"/>
      <c r="GJB593" s="109"/>
      <c r="GJC593" s="109"/>
      <c r="GJD593" s="109"/>
      <c r="GJE593" s="109"/>
      <c r="GJF593" s="109"/>
      <c r="GJG593" s="109"/>
      <c r="GJH593" s="109"/>
      <c r="GJI593" s="109"/>
      <c r="GJJ593" s="109"/>
      <c r="GJK593" s="109"/>
      <c r="GJL593" s="109"/>
      <c r="GJM593" s="109"/>
      <c r="GJN593" s="109"/>
      <c r="GJO593" s="109"/>
      <c r="GJP593" s="109"/>
      <c r="GJQ593" s="109"/>
      <c r="GJR593" s="109"/>
      <c r="GJS593" s="109"/>
      <c r="GJT593" s="109"/>
      <c r="GJU593" s="109"/>
      <c r="GJV593" s="109"/>
      <c r="GJW593" s="109"/>
      <c r="GJX593" s="109"/>
      <c r="GJY593" s="109"/>
      <c r="GJZ593" s="109"/>
      <c r="GKA593" s="109"/>
      <c r="GKB593" s="109"/>
      <c r="GKC593" s="109"/>
      <c r="GKD593" s="109"/>
      <c r="GKE593" s="109"/>
      <c r="GKF593" s="109"/>
      <c r="GKG593" s="109"/>
      <c r="GKH593" s="109"/>
      <c r="GKI593" s="109"/>
      <c r="GKJ593" s="109"/>
      <c r="GKK593" s="109"/>
      <c r="GKL593" s="109"/>
      <c r="GKM593" s="109"/>
      <c r="GKN593" s="109"/>
      <c r="GKO593" s="109"/>
      <c r="GKP593" s="109"/>
      <c r="GKQ593" s="109"/>
      <c r="GKR593" s="109"/>
      <c r="GKS593" s="109"/>
      <c r="GKT593" s="109"/>
      <c r="GKU593" s="109"/>
      <c r="GKV593" s="109"/>
      <c r="GKW593" s="109"/>
      <c r="GKX593" s="109"/>
      <c r="GKY593" s="109"/>
      <c r="GKZ593" s="109"/>
      <c r="GLA593" s="109"/>
      <c r="GLB593" s="109"/>
      <c r="GLC593" s="109"/>
      <c r="GLD593" s="109"/>
      <c r="GLE593" s="109"/>
      <c r="GLF593" s="109"/>
      <c r="GLG593" s="109"/>
      <c r="GLH593" s="109"/>
      <c r="GLI593" s="109"/>
      <c r="GLJ593" s="109"/>
      <c r="GLK593" s="109"/>
      <c r="GLL593" s="109"/>
      <c r="GLM593" s="109"/>
      <c r="GLN593" s="109"/>
      <c r="GLO593" s="109"/>
      <c r="GLP593" s="109"/>
      <c r="GLQ593" s="109"/>
      <c r="GLR593" s="109"/>
      <c r="GLS593" s="109"/>
      <c r="GLT593" s="109"/>
      <c r="GLU593" s="109"/>
      <c r="GLV593" s="109"/>
      <c r="GLW593" s="109"/>
      <c r="GLX593" s="109"/>
      <c r="GLY593" s="109"/>
      <c r="GLZ593" s="109"/>
      <c r="GMA593" s="109"/>
      <c r="GMB593" s="109"/>
      <c r="GMC593" s="109"/>
      <c r="GMD593" s="109"/>
      <c r="GME593" s="109"/>
      <c r="GMF593" s="109"/>
      <c r="GMG593" s="109"/>
      <c r="GMH593" s="109"/>
      <c r="GMI593" s="109"/>
      <c r="GMJ593" s="109"/>
      <c r="GMK593" s="109"/>
      <c r="GML593" s="109"/>
      <c r="GMM593" s="109"/>
      <c r="GMN593" s="109"/>
      <c r="GMO593" s="109"/>
      <c r="GMP593" s="109"/>
      <c r="GMQ593" s="109"/>
      <c r="GMR593" s="109"/>
      <c r="GMS593" s="109"/>
      <c r="GMT593" s="109"/>
      <c r="GMU593" s="109"/>
      <c r="GMV593" s="109"/>
      <c r="GMW593" s="109"/>
      <c r="GMX593" s="109"/>
      <c r="GMY593" s="109"/>
      <c r="GMZ593" s="109"/>
      <c r="GNA593" s="109"/>
      <c r="GNB593" s="109"/>
      <c r="GNC593" s="109"/>
      <c r="GND593" s="109"/>
      <c r="GNE593" s="109"/>
      <c r="GNF593" s="109"/>
      <c r="GNG593" s="109"/>
      <c r="GNH593" s="109"/>
      <c r="GNI593" s="109"/>
      <c r="GNJ593" s="109"/>
      <c r="GNK593" s="109"/>
      <c r="GNL593" s="109"/>
      <c r="GNM593" s="109"/>
      <c r="GNN593" s="109"/>
      <c r="GNO593" s="109"/>
      <c r="GNP593" s="109"/>
      <c r="GNQ593" s="109"/>
      <c r="GNR593" s="109"/>
      <c r="GNS593" s="109"/>
      <c r="GNT593" s="109"/>
      <c r="GNU593" s="109"/>
      <c r="GNV593" s="109"/>
      <c r="GNW593" s="109"/>
      <c r="GNX593" s="109"/>
      <c r="GNY593" s="109"/>
      <c r="GNZ593" s="109"/>
      <c r="GOA593" s="109"/>
      <c r="GOB593" s="109"/>
      <c r="GOC593" s="109"/>
      <c r="GOD593" s="109"/>
      <c r="GOE593" s="109"/>
      <c r="GOF593" s="109"/>
      <c r="GOG593" s="109"/>
      <c r="GOH593" s="109"/>
      <c r="GOI593" s="109"/>
      <c r="GOJ593" s="109"/>
      <c r="GOK593" s="109"/>
      <c r="GOL593" s="109"/>
      <c r="GOM593" s="109"/>
      <c r="GON593" s="109"/>
      <c r="GOO593" s="109"/>
      <c r="GOP593" s="109"/>
      <c r="GOQ593" s="109"/>
      <c r="GOR593" s="109"/>
      <c r="GOS593" s="109"/>
      <c r="GOT593" s="109"/>
      <c r="GOU593" s="109"/>
      <c r="GOV593" s="109"/>
      <c r="GOW593" s="109"/>
      <c r="GOX593" s="109"/>
      <c r="GOY593" s="109"/>
      <c r="GOZ593" s="109"/>
      <c r="GPA593" s="109"/>
      <c r="GPB593" s="109"/>
      <c r="GPC593" s="109"/>
      <c r="GPD593" s="109"/>
      <c r="GPE593" s="109"/>
      <c r="GPF593" s="109"/>
      <c r="GPG593" s="109"/>
      <c r="GPH593" s="109"/>
      <c r="GPI593" s="109"/>
      <c r="GPJ593" s="109"/>
      <c r="GPK593" s="109"/>
      <c r="GPL593" s="109"/>
      <c r="GPM593" s="109"/>
      <c r="GPN593" s="109"/>
      <c r="GPO593" s="109"/>
      <c r="GPP593" s="109"/>
      <c r="GPQ593" s="109"/>
      <c r="GPR593" s="109"/>
      <c r="GPS593" s="109"/>
      <c r="GPT593" s="109"/>
      <c r="GPU593" s="109"/>
      <c r="GPV593" s="109"/>
      <c r="GPW593" s="109"/>
      <c r="GPX593" s="109"/>
      <c r="GPY593" s="109"/>
      <c r="GPZ593" s="109"/>
      <c r="GQA593" s="109"/>
      <c r="GQB593" s="109"/>
      <c r="GQC593" s="109"/>
      <c r="GQD593" s="109"/>
      <c r="GQE593" s="109"/>
      <c r="GQF593" s="109"/>
      <c r="GQG593" s="109"/>
      <c r="GQH593" s="109"/>
      <c r="GQI593" s="109"/>
      <c r="GQJ593" s="109"/>
      <c r="GQK593" s="109"/>
      <c r="GQL593" s="109"/>
      <c r="GQM593" s="109"/>
      <c r="GQN593" s="109"/>
      <c r="GQO593" s="109"/>
      <c r="GQP593" s="109"/>
      <c r="GQQ593" s="109"/>
      <c r="GQR593" s="109"/>
      <c r="GQS593" s="109"/>
      <c r="GQT593" s="109"/>
      <c r="GQU593" s="109"/>
      <c r="GQV593" s="109"/>
      <c r="GQW593" s="109"/>
      <c r="GQX593" s="109"/>
      <c r="GQY593" s="109"/>
      <c r="GQZ593" s="109"/>
      <c r="GRA593" s="109"/>
      <c r="GRB593" s="109"/>
      <c r="GRC593" s="109"/>
      <c r="GRD593" s="109"/>
      <c r="GRE593" s="109"/>
      <c r="GRF593" s="109"/>
      <c r="GRG593" s="109"/>
      <c r="GRH593" s="109"/>
      <c r="GRI593" s="109"/>
      <c r="GRJ593" s="109"/>
      <c r="GRK593" s="109"/>
      <c r="GRL593" s="109"/>
      <c r="GRM593" s="109"/>
      <c r="GRN593" s="109"/>
      <c r="GRO593" s="109"/>
      <c r="GRP593" s="109"/>
      <c r="GRQ593" s="109"/>
      <c r="GRR593" s="109"/>
      <c r="GRS593" s="109"/>
      <c r="GRT593" s="109"/>
      <c r="GRU593" s="109"/>
      <c r="GRV593" s="109"/>
      <c r="GRW593" s="109"/>
      <c r="GRX593" s="109"/>
      <c r="GRY593" s="109"/>
      <c r="GRZ593" s="109"/>
      <c r="GSA593" s="109"/>
      <c r="GSB593" s="109"/>
      <c r="GSC593" s="109"/>
      <c r="GSD593" s="109"/>
      <c r="GSE593" s="109"/>
      <c r="GSF593" s="109"/>
      <c r="GSG593" s="109"/>
      <c r="GSH593" s="109"/>
      <c r="GSI593" s="109"/>
      <c r="GSJ593" s="109"/>
      <c r="GSK593" s="109"/>
      <c r="GSL593" s="109"/>
      <c r="GSM593" s="109"/>
      <c r="GSN593" s="109"/>
      <c r="GSO593" s="109"/>
      <c r="GSP593" s="109"/>
      <c r="GSQ593" s="109"/>
      <c r="GSR593" s="109"/>
      <c r="GSS593" s="109"/>
      <c r="GST593" s="109"/>
      <c r="GSU593" s="109"/>
      <c r="GSV593" s="109"/>
      <c r="GSW593" s="109"/>
      <c r="GSX593" s="109"/>
      <c r="GSY593" s="109"/>
      <c r="GSZ593" s="109"/>
      <c r="GTA593" s="109"/>
      <c r="GTB593" s="109"/>
      <c r="GTC593" s="109"/>
      <c r="GTD593" s="109"/>
      <c r="GTE593" s="109"/>
      <c r="GTF593" s="109"/>
      <c r="GTG593" s="109"/>
      <c r="GTH593" s="109"/>
      <c r="GTI593" s="109"/>
      <c r="GTJ593" s="109"/>
      <c r="GTK593" s="109"/>
      <c r="GTL593" s="109"/>
      <c r="GTM593" s="109"/>
      <c r="GTN593" s="109"/>
      <c r="GTO593" s="109"/>
      <c r="GTP593" s="109"/>
      <c r="GTQ593" s="109"/>
      <c r="GTR593" s="109"/>
      <c r="GTS593" s="109"/>
      <c r="GTT593" s="109"/>
      <c r="GTU593" s="109"/>
      <c r="GTV593" s="109"/>
      <c r="GTW593" s="109"/>
      <c r="GTX593" s="109"/>
      <c r="GTY593" s="109"/>
      <c r="GTZ593" s="109"/>
      <c r="GUA593" s="109"/>
      <c r="GUB593" s="109"/>
      <c r="GUC593" s="109"/>
      <c r="GUD593" s="109"/>
      <c r="GUE593" s="109"/>
      <c r="GUF593" s="109"/>
      <c r="GUG593" s="109"/>
      <c r="GUH593" s="109"/>
      <c r="GUI593" s="109"/>
      <c r="GUJ593" s="109"/>
      <c r="GUK593" s="109"/>
      <c r="GUL593" s="109"/>
      <c r="GUM593" s="109"/>
      <c r="GUN593" s="109"/>
      <c r="GUO593" s="109"/>
      <c r="GUP593" s="109"/>
      <c r="GUQ593" s="109"/>
      <c r="GUR593" s="109"/>
      <c r="GUS593" s="109"/>
      <c r="GUT593" s="109"/>
      <c r="GUU593" s="109"/>
      <c r="GUV593" s="109"/>
      <c r="GUW593" s="109"/>
      <c r="GUX593" s="109"/>
      <c r="GUY593" s="109"/>
      <c r="GUZ593" s="109"/>
      <c r="GVA593" s="109"/>
      <c r="GVB593" s="109"/>
      <c r="GVC593" s="109"/>
      <c r="GVD593" s="109"/>
      <c r="GVE593" s="109"/>
      <c r="GVF593" s="109"/>
      <c r="GVG593" s="109"/>
      <c r="GVH593" s="109"/>
      <c r="GVI593" s="109"/>
      <c r="GVJ593" s="109"/>
      <c r="GVK593" s="109"/>
      <c r="GVL593" s="109"/>
      <c r="GVM593" s="109"/>
      <c r="GVN593" s="109"/>
      <c r="GVO593" s="109"/>
      <c r="GVP593" s="109"/>
      <c r="GVQ593" s="109"/>
      <c r="GVR593" s="109"/>
      <c r="GVS593" s="109"/>
      <c r="GVT593" s="109"/>
      <c r="GVU593" s="109"/>
      <c r="GVV593" s="109"/>
      <c r="GVW593" s="109"/>
      <c r="GVX593" s="109"/>
      <c r="GVY593" s="109"/>
      <c r="GVZ593" s="109"/>
      <c r="GWA593" s="109"/>
      <c r="GWB593" s="109"/>
      <c r="GWC593" s="109"/>
      <c r="GWD593" s="109"/>
      <c r="GWE593" s="109"/>
      <c r="GWF593" s="109"/>
      <c r="GWG593" s="109"/>
      <c r="GWH593" s="109"/>
      <c r="GWI593" s="109"/>
      <c r="GWJ593" s="109"/>
      <c r="GWK593" s="109"/>
      <c r="GWL593" s="109"/>
      <c r="GWM593" s="109"/>
      <c r="GWN593" s="109"/>
      <c r="GWO593" s="109"/>
      <c r="GWP593" s="109"/>
      <c r="GWQ593" s="109"/>
      <c r="GWR593" s="109"/>
      <c r="GWS593" s="109"/>
      <c r="GWT593" s="109"/>
      <c r="GWU593" s="109"/>
      <c r="GWV593" s="109"/>
      <c r="GWW593" s="109"/>
      <c r="GWX593" s="109"/>
      <c r="GWY593" s="109"/>
      <c r="GWZ593" s="109"/>
      <c r="GXA593" s="109"/>
      <c r="GXB593" s="109"/>
      <c r="GXC593" s="109"/>
      <c r="GXD593" s="109"/>
      <c r="GXE593" s="109"/>
      <c r="GXF593" s="109"/>
      <c r="GXG593" s="109"/>
      <c r="GXH593" s="109"/>
      <c r="GXI593" s="109"/>
      <c r="GXJ593" s="109"/>
      <c r="GXK593" s="109"/>
      <c r="GXL593" s="109"/>
      <c r="GXM593" s="109"/>
      <c r="GXN593" s="109"/>
      <c r="GXO593" s="109"/>
      <c r="GXP593" s="109"/>
      <c r="GXQ593" s="109"/>
      <c r="GXR593" s="109"/>
      <c r="GXS593" s="109"/>
      <c r="GXT593" s="109"/>
      <c r="GXU593" s="109"/>
      <c r="GXV593" s="109"/>
      <c r="GXW593" s="109"/>
      <c r="GXX593" s="109"/>
      <c r="GXY593" s="109"/>
      <c r="GXZ593" s="109"/>
      <c r="GYA593" s="109"/>
      <c r="GYB593" s="109"/>
      <c r="GYC593" s="109"/>
      <c r="GYD593" s="109"/>
      <c r="GYE593" s="109"/>
      <c r="GYF593" s="109"/>
      <c r="GYG593" s="109"/>
      <c r="GYH593" s="109"/>
      <c r="GYI593" s="109"/>
      <c r="GYJ593" s="109"/>
      <c r="GYK593" s="109"/>
      <c r="GYL593" s="109"/>
      <c r="GYM593" s="109"/>
      <c r="GYN593" s="109"/>
      <c r="GYO593" s="109"/>
      <c r="GYP593" s="109"/>
      <c r="GYQ593" s="109"/>
      <c r="GYR593" s="109"/>
      <c r="GYS593" s="109"/>
      <c r="GYT593" s="109"/>
      <c r="GYU593" s="109"/>
      <c r="GYV593" s="109"/>
      <c r="GYW593" s="109"/>
      <c r="GYX593" s="109"/>
      <c r="GYY593" s="109"/>
      <c r="GYZ593" s="109"/>
      <c r="GZA593" s="109"/>
      <c r="GZB593" s="109"/>
      <c r="GZC593" s="109"/>
      <c r="GZD593" s="109"/>
      <c r="GZE593" s="109"/>
      <c r="GZF593" s="109"/>
      <c r="GZG593" s="109"/>
      <c r="GZH593" s="109"/>
      <c r="GZI593" s="109"/>
      <c r="GZJ593" s="109"/>
      <c r="GZK593" s="109"/>
      <c r="GZL593" s="109"/>
      <c r="GZM593" s="109"/>
      <c r="GZN593" s="109"/>
      <c r="GZO593" s="109"/>
      <c r="GZP593" s="109"/>
      <c r="GZQ593" s="109"/>
      <c r="GZR593" s="109"/>
      <c r="GZS593" s="109"/>
      <c r="GZT593" s="109"/>
      <c r="GZU593" s="109"/>
      <c r="GZV593" s="109"/>
      <c r="GZW593" s="109"/>
      <c r="GZX593" s="109"/>
      <c r="GZY593" s="109"/>
      <c r="GZZ593" s="109"/>
      <c r="HAA593" s="109"/>
      <c r="HAB593" s="109"/>
      <c r="HAC593" s="109"/>
      <c r="HAD593" s="109"/>
      <c r="HAE593" s="109"/>
      <c r="HAF593" s="109"/>
      <c r="HAG593" s="109"/>
      <c r="HAH593" s="109"/>
      <c r="HAI593" s="109"/>
      <c r="HAJ593" s="109"/>
      <c r="HAK593" s="109"/>
      <c r="HAL593" s="109"/>
      <c r="HAM593" s="109"/>
      <c r="HAN593" s="109"/>
      <c r="HAO593" s="109"/>
      <c r="HAP593" s="109"/>
      <c r="HAQ593" s="109"/>
      <c r="HAR593" s="109"/>
      <c r="HAS593" s="109"/>
      <c r="HAT593" s="109"/>
      <c r="HAU593" s="109"/>
      <c r="HAV593" s="109"/>
      <c r="HAW593" s="109"/>
      <c r="HAX593" s="109"/>
      <c r="HAY593" s="109"/>
      <c r="HAZ593" s="109"/>
      <c r="HBA593" s="109"/>
      <c r="HBB593" s="109"/>
      <c r="HBC593" s="109"/>
      <c r="HBD593" s="109"/>
      <c r="HBE593" s="109"/>
      <c r="HBF593" s="109"/>
      <c r="HBG593" s="109"/>
      <c r="HBH593" s="109"/>
      <c r="HBI593" s="109"/>
      <c r="HBJ593" s="109"/>
      <c r="HBK593" s="109"/>
      <c r="HBL593" s="109"/>
      <c r="HBM593" s="109"/>
      <c r="HBN593" s="109"/>
      <c r="HBO593" s="109"/>
      <c r="HBP593" s="109"/>
      <c r="HBQ593" s="109"/>
      <c r="HBR593" s="109"/>
      <c r="HBS593" s="109"/>
      <c r="HBT593" s="109"/>
      <c r="HBU593" s="109"/>
      <c r="HBV593" s="109"/>
      <c r="HBW593" s="109"/>
      <c r="HBX593" s="109"/>
      <c r="HBY593" s="109"/>
      <c r="HBZ593" s="109"/>
      <c r="HCA593" s="109"/>
      <c r="HCB593" s="109"/>
      <c r="HCC593" s="109"/>
      <c r="HCD593" s="109"/>
      <c r="HCE593" s="109"/>
      <c r="HCF593" s="109"/>
      <c r="HCG593" s="109"/>
      <c r="HCH593" s="109"/>
      <c r="HCI593" s="109"/>
      <c r="HCJ593" s="109"/>
      <c r="HCK593" s="109"/>
      <c r="HCL593" s="109"/>
      <c r="HCM593" s="109"/>
      <c r="HCN593" s="109"/>
      <c r="HCO593" s="109"/>
      <c r="HCP593" s="109"/>
      <c r="HCQ593" s="109"/>
      <c r="HCR593" s="109"/>
      <c r="HCS593" s="109"/>
      <c r="HCT593" s="109"/>
      <c r="HCU593" s="109"/>
      <c r="HCV593" s="109"/>
      <c r="HCW593" s="109"/>
      <c r="HCX593" s="109"/>
      <c r="HCY593" s="109"/>
      <c r="HCZ593" s="109"/>
      <c r="HDA593" s="109"/>
      <c r="HDB593" s="109"/>
      <c r="HDC593" s="109"/>
      <c r="HDD593" s="109"/>
      <c r="HDE593" s="109"/>
      <c r="HDF593" s="109"/>
      <c r="HDG593" s="109"/>
      <c r="HDH593" s="109"/>
      <c r="HDI593" s="109"/>
      <c r="HDJ593" s="109"/>
      <c r="HDK593" s="109"/>
      <c r="HDL593" s="109"/>
      <c r="HDM593" s="109"/>
      <c r="HDN593" s="109"/>
      <c r="HDO593" s="109"/>
      <c r="HDP593" s="109"/>
      <c r="HDQ593" s="109"/>
      <c r="HDR593" s="109"/>
      <c r="HDS593" s="109"/>
      <c r="HDT593" s="109"/>
      <c r="HDU593" s="109"/>
      <c r="HDV593" s="109"/>
      <c r="HDW593" s="109"/>
      <c r="HDX593" s="109"/>
      <c r="HDY593" s="109"/>
      <c r="HDZ593" s="109"/>
      <c r="HEA593" s="109"/>
      <c r="HEB593" s="109"/>
      <c r="HEC593" s="109"/>
      <c r="HED593" s="109"/>
      <c r="HEE593" s="109"/>
      <c r="HEF593" s="109"/>
      <c r="HEG593" s="109"/>
      <c r="HEH593" s="109"/>
      <c r="HEI593" s="109"/>
      <c r="HEJ593" s="109"/>
      <c r="HEK593" s="109"/>
      <c r="HEL593" s="109"/>
      <c r="HEM593" s="109"/>
      <c r="HEN593" s="109"/>
      <c r="HEO593" s="109"/>
      <c r="HEP593" s="109"/>
      <c r="HEQ593" s="109"/>
      <c r="HER593" s="109"/>
      <c r="HES593" s="109"/>
      <c r="HET593" s="109"/>
      <c r="HEU593" s="109"/>
      <c r="HEV593" s="109"/>
      <c r="HEW593" s="109"/>
      <c r="HEX593" s="109"/>
      <c r="HEY593" s="109"/>
      <c r="HEZ593" s="109"/>
      <c r="HFA593" s="109"/>
      <c r="HFB593" s="109"/>
      <c r="HFC593" s="109"/>
      <c r="HFD593" s="109"/>
      <c r="HFE593" s="109"/>
      <c r="HFF593" s="109"/>
      <c r="HFG593" s="109"/>
      <c r="HFH593" s="109"/>
      <c r="HFI593" s="109"/>
      <c r="HFJ593" s="109"/>
      <c r="HFK593" s="109"/>
      <c r="HFL593" s="109"/>
      <c r="HFM593" s="109"/>
      <c r="HFN593" s="109"/>
      <c r="HFO593" s="109"/>
      <c r="HFP593" s="109"/>
      <c r="HFQ593" s="109"/>
      <c r="HFR593" s="109"/>
      <c r="HFS593" s="109"/>
      <c r="HFT593" s="109"/>
      <c r="HFU593" s="109"/>
      <c r="HFV593" s="109"/>
      <c r="HFW593" s="109"/>
      <c r="HFX593" s="109"/>
      <c r="HFY593" s="109"/>
      <c r="HFZ593" s="109"/>
      <c r="HGA593" s="109"/>
      <c r="HGB593" s="109"/>
      <c r="HGC593" s="109"/>
      <c r="HGD593" s="109"/>
      <c r="HGE593" s="109"/>
      <c r="HGF593" s="109"/>
      <c r="HGG593" s="109"/>
      <c r="HGH593" s="109"/>
      <c r="HGI593" s="109"/>
      <c r="HGJ593" s="109"/>
      <c r="HGK593" s="109"/>
      <c r="HGL593" s="109"/>
      <c r="HGM593" s="109"/>
      <c r="HGN593" s="109"/>
      <c r="HGO593" s="109"/>
      <c r="HGP593" s="109"/>
      <c r="HGQ593" s="109"/>
      <c r="HGR593" s="109"/>
      <c r="HGS593" s="109"/>
      <c r="HGT593" s="109"/>
      <c r="HGU593" s="109"/>
      <c r="HGV593" s="109"/>
      <c r="HGW593" s="109"/>
      <c r="HGX593" s="109"/>
      <c r="HGY593" s="109"/>
      <c r="HGZ593" s="109"/>
      <c r="HHA593" s="109"/>
      <c r="HHB593" s="109"/>
      <c r="HHC593" s="109"/>
      <c r="HHD593" s="109"/>
      <c r="HHE593" s="109"/>
      <c r="HHF593" s="109"/>
      <c r="HHG593" s="109"/>
      <c r="HHH593" s="109"/>
      <c r="HHI593" s="109"/>
      <c r="HHJ593" s="109"/>
      <c r="HHK593" s="109"/>
      <c r="HHL593" s="109"/>
      <c r="HHM593" s="109"/>
      <c r="HHN593" s="109"/>
      <c r="HHO593" s="109"/>
      <c r="HHP593" s="109"/>
      <c r="HHQ593" s="109"/>
      <c r="HHR593" s="109"/>
      <c r="HHS593" s="109"/>
      <c r="HHT593" s="109"/>
      <c r="HHU593" s="109"/>
      <c r="HHV593" s="109"/>
      <c r="HHW593" s="109"/>
      <c r="HHX593" s="109"/>
      <c r="HHY593" s="109"/>
      <c r="HHZ593" s="109"/>
      <c r="HIA593" s="109"/>
      <c r="HIB593" s="109"/>
      <c r="HIC593" s="109"/>
      <c r="HID593" s="109"/>
      <c r="HIE593" s="109"/>
      <c r="HIF593" s="109"/>
      <c r="HIG593" s="109"/>
      <c r="HIH593" s="109"/>
      <c r="HII593" s="109"/>
      <c r="HIJ593" s="109"/>
      <c r="HIK593" s="109"/>
      <c r="HIL593" s="109"/>
      <c r="HIM593" s="109"/>
      <c r="HIN593" s="109"/>
      <c r="HIO593" s="109"/>
      <c r="HIP593" s="109"/>
      <c r="HIQ593" s="109"/>
      <c r="HIR593" s="109"/>
      <c r="HIS593" s="109"/>
      <c r="HIT593" s="109"/>
      <c r="HIU593" s="109"/>
      <c r="HIV593" s="109"/>
      <c r="HIW593" s="109"/>
      <c r="HIX593" s="109"/>
      <c r="HIY593" s="109"/>
      <c r="HIZ593" s="109"/>
      <c r="HJA593" s="109"/>
      <c r="HJB593" s="109"/>
      <c r="HJC593" s="109"/>
      <c r="HJD593" s="109"/>
      <c r="HJE593" s="109"/>
      <c r="HJF593" s="109"/>
      <c r="HJG593" s="109"/>
      <c r="HJH593" s="109"/>
      <c r="HJI593" s="109"/>
      <c r="HJJ593" s="109"/>
      <c r="HJK593" s="109"/>
      <c r="HJL593" s="109"/>
      <c r="HJM593" s="109"/>
      <c r="HJN593" s="109"/>
      <c r="HJO593" s="109"/>
      <c r="HJP593" s="109"/>
      <c r="HJQ593" s="109"/>
      <c r="HJR593" s="109"/>
      <c r="HJS593" s="109"/>
      <c r="HJT593" s="109"/>
      <c r="HJU593" s="109"/>
      <c r="HJV593" s="109"/>
      <c r="HJW593" s="109"/>
      <c r="HJX593" s="109"/>
      <c r="HJY593" s="109"/>
      <c r="HJZ593" s="109"/>
      <c r="HKA593" s="109"/>
      <c r="HKB593" s="109"/>
      <c r="HKC593" s="109"/>
      <c r="HKD593" s="109"/>
      <c r="HKE593" s="109"/>
      <c r="HKF593" s="109"/>
      <c r="HKG593" s="109"/>
      <c r="HKH593" s="109"/>
      <c r="HKI593" s="109"/>
      <c r="HKJ593" s="109"/>
      <c r="HKK593" s="109"/>
      <c r="HKL593" s="109"/>
      <c r="HKM593" s="109"/>
      <c r="HKN593" s="109"/>
      <c r="HKO593" s="109"/>
      <c r="HKP593" s="109"/>
      <c r="HKQ593" s="109"/>
      <c r="HKR593" s="109"/>
      <c r="HKS593" s="109"/>
      <c r="HKT593" s="109"/>
      <c r="HKU593" s="109"/>
      <c r="HKV593" s="109"/>
      <c r="HKW593" s="109"/>
      <c r="HKX593" s="109"/>
      <c r="HKY593" s="109"/>
      <c r="HKZ593" s="109"/>
      <c r="HLA593" s="109"/>
      <c r="HLB593" s="109"/>
      <c r="HLC593" s="109"/>
      <c r="HLD593" s="109"/>
      <c r="HLE593" s="109"/>
      <c r="HLF593" s="109"/>
      <c r="HLG593" s="109"/>
      <c r="HLH593" s="109"/>
      <c r="HLI593" s="109"/>
      <c r="HLJ593" s="109"/>
      <c r="HLK593" s="109"/>
      <c r="HLL593" s="109"/>
      <c r="HLM593" s="109"/>
      <c r="HLN593" s="109"/>
      <c r="HLO593" s="109"/>
      <c r="HLP593" s="109"/>
      <c r="HLQ593" s="109"/>
      <c r="HLR593" s="109"/>
      <c r="HLS593" s="109"/>
      <c r="HLT593" s="109"/>
      <c r="HLU593" s="109"/>
      <c r="HLV593" s="109"/>
      <c r="HLW593" s="109"/>
      <c r="HLX593" s="109"/>
      <c r="HLY593" s="109"/>
      <c r="HLZ593" s="109"/>
      <c r="HMA593" s="109"/>
      <c r="HMB593" s="109"/>
      <c r="HMC593" s="109"/>
      <c r="HMD593" s="109"/>
      <c r="HME593" s="109"/>
      <c r="HMF593" s="109"/>
      <c r="HMG593" s="109"/>
      <c r="HMH593" s="109"/>
      <c r="HMI593" s="109"/>
      <c r="HMJ593" s="109"/>
      <c r="HMK593" s="109"/>
      <c r="HML593" s="109"/>
      <c r="HMM593" s="109"/>
      <c r="HMN593" s="109"/>
      <c r="HMO593" s="109"/>
      <c r="HMP593" s="109"/>
      <c r="HMQ593" s="109"/>
      <c r="HMR593" s="109"/>
      <c r="HMS593" s="109"/>
      <c r="HMT593" s="109"/>
      <c r="HMU593" s="109"/>
      <c r="HMV593" s="109"/>
      <c r="HMW593" s="109"/>
      <c r="HMX593" s="109"/>
      <c r="HMY593" s="109"/>
      <c r="HMZ593" s="109"/>
      <c r="HNA593" s="109"/>
      <c r="HNB593" s="109"/>
      <c r="HNC593" s="109"/>
      <c r="HND593" s="109"/>
      <c r="HNE593" s="109"/>
      <c r="HNF593" s="109"/>
      <c r="HNG593" s="109"/>
      <c r="HNH593" s="109"/>
      <c r="HNI593" s="109"/>
      <c r="HNJ593" s="109"/>
      <c r="HNK593" s="109"/>
      <c r="HNL593" s="109"/>
      <c r="HNM593" s="109"/>
      <c r="HNN593" s="109"/>
      <c r="HNO593" s="109"/>
      <c r="HNP593" s="109"/>
      <c r="HNQ593" s="109"/>
      <c r="HNR593" s="109"/>
      <c r="HNS593" s="109"/>
      <c r="HNT593" s="109"/>
      <c r="HNU593" s="109"/>
      <c r="HNV593" s="109"/>
      <c r="HNW593" s="109"/>
      <c r="HNX593" s="109"/>
      <c r="HNY593" s="109"/>
      <c r="HNZ593" s="109"/>
      <c r="HOA593" s="109"/>
      <c r="HOB593" s="109"/>
      <c r="HOC593" s="109"/>
      <c r="HOD593" s="109"/>
      <c r="HOE593" s="109"/>
      <c r="HOF593" s="109"/>
      <c r="HOG593" s="109"/>
      <c r="HOH593" s="109"/>
      <c r="HOI593" s="109"/>
      <c r="HOJ593" s="109"/>
      <c r="HOK593" s="109"/>
      <c r="HOL593" s="109"/>
      <c r="HOM593" s="109"/>
      <c r="HON593" s="109"/>
      <c r="HOO593" s="109"/>
      <c r="HOP593" s="109"/>
      <c r="HOQ593" s="109"/>
      <c r="HOR593" s="109"/>
      <c r="HOS593" s="109"/>
      <c r="HOT593" s="109"/>
      <c r="HOU593" s="109"/>
      <c r="HOV593" s="109"/>
      <c r="HOW593" s="109"/>
      <c r="HOX593" s="109"/>
      <c r="HOY593" s="109"/>
      <c r="HOZ593" s="109"/>
      <c r="HPA593" s="109"/>
      <c r="HPB593" s="109"/>
      <c r="HPC593" s="109"/>
      <c r="HPD593" s="109"/>
      <c r="HPE593" s="109"/>
      <c r="HPF593" s="109"/>
      <c r="HPG593" s="109"/>
      <c r="HPH593" s="109"/>
      <c r="HPI593" s="109"/>
      <c r="HPJ593" s="109"/>
      <c r="HPK593" s="109"/>
      <c r="HPL593" s="109"/>
      <c r="HPM593" s="109"/>
      <c r="HPN593" s="109"/>
      <c r="HPO593" s="109"/>
      <c r="HPP593" s="109"/>
      <c r="HPQ593" s="109"/>
      <c r="HPR593" s="109"/>
      <c r="HPS593" s="109"/>
      <c r="HPT593" s="109"/>
      <c r="HPU593" s="109"/>
      <c r="HPV593" s="109"/>
      <c r="HPW593" s="109"/>
      <c r="HPX593" s="109"/>
      <c r="HPY593" s="109"/>
      <c r="HPZ593" s="109"/>
      <c r="HQA593" s="109"/>
      <c r="HQB593" s="109"/>
      <c r="HQC593" s="109"/>
      <c r="HQD593" s="109"/>
      <c r="HQE593" s="109"/>
      <c r="HQF593" s="109"/>
      <c r="HQG593" s="109"/>
      <c r="HQH593" s="109"/>
      <c r="HQI593" s="109"/>
      <c r="HQJ593" s="109"/>
      <c r="HQK593" s="109"/>
      <c r="HQL593" s="109"/>
      <c r="HQM593" s="109"/>
      <c r="HQN593" s="109"/>
      <c r="HQO593" s="109"/>
      <c r="HQP593" s="109"/>
      <c r="HQQ593" s="109"/>
      <c r="HQR593" s="109"/>
      <c r="HQS593" s="109"/>
      <c r="HQT593" s="109"/>
      <c r="HQU593" s="109"/>
      <c r="HQV593" s="109"/>
      <c r="HQW593" s="109"/>
      <c r="HQX593" s="109"/>
      <c r="HQY593" s="109"/>
      <c r="HQZ593" s="109"/>
      <c r="HRA593" s="109"/>
      <c r="HRB593" s="109"/>
      <c r="HRC593" s="109"/>
      <c r="HRD593" s="109"/>
      <c r="HRE593" s="109"/>
      <c r="HRF593" s="109"/>
      <c r="HRG593" s="109"/>
      <c r="HRH593" s="109"/>
      <c r="HRI593" s="109"/>
      <c r="HRJ593" s="109"/>
      <c r="HRK593" s="109"/>
      <c r="HRL593" s="109"/>
      <c r="HRM593" s="109"/>
      <c r="HRN593" s="109"/>
      <c r="HRO593" s="109"/>
      <c r="HRP593" s="109"/>
      <c r="HRQ593" s="109"/>
      <c r="HRR593" s="109"/>
      <c r="HRS593" s="109"/>
      <c r="HRT593" s="109"/>
      <c r="HRU593" s="109"/>
      <c r="HRV593" s="109"/>
      <c r="HRW593" s="109"/>
      <c r="HRX593" s="109"/>
      <c r="HRY593" s="109"/>
      <c r="HRZ593" s="109"/>
      <c r="HSA593" s="109"/>
      <c r="HSB593" s="109"/>
      <c r="HSC593" s="109"/>
      <c r="HSD593" s="109"/>
      <c r="HSE593" s="109"/>
      <c r="HSF593" s="109"/>
      <c r="HSG593" s="109"/>
      <c r="HSH593" s="109"/>
      <c r="HSI593" s="109"/>
      <c r="HSJ593" s="109"/>
      <c r="HSK593" s="109"/>
      <c r="HSL593" s="109"/>
      <c r="HSM593" s="109"/>
      <c r="HSN593" s="109"/>
      <c r="HSO593" s="109"/>
      <c r="HSP593" s="109"/>
      <c r="HSQ593" s="109"/>
      <c r="HSR593" s="109"/>
      <c r="HSS593" s="109"/>
      <c r="HST593" s="109"/>
      <c r="HSU593" s="109"/>
      <c r="HSV593" s="109"/>
      <c r="HSW593" s="109"/>
      <c r="HSX593" s="109"/>
      <c r="HSY593" s="109"/>
      <c r="HSZ593" s="109"/>
      <c r="HTA593" s="109"/>
      <c r="HTB593" s="109"/>
      <c r="HTC593" s="109"/>
      <c r="HTD593" s="109"/>
      <c r="HTE593" s="109"/>
      <c r="HTF593" s="109"/>
      <c r="HTG593" s="109"/>
      <c r="HTH593" s="109"/>
      <c r="HTI593" s="109"/>
      <c r="HTJ593" s="109"/>
      <c r="HTK593" s="109"/>
      <c r="HTL593" s="109"/>
      <c r="HTM593" s="109"/>
      <c r="HTN593" s="109"/>
      <c r="HTO593" s="109"/>
      <c r="HTP593" s="109"/>
      <c r="HTQ593" s="109"/>
      <c r="HTR593" s="109"/>
      <c r="HTS593" s="109"/>
      <c r="HTT593" s="109"/>
      <c r="HTU593" s="109"/>
      <c r="HTV593" s="109"/>
      <c r="HTW593" s="109"/>
      <c r="HTX593" s="109"/>
      <c r="HTY593" s="109"/>
      <c r="HTZ593" s="109"/>
      <c r="HUA593" s="109"/>
      <c r="HUB593" s="109"/>
      <c r="HUC593" s="109"/>
      <c r="HUD593" s="109"/>
      <c r="HUE593" s="109"/>
      <c r="HUF593" s="109"/>
      <c r="HUG593" s="109"/>
      <c r="HUH593" s="109"/>
      <c r="HUI593" s="109"/>
      <c r="HUJ593" s="109"/>
      <c r="HUK593" s="109"/>
      <c r="HUL593" s="109"/>
      <c r="HUM593" s="109"/>
      <c r="HUN593" s="109"/>
      <c r="HUO593" s="109"/>
      <c r="HUP593" s="109"/>
      <c r="HUQ593" s="109"/>
      <c r="HUR593" s="109"/>
      <c r="HUS593" s="109"/>
      <c r="HUT593" s="109"/>
      <c r="HUU593" s="109"/>
      <c r="HUV593" s="109"/>
      <c r="HUW593" s="109"/>
      <c r="HUX593" s="109"/>
      <c r="HUY593" s="109"/>
      <c r="HUZ593" s="109"/>
      <c r="HVA593" s="109"/>
      <c r="HVB593" s="109"/>
      <c r="HVC593" s="109"/>
      <c r="HVD593" s="109"/>
      <c r="HVE593" s="109"/>
      <c r="HVF593" s="109"/>
      <c r="HVG593" s="109"/>
      <c r="HVH593" s="109"/>
      <c r="HVI593" s="109"/>
      <c r="HVJ593" s="109"/>
      <c r="HVK593" s="109"/>
      <c r="HVL593" s="109"/>
      <c r="HVM593" s="109"/>
      <c r="HVN593" s="109"/>
      <c r="HVO593" s="109"/>
      <c r="HVP593" s="109"/>
      <c r="HVQ593" s="109"/>
      <c r="HVR593" s="109"/>
      <c r="HVS593" s="109"/>
      <c r="HVT593" s="109"/>
      <c r="HVU593" s="109"/>
      <c r="HVV593" s="109"/>
      <c r="HVW593" s="109"/>
      <c r="HVX593" s="109"/>
      <c r="HVY593" s="109"/>
      <c r="HVZ593" s="109"/>
      <c r="HWA593" s="109"/>
      <c r="HWB593" s="109"/>
      <c r="HWC593" s="109"/>
      <c r="HWD593" s="109"/>
      <c r="HWE593" s="109"/>
      <c r="HWF593" s="109"/>
      <c r="HWG593" s="109"/>
      <c r="HWH593" s="109"/>
      <c r="HWI593" s="109"/>
      <c r="HWJ593" s="109"/>
      <c r="HWK593" s="109"/>
      <c r="HWL593" s="109"/>
      <c r="HWM593" s="109"/>
      <c r="HWN593" s="109"/>
      <c r="HWO593" s="109"/>
      <c r="HWP593" s="109"/>
      <c r="HWQ593" s="109"/>
      <c r="HWR593" s="109"/>
      <c r="HWS593" s="109"/>
      <c r="HWT593" s="109"/>
      <c r="HWU593" s="109"/>
      <c r="HWV593" s="109"/>
      <c r="HWW593" s="109"/>
      <c r="HWX593" s="109"/>
      <c r="HWY593" s="109"/>
      <c r="HWZ593" s="109"/>
      <c r="HXA593" s="109"/>
      <c r="HXB593" s="109"/>
      <c r="HXC593" s="109"/>
      <c r="HXD593" s="109"/>
      <c r="HXE593" s="109"/>
      <c r="HXF593" s="109"/>
      <c r="HXG593" s="109"/>
      <c r="HXH593" s="109"/>
      <c r="HXI593" s="109"/>
      <c r="HXJ593" s="109"/>
      <c r="HXK593" s="109"/>
      <c r="HXL593" s="109"/>
      <c r="HXM593" s="109"/>
      <c r="HXN593" s="109"/>
      <c r="HXO593" s="109"/>
      <c r="HXP593" s="109"/>
      <c r="HXQ593" s="109"/>
      <c r="HXR593" s="109"/>
      <c r="HXS593" s="109"/>
      <c r="HXT593" s="109"/>
      <c r="HXU593" s="109"/>
      <c r="HXV593" s="109"/>
      <c r="HXW593" s="109"/>
      <c r="HXX593" s="109"/>
      <c r="HXY593" s="109"/>
      <c r="HXZ593" s="109"/>
      <c r="HYA593" s="109"/>
      <c r="HYB593" s="109"/>
      <c r="HYC593" s="109"/>
      <c r="HYD593" s="109"/>
      <c r="HYE593" s="109"/>
      <c r="HYF593" s="109"/>
      <c r="HYG593" s="109"/>
      <c r="HYH593" s="109"/>
      <c r="HYI593" s="109"/>
      <c r="HYJ593" s="109"/>
      <c r="HYK593" s="109"/>
      <c r="HYL593" s="109"/>
      <c r="HYM593" s="109"/>
      <c r="HYN593" s="109"/>
      <c r="HYO593" s="109"/>
      <c r="HYP593" s="109"/>
      <c r="HYQ593" s="109"/>
      <c r="HYR593" s="109"/>
      <c r="HYS593" s="109"/>
      <c r="HYT593" s="109"/>
      <c r="HYU593" s="109"/>
      <c r="HYV593" s="109"/>
      <c r="HYW593" s="109"/>
      <c r="HYX593" s="109"/>
      <c r="HYY593" s="109"/>
      <c r="HYZ593" s="109"/>
      <c r="HZA593" s="109"/>
      <c r="HZB593" s="109"/>
      <c r="HZC593" s="109"/>
      <c r="HZD593" s="109"/>
      <c r="HZE593" s="109"/>
      <c r="HZF593" s="109"/>
      <c r="HZG593" s="109"/>
      <c r="HZH593" s="109"/>
      <c r="HZI593" s="109"/>
      <c r="HZJ593" s="109"/>
      <c r="HZK593" s="109"/>
      <c r="HZL593" s="109"/>
      <c r="HZM593" s="109"/>
      <c r="HZN593" s="109"/>
      <c r="HZO593" s="109"/>
      <c r="HZP593" s="109"/>
      <c r="HZQ593" s="109"/>
      <c r="HZR593" s="109"/>
      <c r="HZS593" s="109"/>
      <c r="HZT593" s="109"/>
      <c r="HZU593" s="109"/>
      <c r="HZV593" s="109"/>
      <c r="HZW593" s="109"/>
      <c r="HZX593" s="109"/>
      <c r="HZY593" s="109"/>
      <c r="HZZ593" s="109"/>
      <c r="IAA593" s="109"/>
      <c r="IAB593" s="109"/>
      <c r="IAC593" s="109"/>
      <c r="IAD593" s="109"/>
      <c r="IAE593" s="109"/>
      <c r="IAF593" s="109"/>
      <c r="IAG593" s="109"/>
      <c r="IAH593" s="109"/>
      <c r="IAI593" s="109"/>
      <c r="IAJ593" s="109"/>
      <c r="IAK593" s="109"/>
      <c r="IAL593" s="109"/>
      <c r="IAM593" s="109"/>
      <c r="IAN593" s="109"/>
      <c r="IAO593" s="109"/>
      <c r="IAP593" s="109"/>
      <c r="IAQ593" s="109"/>
      <c r="IAR593" s="109"/>
      <c r="IAS593" s="109"/>
      <c r="IAT593" s="109"/>
      <c r="IAU593" s="109"/>
      <c r="IAV593" s="109"/>
      <c r="IAW593" s="109"/>
      <c r="IAX593" s="109"/>
      <c r="IAY593" s="109"/>
      <c r="IAZ593" s="109"/>
      <c r="IBA593" s="109"/>
      <c r="IBB593" s="109"/>
      <c r="IBC593" s="109"/>
      <c r="IBD593" s="109"/>
      <c r="IBE593" s="109"/>
      <c r="IBF593" s="109"/>
      <c r="IBG593" s="109"/>
      <c r="IBH593" s="109"/>
      <c r="IBI593" s="109"/>
      <c r="IBJ593" s="109"/>
      <c r="IBK593" s="109"/>
      <c r="IBL593" s="109"/>
      <c r="IBM593" s="109"/>
      <c r="IBN593" s="109"/>
      <c r="IBO593" s="109"/>
      <c r="IBP593" s="109"/>
      <c r="IBQ593" s="109"/>
      <c r="IBR593" s="109"/>
      <c r="IBS593" s="109"/>
      <c r="IBT593" s="109"/>
      <c r="IBU593" s="109"/>
      <c r="IBV593" s="109"/>
      <c r="IBW593" s="109"/>
      <c r="IBX593" s="109"/>
      <c r="IBY593" s="109"/>
      <c r="IBZ593" s="109"/>
      <c r="ICA593" s="109"/>
      <c r="ICB593" s="109"/>
      <c r="ICC593" s="109"/>
      <c r="ICD593" s="109"/>
      <c r="ICE593" s="109"/>
      <c r="ICF593" s="109"/>
      <c r="ICG593" s="109"/>
      <c r="ICH593" s="109"/>
      <c r="ICI593" s="109"/>
      <c r="ICJ593" s="109"/>
      <c r="ICK593" s="109"/>
      <c r="ICL593" s="109"/>
      <c r="ICM593" s="109"/>
      <c r="ICN593" s="109"/>
      <c r="ICO593" s="109"/>
      <c r="ICP593" s="109"/>
      <c r="ICQ593" s="109"/>
      <c r="ICR593" s="109"/>
      <c r="ICS593" s="109"/>
      <c r="ICT593" s="109"/>
      <c r="ICU593" s="109"/>
      <c r="ICV593" s="109"/>
      <c r="ICW593" s="109"/>
      <c r="ICX593" s="109"/>
      <c r="ICY593" s="109"/>
      <c r="ICZ593" s="109"/>
      <c r="IDA593" s="109"/>
      <c r="IDB593" s="109"/>
      <c r="IDC593" s="109"/>
      <c r="IDD593" s="109"/>
      <c r="IDE593" s="109"/>
      <c r="IDF593" s="109"/>
      <c r="IDG593" s="109"/>
      <c r="IDH593" s="109"/>
      <c r="IDI593" s="109"/>
      <c r="IDJ593" s="109"/>
      <c r="IDK593" s="109"/>
      <c r="IDL593" s="109"/>
      <c r="IDM593" s="109"/>
      <c r="IDN593" s="109"/>
      <c r="IDO593" s="109"/>
      <c r="IDP593" s="109"/>
      <c r="IDQ593" s="109"/>
      <c r="IDR593" s="109"/>
      <c r="IDS593" s="109"/>
      <c r="IDT593" s="109"/>
      <c r="IDU593" s="109"/>
      <c r="IDV593" s="109"/>
      <c r="IDW593" s="109"/>
      <c r="IDX593" s="109"/>
      <c r="IDY593" s="109"/>
      <c r="IDZ593" s="109"/>
      <c r="IEA593" s="109"/>
      <c r="IEB593" s="109"/>
      <c r="IEC593" s="109"/>
      <c r="IED593" s="109"/>
      <c r="IEE593" s="109"/>
      <c r="IEF593" s="109"/>
      <c r="IEG593" s="109"/>
      <c r="IEH593" s="109"/>
      <c r="IEI593" s="109"/>
      <c r="IEJ593" s="109"/>
      <c r="IEK593" s="109"/>
      <c r="IEL593" s="109"/>
      <c r="IEM593" s="109"/>
      <c r="IEN593" s="109"/>
      <c r="IEO593" s="109"/>
      <c r="IEP593" s="109"/>
      <c r="IEQ593" s="109"/>
      <c r="IER593" s="109"/>
      <c r="IES593" s="109"/>
      <c r="IET593" s="109"/>
      <c r="IEU593" s="109"/>
      <c r="IEV593" s="109"/>
      <c r="IEW593" s="109"/>
      <c r="IEX593" s="109"/>
      <c r="IEY593" s="109"/>
      <c r="IEZ593" s="109"/>
      <c r="IFA593" s="109"/>
      <c r="IFB593" s="109"/>
      <c r="IFC593" s="109"/>
      <c r="IFD593" s="109"/>
      <c r="IFE593" s="109"/>
      <c r="IFF593" s="109"/>
      <c r="IFG593" s="109"/>
      <c r="IFH593" s="109"/>
      <c r="IFI593" s="109"/>
      <c r="IFJ593" s="109"/>
      <c r="IFK593" s="109"/>
      <c r="IFL593" s="109"/>
      <c r="IFM593" s="109"/>
      <c r="IFN593" s="109"/>
      <c r="IFO593" s="109"/>
      <c r="IFP593" s="109"/>
      <c r="IFQ593" s="109"/>
      <c r="IFR593" s="109"/>
      <c r="IFS593" s="109"/>
      <c r="IFT593" s="109"/>
      <c r="IFU593" s="109"/>
      <c r="IFV593" s="109"/>
      <c r="IFW593" s="109"/>
      <c r="IFX593" s="109"/>
      <c r="IFY593" s="109"/>
      <c r="IFZ593" s="109"/>
      <c r="IGA593" s="109"/>
      <c r="IGB593" s="109"/>
      <c r="IGC593" s="109"/>
      <c r="IGD593" s="109"/>
      <c r="IGE593" s="109"/>
      <c r="IGF593" s="109"/>
      <c r="IGG593" s="109"/>
      <c r="IGH593" s="109"/>
      <c r="IGI593" s="109"/>
      <c r="IGJ593" s="109"/>
      <c r="IGK593" s="109"/>
      <c r="IGL593" s="109"/>
      <c r="IGM593" s="109"/>
      <c r="IGN593" s="109"/>
      <c r="IGO593" s="109"/>
      <c r="IGP593" s="109"/>
      <c r="IGQ593" s="109"/>
      <c r="IGR593" s="109"/>
      <c r="IGS593" s="109"/>
      <c r="IGT593" s="109"/>
      <c r="IGU593" s="109"/>
      <c r="IGV593" s="109"/>
      <c r="IGW593" s="109"/>
      <c r="IGX593" s="109"/>
      <c r="IGY593" s="109"/>
      <c r="IGZ593" s="109"/>
      <c r="IHA593" s="109"/>
      <c r="IHB593" s="109"/>
      <c r="IHC593" s="109"/>
      <c r="IHD593" s="109"/>
      <c r="IHE593" s="109"/>
      <c r="IHF593" s="109"/>
      <c r="IHG593" s="109"/>
      <c r="IHH593" s="109"/>
      <c r="IHI593" s="109"/>
      <c r="IHJ593" s="109"/>
      <c r="IHK593" s="109"/>
      <c r="IHL593" s="109"/>
      <c r="IHM593" s="109"/>
      <c r="IHN593" s="109"/>
      <c r="IHO593" s="109"/>
      <c r="IHP593" s="109"/>
      <c r="IHQ593" s="109"/>
      <c r="IHR593" s="109"/>
      <c r="IHS593" s="109"/>
      <c r="IHT593" s="109"/>
      <c r="IHU593" s="109"/>
      <c r="IHV593" s="109"/>
      <c r="IHW593" s="109"/>
      <c r="IHX593" s="109"/>
      <c r="IHY593" s="109"/>
      <c r="IHZ593" s="109"/>
      <c r="IIA593" s="109"/>
      <c r="IIB593" s="109"/>
      <c r="IIC593" s="109"/>
      <c r="IID593" s="109"/>
      <c r="IIE593" s="109"/>
      <c r="IIF593" s="109"/>
      <c r="IIG593" s="109"/>
      <c r="IIH593" s="109"/>
      <c r="III593" s="109"/>
      <c r="IIJ593" s="109"/>
      <c r="IIK593" s="109"/>
      <c r="IIL593" s="109"/>
      <c r="IIM593" s="109"/>
      <c r="IIN593" s="109"/>
      <c r="IIO593" s="109"/>
      <c r="IIP593" s="109"/>
      <c r="IIQ593" s="109"/>
      <c r="IIR593" s="109"/>
      <c r="IIS593" s="109"/>
      <c r="IIT593" s="109"/>
      <c r="IIU593" s="109"/>
      <c r="IIV593" s="109"/>
      <c r="IIW593" s="109"/>
      <c r="IIX593" s="109"/>
      <c r="IIY593" s="109"/>
      <c r="IIZ593" s="109"/>
      <c r="IJA593" s="109"/>
      <c r="IJB593" s="109"/>
      <c r="IJC593" s="109"/>
      <c r="IJD593" s="109"/>
      <c r="IJE593" s="109"/>
      <c r="IJF593" s="109"/>
      <c r="IJG593" s="109"/>
      <c r="IJH593" s="109"/>
      <c r="IJI593" s="109"/>
      <c r="IJJ593" s="109"/>
      <c r="IJK593" s="109"/>
      <c r="IJL593" s="109"/>
      <c r="IJM593" s="109"/>
      <c r="IJN593" s="109"/>
      <c r="IJO593" s="109"/>
      <c r="IJP593" s="109"/>
      <c r="IJQ593" s="109"/>
      <c r="IJR593" s="109"/>
      <c r="IJS593" s="109"/>
      <c r="IJT593" s="109"/>
      <c r="IJU593" s="109"/>
      <c r="IJV593" s="109"/>
      <c r="IJW593" s="109"/>
      <c r="IJX593" s="109"/>
      <c r="IJY593" s="109"/>
      <c r="IJZ593" s="109"/>
      <c r="IKA593" s="109"/>
      <c r="IKB593" s="109"/>
      <c r="IKC593" s="109"/>
      <c r="IKD593" s="109"/>
      <c r="IKE593" s="109"/>
      <c r="IKF593" s="109"/>
      <c r="IKG593" s="109"/>
      <c r="IKH593" s="109"/>
      <c r="IKI593" s="109"/>
      <c r="IKJ593" s="109"/>
      <c r="IKK593" s="109"/>
      <c r="IKL593" s="109"/>
      <c r="IKM593" s="109"/>
      <c r="IKN593" s="109"/>
      <c r="IKO593" s="109"/>
      <c r="IKP593" s="109"/>
      <c r="IKQ593" s="109"/>
      <c r="IKR593" s="109"/>
      <c r="IKS593" s="109"/>
      <c r="IKT593" s="109"/>
      <c r="IKU593" s="109"/>
      <c r="IKV593" s="109"/>
      <c r="IKW593" s="109"/>
      <c r="IKX593" s="109"/>
      <c r="IKY593" s="109"/>
      <c r="IKZ593" s="109"/>
      <c r="ILA593" s="109"/>
      <c r="ILB593" s="109"/>
      <c r="ILC593" s="109"/>
      <c r="ILD593" s="109"/>
      <c r="ILE593" s="109"/>
      <c r="ILF593" s="109"/>
      <c r="ILG593" s="109"/>
      <c r="ILH593" s="109"/>
      <c r="ILI593" s="109"/>
      <c r="ILJ593" s="109"/>
      <c r="ILK593" s="109"/>
      <c r="ILL593" s="109"/>
      <c r="ILM593" s="109"/>
      <c r="ILN593" s="109"/>
      <c r="ILO593" s="109"/>
      <c r="ILP593" s="109"/>
      <c r="ILQ593" s="109"/>
      <c r="ILR593" s="109"/>
      <c r="ILS593" s="109"/>
      <c r="ILT593" s="109"/>
      <c r="ILU593" s="109"/>
      <c r="ILV593" s="109"/>
      <c r="ILW593" s="109"/>
      <c r="ILX593" s="109"/>
      <c r="ILY593" s="109"/>
      <c r="ILZ593" s="109"/>
      <c r="IMA593" s="109"/>
      <c r="IMB593" s="109"/>
      <c r="IMC593" s="109"/>
      <c r="IMD593" s="109"/>
      <c r="IME593" s="109"/>
      <c r="IMF593" s="109"/>
      <c r="IMG593" s="109"/>
      <c r="IMH593" s="109"/>
      <c r="IMI593" s="109"/>
      <c r="IMJ593" s="109"/>
      <c r="IMK593" s="109"/>
      <c r="IML593" s="109"/>
      <c r="IMM593" s="109"/>
      <c r="IMN593" s="109"/>
      <c r="IMO593" s="109"/>
      <c r="IMP593" s="109"/>
      <c r="IMQ593" s="109"/>
      <c r="IMR593" s="109"/>
      <c r="IMS593" s="109"/>
      <c r="IMT593" s="109"/>
      <c r="IMU593" s="109"/>
      <c r="IMV593" s="109"/>
      <c r="IMW593" s="109"/>
      <c r="IMX593" s="109"/>
      <c r="IMY593" s="109"/>
      <c r="IMZ593" s="109"/>
      <c r="INA593" s="109"/>
      <c r="INB593" s="109"/>
      <c r="INC593" s="109"/>
      <c r="IND593" s="109"/>
      <c r="INE593" s="109"/>
      <c r="INF593" s="109"/>
      <c r="ING593" s="109"/>
      <c r="INH593" s="109"/>
      <c r="INI593" s="109"/>
      <c r="INJ593" s="109"/>
      <c r="INK593" s="109"/>
      <c r="INL593" s="109"/>
      <c r="INM593" s="109"/>
      <c r="INN593" s="109"/>
      <c r="INO593" s="109"/>
      <c r="INP593" s="109"/>
      <c r="INQ593" s="109"/>
      <c r="INR593" s="109"/>
      <c r="INS593" s="109"/>
      <c r="INT593" s="109"/>
      <c r="INU593" s="109"/>
      <c r="INV593" s="109"/>
      <c r="INW593" s="109"/>
      <c r="INX593" s="109"/>
      <c r="INY593" s="109"/>
      <c r="INZ593" s="109"/>
      <c r="IOA593" s="109"/>
      <c r="IOB593" s="109"/>
      <c r="IOC593" s="109"/>
      <c r="IOD593" s="109"/>
      <c r="IOE593" s="109"/>
      <c r="IOF593" s="109"/>
      <c r="IOG593" s="109"/>
      <c r="IOH593" s="109"/>
      <c r="IOI593" s="109"/>
      <c r="IOJ593" s="109"/>
      <c r="IOK593" s="109"/>
      <c r="IOL593" s="109"/>
      <c r="IOM593" s="109"/>
      <c r="ION593" s="109"/>
      <c r="IOO593" s="109"/>
      <c r="IOP593" s="109"/>
      <c r="IOQ593" s="109"/>
      <c r="IOR593" s="109"/>
      <c r="IOS593" s="109"/>
      <c r="IOT593" s="109"/>
      <c r="IOU593" s="109"/>
      <c r="IOV593" s="109"/>
      <c r="IOW593" s="109"/>
      <c r="IOX593" s="109"/>
      <c r="IOY593" s="109"/>
      <c r="IOZ593" s="109"/>
      <c r="IPA593" s="109"/>
      <c r="IPB593" s="109"/>
      <c r="IPC593" s="109"/>
      <c r="IPD593" s="109"/>
      <c r="IPE593" s="109"/>
      <c r="IPF593" s="109"/>
      <c r="IPG593" s="109"/>
      <c r="IPH593" s="109"/>
      <c r="IPI593" s="109"/>
      <c r="IPJ593" s="109"/>
      <c r="IPK593" s="109"/>
      <c r="IPL593" s="109"/>
      <c r="IPM593" s="109"/>
      <c r="IPN593" s="109"/>
      <c r="IPO593" s="109"/>
      <c r="IPP593" s="109"/>
      <c r="IPQ593" s="109"/>
      <c r="IPR593" s="109"/>
      <c r="IPS593" s="109"/>
      <c r="IPT593" s="109"/>
      <c r="IPU593" s="109"/>
      <c r="IPV593" s="109"/>
      <c r="IPW593" s="109"/>
      <c r="IPX593" s="109"/>
      <c r="IPY593" s="109"/>
      <c r="IPZ593" s="109"/>
      <c r="IQA593" s="109"/>
      <c r="IQB593" s="109"/>
      <c r="IQC593" s="109"/>
      <c r="IQD593" s="109"/>
      <c r="IQE593" s="109"/>
      <c r="IQF593" s="109"/>
      <c r="IQG593" s="109"/>
      <c r="IQH593" s="109"/>
      <c r="IQI593" s="109"/>
      <c r="IQJ593" s="109"/>
      <c r="IQK593" s="109"/>
      <c r="IQL593" s="109"/>
      <c r="IQM593" s="109"/>
      <c r="IQN593" s="109"/>
      <c r="IQO593" s="109"/>
      <c r="IQP593" s="109"/>
      <c r="IQQ593" s="109"/>
      <c r="IQR593" s="109"/>
      <c r="IQS593" s="109"/>
      <c r="IQT593" s="109"/>
      <c r="IQU593" s="109"/>
      <c r="IQV593" s="109"/>
      <c r="IQW593" s="109"/>
      <c r="IQX593" s="109"/>
      <c r="IQY593" s="109"/>
      <c r="IQZ593" s="109"/>
      <c r="IRA593" s="109"/>
      <c r="IRB593" s="109"/>
      <c r="IRC593" s="109"/>
      <c r="IRD593" s="109"/>
      <c r="IRE593" s="109"/>
      <c r="IRF593" s="109"/>
      <c r="IRG593" s="109"/>
      <c r="IRH593" s="109"/>
      <c r="IRI593" s="109"/>
      <c r="IRJ593" s="109"/>
      <c r="IRK593" s="109"/>
      <c r="IRL593" s="109"/>
      <c r="IRM593" s="109"/>
      <c r="IRN593" s="109"/>
      <c r="IRO593" s="109"/>
      <c r="IRP593" s="109"/>
      <c r="IRQ593" s="109"/>
      <c r="IRR593" s="109"/>
      <c r="IRS593" s="109"/>
      <c r="IRT593" s="109"/>
      <c r="IRU593" s="109"/>
      <c r="IRV593" s="109"/>
      <c r="IRW593" s="109"/>
      <c r="IRX593" s="109"/>
      <c r="IRY593" s="109"/>
      <c r="IRZ593" s="109"/>
      <c r="ISA593" s="109"/>
      <c r="ISB593" s="109"/>
      <c r="ISC593" s="109"/>
      <c r="ISD593" s="109"/>
      <c r="ISE593" s="109"/>
      <c r="ISF593" s="109"/>
      <c r="ISG593" s="109"/>
      <c r="ISH593" s="109"/>
      <c r="ISI593" s="109"/>
      <c r="ISJ593" s="109"/>
      <c r="ISK593" s="109"/>
      <c r="ISL593" s="109"/>
      <c r="ISM593" s="109"/>
      <c r="ISN593" s="109"/>
      <c r="ISO593" s="109"/>
      <c r="ISP593" s="109"/>
      <c r="ISQ593" s="109"/>
      <c r="ISR593" s="109"/>
      <c r="ISS593" s="109"/>
      <c r="IST593" s="109"/>
      <c r="ISU593" s="109"/>
      <c r="ISV593" s="109"/>
      <c r="ISW593" s="109"/>
      <c r="ISX593" s="109"/>
      <c r="ISY593" s="109"/>
      <c r="ISZ593" s="109"/>
      <c r="ITA593" s="109"/>
      <c r="ITB593" s="109"/>
      <c r="ITC593" s="109"/>
      <c r="ITD593" s="109"/>
      <c r="ITE593" s="109"/>
      <c r="ITF593" s="109"/>
      <c r="ITG593" s="109"/>
      <c r="ITH593" s="109"/>
      <c r="ITI593" s="109"/>
      <c r="ITJ593" s="109"/>
      <c r="ITK593" s="109"/>
      <c r="ITL593" s="109"/>
      <c r="ITM593" s="109"/>
      <c r="ITN593" s="109"/>
      <c r="ITO593" s="109"/>
      <c r="ITP593" s="109"/>
      <c r="ITQ593" s="109"/>
      <c r="ITR593" s="109"/>
      <c r="ITS593" s="109"/>
      <c r="ITT593" s="109"/>
      <c r="ITU593" s="109"/>
      <c r="ITV593" s="109"/>
      <c r="ITW593" s="109"/>
      <c r="ITX593" s="109"/>
      <c r="ITY593" s="109"/>
      <c r="ITZ593" s="109"/>
      <c r="IUA593" s="109"/>
      <c r="IUB593" s="109"/>
      <c r="IUC593" s="109"/>
      <c r="IUD593" s="109"/>
      <c r="IUE593" s="109"/>
      <c r="IUF593" s="109"/>
      <c r="IUG593" s="109"/>
      <c r="IUH593" s="109"/>
      <c r="IUI593" s="109"/>
      <c r="IUJ593" s="109"/>
      <c r="IUK593" s="109"/>
      <c r="IUL593" s="109"/>
      <c r="IUM593" s="109"/>
      <c r="IUN593" s="109"/>
      <c r="IUO593" s="109"/>
      <c r="IUP593" s="109"/>
      <c r="IUQ593" s="109"/>
      <c r="IUR593" s="109"/>
      <c r="IUS593" s="109"/>
      <c r="IUT593" s="109"/>
      <c r="IUU593" s="109"/>
      <c r="IUV593" s="109"/>
      <c r="IUW593" s="109"/>
      <c r="IUX593" s="109"/>
      <c r="IUY593" s="109"/>
      <c r="IUZ593" s="109"/>
      <c r="IVA593" s="109"/>
      <c r="IVB593" s="109"/>
      <c r="IVC593" s="109"/>
      <c r="IVD593" s="109"/>
      <c r="IVE593" s="109"/>
      <c r="IVF593" s="109"/>
      <c r="IVG593" s="109"/>
      <c r="IVH593" s="109"/>
      <c r="IVI593" s="109"/>
      <c r="IVJ593" s="109"/>
      <c r="IVK593" s="109"/>
      <c r="IVL593" s="109"/>
      <c r="IVM593" s="109"/>
      <c r="IVN593" s="109"/>
      <c r="IVO593" s="109"/>
      <c r="IVP593" s="109"/>
      <c r="IVQ593" s="109"/>
      <c r="IVR593" s="109"/>
      <c r="IVS593" s="109"/>
      <c r="IVT593" s="109"/>
      <c r="IVU593" s="109"/>
      <c r="IVV593" s="109"/>
      <c r="IVW593" s="109"/>
      <c r="IVX593" s="109"/>
      <c r="IVY593" s="109"/>
      <c r="IVZ593" s="109"/>
      <c r="IWA593" s="109"/>
      <c r="IWB593" s="109"/>
      <c r="IWC593" s="109"/>
      <c r="IWD593" s="109"/>
      <c r="IWE593" s="109"/>
      <c r="IWF593" s="109"/>
      <c r="IWG593" s="109"/>
      <c r="IWH593" s="109"/>
      <c r="IWI593" s="109"/>
      <c r="IWJ593" s="109"/>
      <c r="IWK593" s="109"/>
      <c r="IWL593" s="109"/>
      <c r="IWM593" s="109"/>
      <c r="IWN593" s="109"/>
      <c r="IWO593" s="109"/>
      <c r="IWP593" s="109"/>
      <c r="IWQ593" s="109"/>
      <c r="IWR593" s="109"/>
      <c r="IWS593" s="109"/>
      <c r="IWT593" s="109"/>
      <c r="IWU593" s="109"/>
      <c r="IWV593" s="109"/>
      <c r="IWW593" s="109"/>
      <c r="IWX593" s="109"/>
      <c r="IWY593" s="109"/>
      <c r="IWZ593" s="109"/>
      <c r="IXA593" s="109"/>
      <c r="IXB593" s="109"/>
      <c r="IXC593" s="109"/>
      <c r="IXD593" s="109"/>
      <c r="IXE593" s="109"/>
      <c r="IXF593" s="109"/>
      <c r="IXG593" s="109"/>
      <c r="IXH593" s="109"/>
      <c r="IXI593" s="109"/>
      <c r="IXJ593" s="109"/>
      <c r="IXK593" s="109"/>
      <c r="IXL593" s="109"/>
      <c r="IXM593" s="109"/>
      <c r="IXN593" s="109"/>
      <c r="IXO593" s="109"/>
      <c r="IXP593" s="109"/>
      <c r="IXQ593" s="109"/>
      <c r="IXR593" s="109"/>
      <c r="IXS593" s="109"/>
      <c r="IXT593" s="109"/>
      <c r="IXU593" s="109"/>
      <c r="IXV593" s="109"/>
      <c r="IXW593" s="109"/>
      <c r="IXX593" s="109"/>
      <c r="IXY593" s="109"/>
      <c r="IXZ593" s="109"/>
      <c r="IYA593" s="109"/>
      <c r="IYB593" s="109"/>
      <c r="IYC593" s="109"/>
      <c r="IYD593" s="109"/>
      <c r="IYE593" s="109"/>
      <c r="IYF593" s="109"/>
      <c r="IYG593" s="109"/>
      <c r="IYH593" s="109"/>
      <c r="IYI593" s="109"/>
      <c r="IYJ593" s="109"/>
      <c r="IYK593" s="109"/>
      <c r="IYL593" s="109"/>
      <c r="IYM593" s="109"/>
      <c r="IYN593" s="109"/>
      <c r="IYO593" s="109"/>
      <c r="IYP593" s="109"/>
      <c r="IYQ593" s="109"/>
      <c r="IYR593" s="109"/>
      <c r="IYS593" s="109"/>
      <c r="IYT593" s="109"/>
      <c r="IYU593" s="109"/>
      <c r="IYV593" s="109"/>
      <c r="IYW593" s="109"/>
      <c r="IYX593" s="109"/>
      <c r="IYY593" s="109"/>
      <c r="IYZ593" s="109"/>
      <c r="IZA593" s="109"/>
      <c r="IZB593" s="109"/>
      <c r="IZC593" s="109"/>
      <c r="IZD593" s="109"/>
      <c r="IZE593" s="109"/>
      <c r="IZF593" s="109"/>
      <c r="IZG593" s="109"/>
      <c r="IZH593" s="109"/>
      <c r="IZI593" s="109"/>
      <c r="IZJ593" s="109"/>
      <c r="IZK593" s="109"/>
      <c r="IZL593" s="109"/>
      <c r="IZM593" s="109"/>
      <c r="IZN593" s="109"/>
      <c r="IZO593" s="109"/>
      <c r="IZP593" s="109"/>
      <c r="IZQ593" s="109"/>
      <c r="IZR593" s="109"/>
      <c r="IZS593" s="109"/>
      <c r="IZT593" s="109"/>
      <c r="IZU593" s="109"/>
      <c r="IZV593" s="109"/>
      <c r="IZW593" s="109"/>
      <c r="IZX593" s="109"/>
      <c r="IZY593" s="109"/>
      <c r="IZZ593" s="109"/>
      <c r="JAA593" s="109"/>
      <c r="JAB593" s="109"/>
      <c r="JAC593" s="109"/>
      <c r="JAD593" s="109"/>
      <c r="JAE593" s="109"/>
      <c r="JAF593" s="109"/>
      <c r="JAG593" s="109"/>
      <c r="JAH593" s="109"/>
      <c r="JAI593" s="109"/>
      <c r="JAJ593" s="109"/>
      <c r="JAK593" s="109"/>
      <c r="JAL593" s="109"/>
      <c r="JAM593" s="109"/>
      <c r="JAN593" s="109"/>
      <c r="JAO593" s="109"/>
      <c r="JAP593" s="109"/>
      <c r="JAQ593" s="109"/>
      <c r="JAR593" s="109"/>
      <c r="JAS593" s="109"/>
      <c r="JAT593" s="109"/>
      <c r="JAU593" s="109"/>
      <c r="JAV593" s="109"/>
      <c r="JAW593" s="109"/>
      <c r="JAX593" s="109"/>
      <c r="JAY593" s="109"/>
      <c r="JAZ593" s="109"/>
      <c r="JBA593" s="109"/>
      <c r="JBB593" s="109"/>
      <c r="JBC593" s="109"/>
      <c r="JBD593" s="109"/>
      <c r="JBE593" s="109"/>
      <c r="JBF593" s="109"/>
      <c r="JBG593" s="109"/>
      <c r="JBH593" s="109"/>
      <c r="JBI593" s="109"/>
      <c r="JBJ593" s="109"/>
      <c r="JBK593" s="109"/>
      <c r="JBL593" s="109"/>
      <c r="JBM593" s="109"/>
      <c r="JBN593" s="109"/>
      <c r="JBO593" s="109"/>
      <c r="JBP593" s="109"/>
      <c r="JBQ593" s="109"/>
      <c r="JBR593" s="109"/>
      <c r="JBS593" s="109"/>
      <c r="JBT593" s="109"/>
      <c r="JBU593" s="109"/>
      <c r="JBV593" s="109"/>
      <c r="JBW593" s="109"/>
      <c r="JBX593" s="109"/>
      <c r="JBY593" s="109"/>
      <c r="JBZ593" s="109"/>
      <c r="JCA593" s="109"/>
      <c r="JCB593" s="109"/>
      <c r="JCC593" s="109"/>
      <c r="JCD593" s="109"/>
      <c r="JCE593" s="109"/>
      <c r="JCF593" s="109"/>
      <c r="JCG593" s="109"/>
      <c r="JCH593" s="109"/>
      <c r="JCI593" s="109"/>
      <c r="JCJ593" s="109"/>
      <c r="JCK593" s="109"/>
      <c r="JCL593" s="109"/>
      <c r="JCM593" s="109"/>
      <c r="JCN593" s="109"/>
      <c r="JCO593" s="109"/>
      <c r="JCP593" s="109"/>
      <c r="JCQ593" s="109"/>
      <c r="JCR593" s="109"/>
      <c r="JCS593" s="109"/>
      <c r="JCT593" s="109"/>
      <c r="JCU593" s="109"/>
      <c r="JCV593" s="109"/>
      <c r="JCW593" s="109"/>
      <c r="JCX593" s="109"/>
      <c r="JCY593" s="109"/>
      <c r="JCZ593" s="109"/>
      <c r="JDA593" s="109"/>
      <c r="JDB593" s="109"/>
      <c r="JDC593" s="109"/>
      <c r="JDD593" s="109"/>
      <c r="JDE593" s="109"/>
      <c r="JDF593" s="109"/>
      <c r="JDG593" s="109"/>
      <c r="JDH593" s="109"/>
      <c r="JDI593" s="109"/>
      <c r="JDJ593" s="109"/>
      <c r="JDK593" s="109"/>
      <c r="JDL593" s="109"/>
      <c r="JDM593" s="109"/>
      <c r="JDN593" s="109"/>
      <c r="JDO593" s="109"/>
      <c r="JDP593" s="109"/>
      <c r="JDQ593" s="109"/>
      <c r="JDR593" s="109"/>
      <c r="JDS593" s="109"/>
      <c r="JDT593" s="109"/>
      <c r="JDU593" s="109"/>
      <c r="JDV593" s="109"/>
      <c r="JDW593" s="109"/>
      <c r="JDX593" s="109"/>
      <c r="JDY593" s="109"/>
      <c r="JDZ593" s="109"/>
      <c r="JEA593" s="109"/>
      <c r="JEB593" s="109"/>
      <c r="JEC593" s="109"/>
      <c r="JED593" s="109"/>
      <c r="JEE593" s="109"/>
      <c r="JEF593" s="109"/>
      <c r="JEG593" s="109"/>
      <c r="JEH593" s="109"/>
      <c r="JEI593" s="109"/>
      <c r="JEJ593" s="109"/>
      <c r="JEK593" s="109"/>
      <c r="JEL593" s="109"/>
      <c r="JEM593" s="109"/>
      <c r="JEN593" s="109"/>
      <c r="JEO593" s="109"/>
      <c r="JEP593" s="109"/>
      <c r="JEQ593" s="109"/>
      <c r="JER593" s="109"/>
      <c r="JES593" s="109"/>
      <c r="JET593" s="109"/>
      <c r="JEU593" s="109"/>
      <c r="JEV593" s="109"/>
      <c r="JEW593" s="109"/>
      <c r="JEX593" s="109"/>
      <c r="JEY593" s="109"/>
      <c r="JEZ593" s="109"/>
      <c r="JFA593" s="109"/>
      <c r="JFB593" s="109"/>
      <c r="JFC593" s="109"/>
      <c r="JFD593" s="109"/>
      <c r="JFE593" s="109"/>
      <c r="JFF593" s="109"/>
      <c r="JFG593" s="109"/>
      <c r="JFH593" s="109"/>
      <c r="JFI593" s="109"/>
      <c r="JFJ593" s="109"/>
      <c r="JFK593" s="109"/>
      <c r="JFL593" s="109"/>
      <c r="JFM593" s="109"/>
      <c r="JFN593" s="109"/>
      <c r="JFO593" s="109"/>
      <c r="JFP593" s="109"/>
      <c r="JFQ593" s="109"/>
      <c r="JFR593" s="109"/>
      <c r="JFS593" s="109"/>
      <c r="JFT593" s="109"/>
      <c r="JFU593" s="109"/>
      <c r="JFV593" s="109"/>
      <c r="JFW593" s="109"/>
      <c r="JFX593" s="109"/>
      <c r="JFY593" s="109"/>
      <c r="JFZ593" s="109"/>
      <c r="JGA593" s="109"/>
      <c r="JGB593" s="109"/>
      <c r="JGC593" s="109"/>
      <c r="JGD593" s="109"/>
      <c r="JGE593" s="109"/>
      <c r="JGF593" s="109"/>
      <c r="JGG593" s="109"/>
      <c r="JGH593" s="109"/>
      <c r="JGI593" s="109"/>
      <c r="JGJ593" s="109"/>
      <c r="JGK593" s="109"/>
      <c r="JGL593" s="109"/>
      <c r="JGM593" s="109"/>
      <c r="JGN593" s="109"/>
      <c r="JGO593" s="109"/>
      <c r="JGP593" s="109"/>
      <c r="JGQ593" s="109"/>
      <c r="JGR593" s="109"/>
      <c r="JGS593" s="109"/>
      <c r="JGT593" s="109"/>
      <c r="JGU593" s="109"/>
      <c r="JGV593" s="109"/>
      <c r="JGW593" s="109"/>
      <c r="JGX593" s="109"/>
      <c r="JGY593" s="109"/>
      <c r="JGZ593" s="109"/>
      <c r="JHA593" s="109"/>
      <c r="JHB593" s="109"/>
      <c r="JHC593" s="109"/>
      <c r="JHD593" s="109"/>
      <c r="JHE593" s="109"/>
      <c r="JHF593" s="109"/>
      <c r="JHG593" s="109"/>
      <c r="JHH593" s="109"/>
      <c r="JHI593" s="109"/>
      <c r="JHJ593" s="109"/>
      <c r="JHK593" s="109"/>
      <c r="JHL593" s="109"/>
      <c r="JHM593" s="109"/>
      <c r="JHN593" s="109"/>
      <c r="JHO593" s="109"/>
      <c r="JHP593" s="109"/>
      <c r="JHQ593" s="109"/>
      <c r="JHR593" s="109"/>
      <c r="JHS593" s="109"/>
      <c r="JHT593" s="109"/>
      <c r="JHU593" s="109"/>
      <c r="JHV593" s="109"/>
      <c r="JHW593" s="109"/>
      <c r="JHX593" s="109"/>
      <c r="JHY593" s="109"/>
      <c r="JHZ593" s="109"/>
      <c r="JIA593" s="109"/>
      <c r="JIB593" s="109"/>
      <c r="JIC593" s="109"/>
      <c r="JID593" s="109"/>
      <c r="JIE593" s="109"/>
      <c r="JIF593" s="109"/>
      <c r="JIG593" s="109"/>
      <c r="JIH593" s="109"/>
      <c r="JII593" s="109"/>
      <c r="JIJ593" s="109"/>
      <c r="JIK593" s="109"/>
      <c r="JIL593" s="109"/>
      <c r="JIM593" s="109"/>
      <c r="JIN593" s="109"/>
      <c r="JIO593" s="109"/>
      <c r="JIP593" s="109"/>
      <c r="JIQ593" s="109"/>
      <c r="JIR593" s="109"/>
      <c r="JIS593" s="109"/>
      <c r="JIT593" s="109"/>
      <c r="JIU593" s="109"/>
      <c r="JIV593" s="109"/>
      <c r="JIW593" s="109"/>
      <c r="JIX593" s="109"/>
      <c r="JIY593" s="109"/>
      <c r="JIZ593" s="109"/>
      <c r="JJA593" s="109"/>
      <c r="JJB593" s="109"/>
      <c r="JJC593" s="109"/>
      <c r="JJD593" s="109"/>
      <c r="JJE593" s="109"/>
      <c r="JJF593" s="109"/>
      <c r="JJG593" s="109"/>
      <c r="JJH593" s="109"/>
      <c r="JJI593" s="109"/>
      <c r="JJJ593" s="109"/>
      <c r="JJK593" s="109"/>
      <c r="JJL593" s="109"/>
      <c r="JJM593" s="109"/>
      <c r="JJN593" s="109"/>
      <c r="JJO593" s="109"/>
      <c r="JJP593" s="109"/>
      <c r="JJQ593" s="109"/>
      <c r="JJR593" s="109"/>
      <c r="JJS593" s="109"/>
      <c r="JJT593" s="109"/>
      <c r="JJU593" s="109"/>
      <c r="JJV593" s="109"/>
      <c r="JJW593" s="109"/>
      <c r="JJX593" s="109"/>
      <c r="JJY593" s="109"/>
      <c r="JJZ593" s="109"/>
      <c r="JKA593" s="109"/>
      <c r="JKB593" s="109"/>
      <c r="JKC593" s="109"/>
      <c r="JKD593" s="109"/>
      <c r="JKE593" s="109"/>
      <c r="JKF593" s="109"/>
      <c r="JKG593" s="109"/>
      <c r="JKH593" s="109"/>
      <c r="JKI593" s="109"/>
      <c r="JKJ593" s="109"/>
      <c r="JKK593" s="109"/>
      <c r="JKL593" s="109"/>
      <c r="JKM593" s="109"/>
      <c r="JKN593" s="109"/>
      <c r="JKO593" s="109"/>
      <c r="JKP593" s="109"/>
      <c r="JKQ593" s="109"/>
      <c r="JKR593" s="109"/>
      <c r="JKS593" s="109"/>
      <c r="JKT593" s="109"/>
      <c r="JKU593" s="109"/>
      <c r="JKV593" s="109"/>
      <c r="JKW593" s="109"/>
      <c r="JKX593" s="109"/>
      <c r="JKY593" s="109"/>
      <c r="JKZ593" s="109"/>
      <c r="JLA593" s="109"/>
      <c r="JLB593" s="109"/>
      <c r="JLC593" s="109"/>
      <c r="JLD593" s="109"/>
      <c r="JLE593" s="109"/>
      <c r="JLF593" s="109"/>
      <c r="JLG593" s="109"/>
      <c r="JLH593" s="109"/>
      <c r="JLI593" s="109"/>
      <c r="JLJ593" s="109"/>
      <c r="JLK593" s="109"/>
      <c r="JLL593" s="109"/>
      <c r="JLM593" s="109"/>
      <c r="JLN593" s="109"/>
      <c r="JLO593" s="109"/>
      <c r="JLP593" s="109"/>
      <c r="JLQ593" s="109"/>
      <c r="JLR593" s="109"/>
      <c r="JLS593" s="109"/>
      <c r="JLT593" s="109"/>
      <c r="JLU593" s="109"/>
      <c r="JLV593" s="109"/>
      <c r="JLW593" s="109"/>
      <c r="JLX593" s="109"/>
      <c r="JLY593" s="109"/>
      <c r="JLZ593" s="109"/>
      <c r="JMA593" s="109"/>
      <c r="JMB593" s="109"/>
      <c r="JMC593" s="109"/>
      <c r="JMD593" s="109"/>
      <c r="JME593" s="109"/>
      <c r="JMF593" s="109"/>
      <c r="JMG593" s="109"/>
      <c r="JMH593" s="109"/>
      <c r="JMI593" s="109"/>
      <c r="JMJ593" s="109"/>
      <c r="JMK593" s="109"/>
      <c r="JML593" s="109"/>
      <c r="JMM593" s="109"/>
      <c r="JMN593" s="109"/>
      <c r="JMO593" s="109"/>
      <c r="JMP593" s="109"/>
      <c r="JMQ593" s="109"/>
      <c r="JMR593" s="109"/>
      <c r="JMS593" s="109"/>
      <c r="JMT593" s="109"/>
      <c r="JMU593" s="109"/>
      <c r="JMV593" s="109"/>
      <c r="JMW593" s="109"/>
      <c r="JMX593" s="109"/>
      <c r="JMY593" s="109"/>
      <c r="JMZ593" s="109"/>
      <c r="JNA593" s="109"/>
      <c r="JNB593" s="109"/>
      <c r="JNC593" s="109"/>
      <c r="JND593" s="109"/>
      <c r="JNE593" s="109"/>
      <c r="JNF593" s="109"/>
      <c r="JNG593" s="109"/>
      <c r="JNH593" s="109"/>
      <c r="JNI593" s="109"/>
      <c r="JNJ593" s="109"/>
      <c r="JNK593" s="109"/>
      <c r="JNL593" s="109"/>
      <c r="JNM593" s="109"/>
      <c r="JNN593" s="109"/>
      <c r="JNO593" s="109"/>
      <c r="JNP593" s="109"/>
      <c r="JNQ593" s="109"/>
      <c r="JNR593" s="109"/>
      <c r="JNS593" s="109"/>
      <c r="JNT593" s="109"/>
      <c r="JNU593" s="109"/>
      <c r="JNV593" s="109"/>
      <c r="JNW593" s="109"/>
      <c r="JNX593" s="109"/>
      <c r="JNY593" s="109"/>
      <c r="JNZ593" s="109"/>
      <c r="JOA593" s="109"/>
      <c r="JOB593" s="109"/>
      <c r="JOC593" s="109"/>
      <c r="JOD593" s="109"/>
      <c r="JOE593" s="109"/>
      <c r="JOF593" s="109"/>
      <c r="JOG593" s="109"/>
      <c r="JOH593" s="109"/>
      <c r="JOI593" s="109"/>
      <c r="JOJ593" s="109"/>
      <c r="JOK593" s="109"/>
      <c r="JOL593" s="109"/>
      <c r="JOM593" s="109"/>
      <c r="JON593" s="109"/>
      <c r="JOO593" s="109"/>
      <c r="JOP593" s="109"/>
      <c r="JOQ593" s="109"/>
      <c r="JOR593" s="109"/>
      <c r="JOS593" s="109"/>
      <c r="JOT593" s="109"/>
      <c r="JOU593" s="109"/>
      <c r="JOV593" s="109"/>
      <c r="JOW593" s="109"/>
      <c r="JOX593" s="109"/>
      <c r="JOY593" s="109"/>
      <c r="JOZ593" s="109"/>
      <c r="JPA593" s="109"/>
      <c r="JPB593" s="109"/>
      <c r="JPC593" s="109"/>
      <c r="JPD593" s="109"/>
      <c r="JPE593" s="109"/>
      <c r="JPF593" s="109"/>
      <c r="JPG593" s="109"/>
      <c r="JPH593" s="109"/>
      <c r="JPI593" s="109"/>
      <c r="JPJ593" s="109"/>
      <c r="JPK593" s="109"/>
      <c r="JPL593" s="109"/>
      <c r="JPM593" s="109"/>
      <c r="JPN593" s="109"/>
      <c r="JPO593" s="109"/>
      <c r="JPP593" s="109"/>
      <c r="JPQ593" s="109"/>
      <c r="JPR593" s="109"/>
      <c r="JPS593" s="109"/>
      <c r="JPT593" s="109"/>
      <c r="JPU593" s="109"/>
      <c r="JPV593" s="109"/>
      <c r="JPW593" s="109"/>
      <c r="JPX593" s="109"/>
      <c r="JPY593" s="109"/>
      <c r="JPZ593" s="109"/>
      <c r="JQA593" s="109"/>
      <c r="JQB593" s="109"/>
      <c r="JQC593" s="109"/>
      <c r="JQD593" s="109"/>
      <c r="JQE593" s="109"/>
      <c r="JQF593" s="109"/>
      <c r="JQG593" s="109"/>
      <c r="JQH593" s="109"/>
      <c r="JQI593" s="109"/>
      <c r="JQJ593" s="109"/>
      <c r="JQK593" s="109"/>
      <c r="JQL593" s="109"/>
      <c r="JQM593" s="109"/>
      <c r="JQN593" s="109"/>
      <c r="JQO593" s="109"/>
      <c r="JQP593" s="109"/>
      <c r="JQQ593" s="109"/>
      <c r="JQR593" s="109"/>
      <c r="JQS593" s="109"/>
      <c r="JQT593" s="109"/>
      <c r="JQU593" s="109"/>
      <c r="JQV593" s="109"/>
      <c r="JQW593" s="109"/>
      <c r="JQX593" s="109"/>
      <c r="JQY593" s="109"/>
      <c r="JQZ593" s="109"/>
      <c r="JRA593" s="109"/>
      <c r="JRB593" s="109"/>
      <c r="JRC593" s="109"/>
      <c r="JRD593" s="109"/>
      <c r="JRE593" s="109"/>
      <c r="JRF593" s="109"/>
      <c r="JRG593" s="109"/>
      <c r="JRH593" s="109"/>
      <c r="JRI593" s="109"/>
      <c r="JRJ593" s="109"/>
      <c r="JRK593" s="109"/>
      <c r="JRL593" s="109"/>
      <c r="JRM593" s="109"/>
      <c r="JRN593" s="109"/>
      <c r="JRO593" s="109"/>
      <c r="JRP593" s="109"/>
      <c r="JRQ593" s="109"/>
      <c r="JRR593" s="109"/>
      <c r="JRS593" s="109"/>
      <c r="JRT593" s="109"/>
      <c r="JRU593" s="109"/>
      <c r="JRV593" s="109"/>
      <c r="JRW593" s="109"/>
      <c r="JRX593" s="109"/>
      <c r="JRY593" s="109"/>
      <c r="JRZ593" s="109"/>
      <c r="JSA593" s="109"/>
      <c r="JSB593" s="109"/>
      <c r="JSC593" s="109"/>
      <c r="JSD593" s="109"/>
      <c r="JSE593" s="109"/>
      <c r="JSF593" s="109"/>
      <c r="JSG593" s="109"/>
      <c r="JSH593" s="109"/>
      <c r="JSI593" s="109"/>
      <c r="JSJ593" s="109"/>
      <c r="JSK593" s="109"/>
      <c r="JSL593" s="109"/>
      <c r="JSM593" s="109"/>
      <c r="JSN593" s="109"/>
      <c r="JSO593" s="109"/>
      <c r="JSP593" s="109"/>
      <c r="JSQ593" s="109"/>
      <c r="JSR593" s="109"/>
      <c r="JSS593" s="109"/>
      <c r="JST593" s="109"/>
      <c r="JSU593" s="109"/>
      <c r="JSV593" s="109"/>
      <c r="JSW593" s="109"/>
      <c r="JSX593" s="109"/>
      <c r="JSY593" s="109"/>
      <c r="JSZ593" s="109"/>
      <c r="JTA593" s="109"/>
      <c r="JTB593" s="109"/>
      <c r="JTC593" s="109"/>
      <c r="JTD593" s="109"/>
      <c r="JTE593" s="109"/>
      <c r="JTF593" s="109"/>
      <c r="JTG593" s="109"/>
      <c r="JTH593" s="109"/>
      <c r="JTI593" s="109"/>
      <c r="JTJ593" s="109"/>
      <c r="JTK593" s="109"/>
      <c r="JTL593" s="109"/>
      <c r="JTM593" s="109"/>
      <c r="JTN593" s="109"/>
      <c r="JTO593" s="109"/>
      <c r="JTP593" s="109"/>
      <c r="JTQ593" s="109"/>
      <c r="JTR593" s="109"/>
      <c r="JTS593" s="109"/>
      <c r="JTT593" s="109"/>
      <c r="JTU593" s="109"/>
      <c r="JTV593" s="109"/>
      <c r="JTW593" s="109"/>
      <c r="JTX593" s="109"/>
      <c r="JTY593" s="109"/>
      <c r="JTZ593" s="109"/>
      <c r="JUA593" s="109"/>
      <c r="JUB593" s="109"/>
      <c r="JUC593" s="109"/>
      <c r="JUD593" s="109"/>
      <c r="JUE593" s="109"/>
      <c r="JUF593" s="109"/>
      <c r="JUG593" s="109"/>
      <c r="JUH593" s="109"/>
      <c r="JUI593" s="109"/>
      <c r="JUJ593" s="109"/>
      <c r="JUK593" s="109"/>
      <c r="JUL593" s="109"/>
      <c r="JUM593" s="109"/>
      <c r="JUN593" s="109"/>
      <c r="JUO593" s="109"/>
      <c r="JUP593" s="109"/>
      <c r="JUQ593" s="109"/>
      <c r="JUR593" s="109"/>
      <c r="JUS593" s="109"/>
      <c r="JUT593" s="109"/>
      <c r="JUU593" s="109"/>
      <c r="JUV593" s="109"/>
      <c r="JUW593" s="109"/>
      <c r="JUX593" s="109"/>
      <c r="JUY593" s="109"/>
      <c r="JUZ593" s="109"/>
      <c r="JVA593" s="109"/>
      <c r="JVB593" s="109"/>
      <c r="JVC593" s="109"/>
      <c r="JVD593" s="109"/>
      <c r="JVE593" s="109"/>
      <c r="JVF593" s="109"/>
      <c r="JVG593" s="109"/>
      <c r="JVH593" s="109"/>
      <c r="JVI593" s="109"/>
      <c r="JVJ593" s="109"/>
      <c r="JVK593" s="109"/>
      <c r="JVL593" s="109"/>
      <c r="JVM593" s="109"/>
      <c r="JVN593" s="109"/>
      <c r="JVO593" s="109"/>
      <c r="JVP593" s="109"/>
      <c r="JVQ593" s="109"/>
      <c r="JVR593" s="109"/>
      <c r="JVS593" s="109"/>
      <c r="JVT593" s="109"/>
      <c r="JVU593" s="109"/>
      <c r="JVV593" s="109"/>
      <c r="JVW593" s="109"/>
      <c r="JVX593" s="109"/>
      <c r="JVY593" s="109"/>
      <c r="JVZ593" s="109"/>
      <c r="JWA593" s="109"/>
      <c r="JWB593" s="109"/>
      <c r="JWC593" s="109"/>
      <c r="JWD593" s="109"/>
      <c r="JWE593" s="109"/>
      <c r="JWF593" s="109"/>
      <c r="JWG593" s="109"/>
      <c r="JWH593" s="109"/>
      <c r="JWI593" s="109"/>
      <c r="JWJ593" s="109"/>
      <c r="JWK593" s="109"/>
      <c r="JWL593" s="109"/>
      <c r="JWM593" s="109"/>
      <c r="JWN593" s="109"/>
      <c r="JWO593" s="109"/>
      <c r="JWP593" s="109"/>
      <c r="JWQ593" s="109"/>
      <c r="JWR593" s="109"/>
      <c r="JWS593" s="109"/>
      <c r="JWT593" s="109"/>
      <c r="JWU593" s="109"/>
      <c r="JWV593" s="109"/>
      <c r="JWW593" s="109"/>
      <c r="JWX593" s="109"/>
      <c r="JWY593" s="109"/>
      <c r="JWZ593" s="109"/>
      <c r="JXA593" s="109"/>
      <c r="JXB593" s="109"/>
      <c r="JXC593" s="109"/>
      <c r="JXD593" s="109"/>
      <c r="JXE593" s="109"/>
      <c r="JXF593" s="109"/>
      <c r="JXG593" s="109"/>
      <c r="JXH593" s="109"/>
      <c r="JXI593" s="109"/>
      <c r="JXJ593" s="109"/>
      <c r="JXK593" s="109"/>
      <c r="JXL593" s="109"/>
      <c r="JXM593" s="109"/>
      <c r="JXN593" s="109"/>
      <c r="JXO593" s="109"/>
      <c r="JXP593" s="109"/>
      <c r="JXQ593" s="109"/>
      <c r="JXR593" s="109"/>
      <c r="JXS593" s="109"/>
      <c r="JXT593" s="109"/>
      <c r="JXU593" s="109"/>
      <c r="JXV593" s="109"/>
      <c r="JXW593" s="109"/>
      <c r="JXX593" s="109"/>
      <c r="JXY593" s="109"/>
      <c r="JXZ593" s="109"/>
      <c r="JYA593" s="109"/>
      <c r="JYB593" s="109"/>
      <c r="JYC593" s="109"/>
      <c r="JYD593" s="109"/>
      <c r="JYE593" s="109"/>
      <c r="JYF593" s="109"/>
      <c r="JYG593" s="109"/>
      <c r="JYH593" s="109"/>
      <c r="JYI593" s="109"/>
      <c r="JYJ593" s="109"/>
      <c r="JYK593" s="109"/>
      <c r="JYL593" s="109"/>
      <c r="JYM593" s="109"/>
      <c r="JYN593" s="109"/>
      <c r="JYO593" s="109"/>
      <c r="JYP593" s="109"/>
      <c r="JYQ593" s="109"/>
      <c r="JYR593" s="109"/>
      <c r="JYS593" s="109"/>
      <c r="JYT593" s="109"/>
      <c r="JYU593" s="109"/>
      <c r="JYV593" s="109"/>
      <c r="JYW593" s="109"/>
      <c r="JYX593" s="109"/>
      <c r="JYY593" s="109"/>
      <c r="JYZ593" s="109"/>
      <c r="JZA593" s="109"/>
      <c r="JZB593" s="109"/>
      <c r="JZC593" s="109"/>
      <c r="JZD593" s="109"/>
      <c r="JZE593" s="109"/>
      <c r="JZF593" s="109"/>
      <c r="JZG593" s="109"/>
      <c r="JZH593" s="109"/>
      <c r="JZI593" s="109"/>
      <c r="JZJ593" s="109"/>
      <c r="JZK593" s="109"/>
      <c r="JZL593" s="109"/>
      <c r="JZM593" s="109"/>
      <c r="JZN593" s="109"/>
      <c r="JZO593" s="109"/>
      <c r="JZP593" s="109"/>
      <c r="JZQ593" s="109"/>
      <c r="JZR593" s="109"/>
      <c r="JZS593" s="109"/>
      <c r="JZT593" s="109"/>
      <c r="JZU593" s="109"/>
      <c r="JZV593" s="109"/>
      <c r="JZW593" s="109"/>
      <c r="JZX593" s="109"/>
      <c r="JZY593" s="109"/>
      <c r="JZZ593" s="109"/>
      <c r="KAA593" s="109"/>
      <c r="KAB593" s="109"/>
      <c r="KAC593" s="109"/>
      <c r="KAD593" s="109"/>
      <c r="KAE593" s="109"/>
      <c r="KAF593" s="109"/>
      <c r="KAG593" s="109"/>
      <c r="KAH593" s="109"/>
      <c r="KAI593" s="109"/>
      <c r="KAJ593" s="109"/>
      <c r="KAK593" s="109"/>
      <c r="KAL593" s="109"/>
      <c r="KAM593" s="109"/>
      <c r="KAN593" s="109"/>
      <c r="KAO593" s="109"/>
      <c r="KAP593" s="109"/>
      <c r="KAQ593" s="109"/>
      <c r="KAR593" s="109"/>
      <c r="KAS593" s="109"/>
      <c r="KAT593" s="109"/>
      <c r="KAU593" s="109"/>
      <c r="KAV593" s="109"/>
      <c r="KAW593" s="109"/>
      <c r="KAX593" s="109"/>
      <c r="KAY593" s="109"/>
      <c r="KAZ593" s="109"/>
      <c r="KBA593" s="109"/>
      <c r="KBB593" s="109"/>
      <c r="KBC593" s="109"/>
      <c r="KBD593" s="109"/>
      <c r="KBE593" s="109"/>
      <c r="KBF593" s="109"/>
      <c r="KBG593" s="109"/>
      <c r="KBH593" s="109"/>
      <c r="KBI593" s="109"/>
      <c r="KBJ593" s="109"/>
      <c r="KBK593" s="109"/>
      <c r="KBL593" s="109"/>
      <c r="KBM593" s="109"/>
      <c r="KBN593" s="109"/>
      <c r="KBO593" s="109"/>
      <c r="KBP593" s="109"/>
      <c r="KBQ593" s="109"/>
      <c r="KBR593" s="109"/>
      <c r="KBS593" s="109"/>
      <c r="KBT593" s="109"/>
      <c r="KBU593" s="109"/>
      <c r="KBV593" s="109"/>
      <c r="KBW593" s="109"/>
      <c r="KBX593" s="109"/>
      <c r="KBY593" s="109"/>
      <c r="KBZ593" s="109"/>
      <c r="KCA593" s="109"/>
      <c r="KCB593" s="109"/>
      <c r="KCC593" s="109"/>
      <c r="KCD593" s="109"/>
      <c r="KCE593" s="109"/>
      <c r="KCF593" s="109"/>
      <c r="KCG593" s="109"/>
      <c r="KCH593" s="109"/>
      <c r="KCI593" s="109"/>
      <c r="KCJ593" s="109"/>
      <c r="KCK593" s="109"/>
      <c r="KCL593" s="109"/>
      <c r="KCM593" s="109"/>
      <c r="KCN593" s="109"/>
      <c r="KCO593" s="109"/>
      <c r="KCP593" s="109"/>
      <c r="KCQ593" s="109"/>
      <c r="KCR593" s="109"/>
      <c r="KCS593" s="109"/>
      <c r="KCT593" s="109"/>
      <c r="KCU593" s="109"/>
      <c r="KCV593" s="109"/>
      <c r="KCW593" s="109"/>
      <c r="KCX593" s="109"/>
      <c r="KCY593" s="109"/>
      <c r="KCZ593" s="109"/>
      <c r="KDA593" s="109"/>
      <c r="KDB593" s="109"/>
      <c r="KDC593" s="109"/>
      <c r="KDD593" s="109"/>
      <c r="KDE593" s="109"/>
      <c r="KDF593" s="109"/>
      <c r="KDG593" s="109"/>
      <c r="KDH593" s="109"/>
      <c r="KDI593" s="109"/>
      <c r="KDJ593" s="109"/>
      <c r="KDK593" s="109"/>
      <c r="KDL593" s="109"/>
      <c r="KDM593" s="109"/>
      <c r="KDN593" s="109"/>
      <c r="KDO593" s="109"/>
      <c r="KDP593" s="109"/>
      <c r="KDQ593" s="109"/>
      <c r="KDR593" s="109"/>
      <c r="KDS593" s="109"/>
      <c r="KDT593" s="109"/>
      <c r="KDU593" s="109"/>
      <c r="KDV593" s="109"/>
      <c r="KDW593" s="109"/>
      <c r="KDX593" s="109"/>
      <c r="KDY593" s="109"/>
      <c r="KDZ593" s="109"/>
      <c r="KEA593" s="109"/>
      <c r="KEB593" s="109"/>
      <c r="KEC593" s="109"/>
      <c r="KED593" s="109"/>
      <c r="KEE593" s="109"/>
      <c r="KEF593" s="109"/>
      <c r="KEG593" s="109"/>
      <c r="KEH593" s="109"/>
      <c r="KEI593" s="109"/>
      <c r="KEJ593" s="109"/>
      <c r="KEK593" s="109"/>
      <c r="KEL593" s="109"/>
      <c r="KEM593" s="109"/>
      <c r="KEN593" s="109"/>
      <c r="KEO593" s="109"/>
      <c r="KEP593" s="109"/>
      <c r="KEQ593" s="109"/>
      <c r="KER593" s="109"/>
      <c r="KES593" s="109"/>
      <c r="KET593" s="109"/>
      <c r="KEU593" s="109"/>
      <c r="KEV593" s="109"/>
      <c r="KEW593" s="109"/>
      <c r="KEX593" s="109"/>
      <c r="KEY593" s="109"/>
      <c r="KEZ593" s="109"/>
      <c r="KFA593" s="109"/>
      <c r="KFB593" s="109"/>
      <c r="KFC593" s="109"/>
      <c r="KFD593" s="109"/>
      <c r="KFE593" s="109"/>
      <c r="KFF593" s="109"/>
      <c r="KFG593" s="109"/>
      <c r="KFH593" s="109"/>
      <c r="KFI593" s="109"/>
      <c r="KFJ593" s="109"/>
      <c r="KFK593" s="109"/>
      <c r="KFL593" s="109"/>
      <c r="KFM593" s="109"/>
      <c r="KFN593" s="109"/>
      <c r="KFO593" s="109"/>
      <c r="KFP593" s="109"/>
      <c r="KFQ593" s="109"/>
      <c r="KFR593" s="109"/>
      <c r="KFS593" s="109"/>
      <c r="KFT593" s="109"/>
      <c r="KFU593" s="109"/>
      <c r="KFV593" s="109"/>
      <c r="KFW593" s="109"/>
      <c r="KFX593" s="109"/>
      <c r="KFY593" s="109"/>
      <c r="KFZ593" s="109"/>
      <c r="KGA593" s="109"/>
      <c r="KGB593" s="109"/>
      <c r="KGC593" s="109"/>
      <c r="KGD593" s="109"/>
      <c r="KGE593" s="109"/>
      <c r="KGF593" s="109"/>
      <c r="KGG593" s="109"/>
      <c r="KGH593" s="109"/>
      <c r="KGI593" s="109"/>
      <c r="KGJ593" s="109"/>
      <c r="KGK593" s="109"/>
      <c r="KGL593" s="109"/>
      <c r="KGM593" s="109"/>
      <c r="KGN593" s="109"/>
      <c r="KGO593" s="109"/>
      <c r="KGP593" s="109"/>
      <c r="KGQ593" s="109"/>
      <c r="KGR593" s="109"/>
      <c r="KGS593" s="109"/>
      <c r="KGT593" s="109"/>
      <c r="KGU593" s="109"/>
      <c r="KGV593" s="109"/>
      <c r="KGW593" s="109"/>
      <c r="KGX593" s="109"/>
      <c r="KGY593" s="109"/>
      <c r="KGZ593" s="109"/>
      <c r="KHA593" s="109"/>
      <c r="KHB593" s="109"/>
      <c r="KHC593" s="109"/>
      <c r="KHD593" s="109"/>
      <c r="KHE593" s="109"/>
      <c r="KHF593" s="109"/>
      <c r="KHG593" s="109"/>
      <c r="KHH593" s="109"/>
      <c r="KHI593" s="109"/>
      <c r="KHJ593" s="109"/>
      <c r="KHK593" s="109"/>
      <c r="KHL593" s="109"/>
      <c r="KHM593" s="109"/>
      <c r="KHN593" s="109"/>
      <c r="KHO593" s="109"/>
      <c r="KHP593" s="109"/>
      <c r="KHQ593" s="109"/>
      <c r="KHR593" s="109"/>
      <c r="KHS593" s="109"/>
      <c r="KHT593" s="109"/>
      <c r="KHU593" s="109"/>
      <c r="KHV593" s="109"/>
      <c r="KHW593" s="109"/>
      <c r="KHX593" s="109"/>
      <c r="KHY593" s="109"/>
      <c r="KHZ593" s="109"/>
      <c r="KIA593" s="109"/>
      <c r="KIB593" s="109"/>
      <c r="KIC593" s="109"/>
      <c r="KID593" s="109"/>
      <c r="KIE593" s="109"/>
      <c r="KIF593" s="109"/>
      <c r="KIG593" s="109"/>
      <c r="KIH593" s="109"/>
      <c r="KII593" s="109"/>
      <c r="KIJ593" s="109"/>
      <c r="KIK593" s="109"/>
      <c r="KIL593" s="109"/>
      <c r="KIM593" s="109"/>
      <c r="KIN593" s="109"/>
      <c r="KIO593" s="109"/>
      <c r="KIP593" s="109"/>
      <c r="KIQ593" s="109"/>
      <c r="KIR593" s="109"/>
      <c r="KIS593" s="109"/>
      <c r="KIT593" s="109"/>
      <c r="KIU593" s="109"/>
      <c r="KIV593" s="109"/>
      <c r="KIW593" s="109"/>
      <c r="KIX593" s="109"/>
      <c r="KIY593" s="109"/>
      <c r="KIZ593" s="109"/>
      <c r="KJA593" s="109"/>
      <c r="KJB593" s="109"/>
      <c r="KJC593" s="109"/>
      <c r="KJD593" s="109"/>
      <c r="KJE593" s="109"/>
      <c r="KJF593" s="109"/>
      <c r="KJG593" s="109"/>
      <c r="KJH593" s="109"/>
      <c r="KJI593" s="109"/>
      <c r="KJJ593" s="109"/>
      <c r="KJK593" s="109"/>
      <c r="KJL593" s="109"/>
      <c r="KJM593" s="109"/>
      <c r="KJN593" s="109"/>
      <c r="KJO593" s="109"/>
      <c r="KJP593" s="109"/>
      <c r="KJQ593" s="109"/>
      <c r="KJR593" s="109"/>
      <c r="KJS593" s="109"/>
      <c r="KJT593" s="109"/>
      <c r="KJU593" s="109"/>
      <c r="KJV593" s="109"/>
      <c r="KJW593" s="109"/>
      <c r="KJX593" s="109"/>
      <c r="KJY593" s="109"/>
      <c r="KJZ593" s="109"/>
      <c r="KKA593" s="109"/>
      <c r="KKB593" s="109"/>
      <c r="KKC593" s="109"/>
      <c r="KKD593" s="109"/>
      <c r="KKE593" s="109"/>
      <c r="KKF593" s="109"/>
      <c r="KKG593" s="109"/>
      <c r="KKH593" s="109"/>
      <c r="KKI593" s="109"/>
      <c r="KKJ593" s="109"/>
      <c r="KKK593" s="109"/>
      <c r="KKL593" s="109"/>
      <c r="KKM593" s="109"/>
      <c r="KKN593" s="109"/>
      <c r="KKO593" s="109"/>
      <c r="KKP593" s="109"/>
      <c r="KKQ593" s="109"/>
      <c r="KKR593" s="109"/>
      <c r="KKS593" s="109"/>
      <c r="KKT593" s="109"/>
      <c r="KKU593" s="109"/>
      <c r="KKV593" s="109"/>
      <c r="KKW593" s="109"/>
      <c r="KKX593" s="109"/>
      <c r="KKY593" s="109"/>
      <c r="KKZ593" s="109"/>
      <c r="KLA593" s="109"/>
      <c r="KLB593" s="109"/>
      <c r="KLC593" s="109"/>
      <c r="KLD593" s="109"/>
      <c r="KLE593" s="109"/>
      <c r="KLF593" s="109"/>
      <c r="KLG593" s="109"/>
      <c r="KLH593" s="109"/>
      <c r="KLI593" s="109"/>
      <c r="KLJ593" s="109"/>
      <c r="KLK593" s="109"/>
      <c r="KLL593" s="109"/>
      <c r="KLM593" s="109"/>
      <c r="KLN593" s="109"/>
      <c r="KLO593" s="109"/>
      <c r="KLP593" s="109"/>
      <c r="KLQ593" s="109"/>
      <c r="KLR593" s="109"/>
      <c r="KLS593" s="109"/>
      <c r="KLT593" s="109"/>
      <c r="KLU593" s="109"/>
      <c r="KLV593" s="109"/>
      <c r="KLW593" s="109"/>
      <c r="KLX593" s="109"/>
      <c r="KLY593" s="109"/>
      <c r="KLZ593" s="109"/>
      <c r="KMA593" s="109"/>
      <c r="KMB593" s="109"/>
      <c r="KMC593" s="109"/>
      <c r="KMD593" s="109"/>
      <c r="KME593" s="109"/>
      <c r="KMF593" s="109"/>
      <c r="KMG593" s="109"/>
      <c r="KMH593" s="109"/>
      <c r="KMI593" s="109"/>
      <c r="KMJ593" s="109"/>
      <c r="KMK593" s="109"/>
      <c r="KML593" s="109"/>
      <c r="KMM593" s="109"/>
      <c r="KMN593" s="109"/>
      <c r="KMO593" s="109"/>
      <c r="KMP593" s="109"/>
      <c r="KMQ593" s="109"/>
      <c r="KMR593" s="109"/>
      <c r="KMS593" s="109"/>
      <c r="KMT593" s="109"/>
      <c r="KMU593" s="109"/>
      <c r="KMV593" s="109"/>
      <c r="KMW593" s="109"/>
      <c r="KMX593" s="109"/>
      <c r="KMY593" s="109"/>
      <c r="KMZ593" s="109"/>
      <c r="KNA593" s="109"/>
      <c r="KNB593" s="109"/>
      <c r="KNC593" s="109"/>
      <c r="KND593" s="109"/>
      <c r="KNE593" s="109"/>
      <c r="KNF593" s="109"/>
      <c r="KNG593" s="109"/>
      <c r="KNH593" s="109"/>
      <c r="KNI593" s="109"/>
      <c r="KNJ593" s="109"/>
      <c r="KNK593" s="109"/>
      <c r="KNL593" s="109"/>
      <c r="KNM593" s="109"/>
      <c r="KNN593" s="109"/>
      <c r="KNO593" s="109"/>
      <c r="KNP593" s="109"/>
      <c r="KNQ593" s="109"/>
      <c r="KNR593" s="109"/>
      <c r="KNS593" s="109"/>
      <c r="KNT593" s="109"/>
      <c r="KNU593" s="109"/>
      <c r="KNV593" s="109"/>
      <c r="KNW593" s="109"/>
      <c r="KNX593" s="109"/>
      <c r="KNY593" s="109"/>
      <c r="KNZ593" s="109"/>
      <c r="KOA593" s="109"/>
      <c r="KOB593" s="109"/>
      <c r="KOC593" s="109"/>
      <c r="KOD593" s="109"/>
      <c r="KOE593" s="109"/>
      <c r="KOF593" s="109"/>
      <c r="KOG593" s="109"/>
      <c r="KOH593" s="109"/>
      <c r="KOI593" s="109"/>
      <c r="KOJ593" s="109"/>
      <c r="KOK593" s="109"/>
      <c r="KOL593" s="109"/>
      <c r="KOM593" s="109"/>
      <c r="KON593" s="109"/>
      <c r="KOO593" s="109"/>
      <c r="KOP593" s="109"/>
      <c r="KOQ593" s="109"/>
      <c r="KOR593" s="109"/>
      <c r="KOS593" s="109"/>
      <c r="KOT593" s="109"/>
      <c r="KOU593" s="109"/>
      <c r="KOV593" s="109"/>
      <c r="KOW593" s="109"/>
      <c r="KOX593" s="109"/>
      <c r="KOY593" s="109"/>
      <c r="KOZ593" s="109"/>
      <c r="KPA593" s="109"/>
      <c r="KPB593" s="109"/>
      <c r="KPC593" s="109"/>
      <c r="KPD593" s="109"/>
      <c r="KPE593" s="109"/>
      <c r="KPF593" s="109"/>
      <c r="KPG593" s="109"/>
      <c r="KPH593" s="109"/>
      <c r="KPI593" s="109"/>
      <c r="KPJ593" s="109"/>
      <c r="KPK593" s="109"/>
      <c r="KPL593" s="109"/>
      <c r="KPM593" s="109"/>
      <c r="KPN593" s="109"/>
      <c r="KPO593" s="109"/>
      <c r="KPP593" s="109"/>
      <c r="KPQ593" s="109"/>
      <c r="KPR593" s="109"/>
      <c r="KPS593" s="109"/>
      <c r="KPT593" s="109"/>
      <c r="KPU593" s="109"/>
      <c r="KPV593" s="109"/>
      <c r="KPW593" s="109"/>
      <c r="KPX593" s="109"/>
      <c r="KPY593" s="109"/>
      <c r="KPZ593" s="109"/>
      <c r="KQA593" s="109"/>
      <c r="KQB593" s="109"/>
      <c r="KQC593" s="109"/>
      <c r="KQD593" s="109"/>
      <c r="KQE593" s="109"/>
      <c r="KQF593" s="109"/>
      <c r="KQG593" s="109"/>
      <c r="KQH593" s="109"/>
      <c r="KQI593" s="109"/>
      <c r="KQJ593" s="109"/>
      <c r="KQK593" s="109"/>
      <c r="KQL593" s="109"/>
      <c r="KQM593" s="109"/>
      <c r="KQN593" s="109"/>
      <c r="KQO593" s="109"/>
      <c r="KQP593" s="109"/>
      <c r="KQQ593" s="109"/>
      <c r="KQR593" s="109"/>
      <c r="KQS593" s="109"/>
      <c r="KQT593" s="109"/>
      <c r="KQU593" s="109"/>
      <c r="KQV593" s="109"/>
      <c r="KQW593" s="109"/>
      <c r="KQX593" s="109"/>
      <c r="KQY593" s="109"/>
      <c r="KQZ593" s="109"/>
      <c r="KRA593" s="109"/>
      <c r="KRB593" s="109"/>
      <c r="KRC593" s="109"/>
      <c r="KRD593" s="109"/>
      <c r="KRE593" s="109"/>
      <c r="KRF593" s="109"/>
      <c r="KRG593" s="109"/>
      <c r="KRH593" s="109"/>
      <c r="KRI593" s="109"/>
      <c r="KRJ593" s="109"/>
      <c r="KRK593" s="109"/>
      <c r="KRL593" s="109"/>
      <c r="KRM593" s="109"/>
      <c r="KRN593" s="109"/>
      <c r="KRO593" s="109"/>
      <c r="KRP593" s="109"/>
      <c r="KRQ593" s="109"/>
      <c r="KRR593" s="109"/>
      <c r="KRS593" s="109"/>
      <c r="KRT593" s="109"/>
      <c r="KRU593" s="109"/>
      <c r="KRV593" s="109"/>
      <c r="KRW593" s="109"/>
      <c r="KRX593" s="109"/>
      <c r="KRY593" s="109"/>
      <c r="KRZ593" s="109"/>
      <c r="KSA593" s="109"/>
      <c r="KSB593" s="109"/>
      <c r="KSC593" s="109"/>
      <c r="KSD593" s="109"/>
      <c r="KSE593" s="109"/>
      <c r="KSF593" s="109"/>
      <c r="KSG593" s="109"/>
      <c r="KSH593" s="109"/>
      <c r="KSI593" s="109"/>
      <c r="KSJ593" s="109"/>
      <c r="KSK593" s="109"/>
      <c r="KSL593" s="109"/>
      <c r="KSM593" s="109"/>
      <c r="KSN593" s="109"/>
      <c r="KSO593" s="109"/>
      <c r="KSP593" s="109"/>
      <c r="KSQ593" s="109"/>
      <c r="KSR593" s="109"/>
      <c r="KSS593" s="109"/>
      <c r="KST593" s="109"/>
      <c r="KSU593" s="109"/>
      <c r="KSV593" s="109"/>
      <c r="KSW593" s="109"/>
      <c r="KSX593" s="109"/>
      <c r="KSY593" s="109"/>
      <c r="KSZ593" s="109"/>
      <c r="KTA593" s="109"/>
      <c r="KTB593" s="109"/>
      <c r="KTC593" s="109"/>
      <c r="KTD593" s="109"/>
      <c r="KTE593" s="109"/>
      <c r="KTF593" s="109"/>
      <c r="KTG593" s="109"/>
      <c r="KTH593" s="109"/>
      <c r="KTI593" s="109"/>
      <c r="KTJ593" s="109"/>
      <c r="KTK593" s="109"/>
      <c r="KTL593" s="109"/>
      <c r="KTM593" s="109"/>
      <c r="KTN593" s="109"/>
      <c r="KTO593" s="109"/>
      <c r="KTP593" s="109"/>
      <c r="KTQ593" s="109"/>
      <c r="KTR593" s="109"/>
      <c r="KTS593" s="109"/>
      <c r="KTT593" s="109"/>
      <c r="KTU593" s="109"/>
      <c r="KTV593" s="109"/>
      <c r="KTW593" s="109"/>
      <c r="KTX593" s="109"/>
      <c r="KTY593" s="109"/>
      <c r="KTZ593" s="109"/>
      <c r="KUA593" s="109"/>
      <c r="KUB593" s="109"/>
      <c r="KUC593" s="109"/>
      <c r="KUD593" s="109"/>
      <c r="KUE593" s="109"/>
      <c r="KUF593" s="109"/>
      <c r="KUG593" s="109"/>
      <c r="KUH593" s="109"/>
      <c r="KUI593" s="109"/>
      <c r="KUJ593" s="109"/>
      <c r="KUK593" s="109"/>
      <c r="KUL593" s="109"/>
      <c r="KUM593" s="109"/>
      <c r="KUN593" s="109"/>
      <c r="KUO593" s="109"/>
      <c r="KUP593" s="109"/>
      <c r="KUQ593" s="109"/>
      <c r="KUR593" s="109"/>
      <c r="KUS593" s="109"/>
      <c r="KUT593" s="109"/>
      <c r="KUU593" s="109"/>
      <c r="KUV593" s="109"/>
      <c r="KUW593" s="109"/>
      <c r="KUX593" s="109"/>
      <c r="KUY593" s="109"/>
      <c r="KUZ593" s="109"/>
      <c r="KVA593" s="109"/>
      <c r="KVB593" s="109"/>
      <c r="KVC593" s="109"/>
      <c r="KVD593" s="109"/>
      <c r="KVE593" s="109"/>
      <c r="KVF593" s="109"/>
      <c r="KVG593" s="109"/>
      <c r="KVH593" s="109"/>
      <c r="KVI593" s="109"/>
      <c r="KVJ593" s="109"/>
      <c r="KVK593" s="109"/>
      <c r="KVL593" s="109"/>
      <c r="KVM593" s="109"/>
      <c r="KVN593" s="109"/>
      <c r="KVO593" s="109"/>
      <c r="KVP593" s="109"/>
      <c r="KVQ593" s="109"/>
      <c r="KVR593" s="109"/>
      <c r="KVS593" s="109"/>
      <c r="KVT593" s="109"/>
      <c r="KVU593" s="109"/>
      <c r="KVV593" s="109"/>
      <c r="KVW593" s="109"/>
      <c r="KVX593" s="109"/>
      <c r="KVY593" s="109"/>
      <c r="KVZ593" s="109"/>
      <c r="KWA593" s="109"/>
      <c r="KWB593" s="109"/>
      <c r="KWC593" s="109"/>
      <c r="KWD593" s="109"/>
      <c r="KWE593" s="109"/>
      <c r="KWF593" s="109"/>
      <c r="KWG593" s="109"/>
      <c r="KWH593" s="109"/>
      <c r="KWI593" s="109"/>
      <c r="KWJ593" s="109"/>
      <c r="KWK593" s="109"/>
      <c r="KWL593" s="109"/>
      <c r="KWM593" s="109"/>
      <c r="KWN593" s="109"/>
      <c r="KWO593" s="109"/>
      <c r="KWP593" s="109"/>
      <c r="KWQ593" s="109"/>
      <c r="KWR593" s="109"/>
      <c r="KWS593" s="109"/>
      <c r="KWT593" s="109"/>
      <c r="KWU593" s="109"/>
      <c r="KWV593" s="109"/>
      <c r="KWW593" s="109"/>
      <c r="KWX593" s="109"/>
      <c r="KWY593" s="109"/>
      <c r="KWZ593" s="109"/>
      <c r="KXA593" s="109"/>
      <c r="KXB593" s="109"/>
      <c r="KXC593" s="109"/>
      <c r="KXD593" s="109"/>
      <c r="KXE593" s="109"/>
      <c r="KXF593" s="109"/>
      <c r="KXG593" s="109"/>
      <c r="KXH593" s="109"/>
      <c r="KXI593" s="109"/>
      <c r="KXJ593" s="109"/>
      <c r="KXK593" s="109"/>
      <c r="KXL593" s="109"/>
      <c r="KXM593" s="109"/>
      <c r="KXN593" s="109"/>
      <c r="KXO593" s="109"/>
      <c r="KXP593" s="109"/>
      <c r="KXQ593" s="109"/>
      <c r="KXR593" s="109"/>
      <c r="KXS593" s="109"/>
      <c r="KXT593" s="109"/>
      <c r="KXU593" s="109"/>
      <c r="KXV593" s="109"/>
      <c r="KXW593" s="109"/>
      <c r="KXX593" s="109"/>
      <c r="KXY593" s="109"/>
      <c r="KXZ593" s="109"/>
      <c r="KYA593" s="109"/>
      <c r="KYB593" s="109"/>
      <c r="KYC593" s="109"/>
      <c r="KYD593" s="109"/>
      <c r="KYE593" s="109"/>
      <c r="KYF593" s="109"/>
      <c r="KYG593" s="109"/>
      <c r="KYH593" s="109"/>
      <c r="KYI593" s="109"/>
      <c r="KYJ593" s="109"/>
      <c r="KYK593" s="109"/>
      <c r="KYL593" s="109"/>
      <c r="KYM593" s="109"/>
      <c r="KYN593" s="109"/>
      <c r="KYO593" s="109"/>
      <c r="KYP593" s="109"/>
      <c r="KYQ593" s="109"/>
      <c r="KYR593" s="109"/>
      <c r="KYS593" s="109"/>
      <c r="KYT593" s="109"/>
      <c r="KYU593" s="109"/>
      <c r="KYV593" s="109"/>
      <c r="KYW593" s="109"/>
      <c r="KYX593" s="109"/>
      <c r="KYY593" s="109"/>
      <c r="KYZ593" s="109"/>
      <c r="KZA593" s="109"/>
      <c r="KZB593" s="109"/>
      <c r="KZC593" s="109"/>
      <c r="KZD593" s="109"/>
      <c r="KZE593" s="109"/>
      <c r="KZF593" s="109"/>
      <c r="KZG593" s="109"/>
      <c r="KZH593" s="109"/>
      <c r="KZI593" s="109"/>
      <c r="KZJ593" s="109"/>
      <c r="KZK593" s="109"/>
      <c r="KZL593" s="109"/>
      <c r="KZM593" s="109"/>
      <c r="KZN593" s="109"/>
      <c r="KZO593" s="109"/>
      <c r="KZP593" s="109"/>
      <c r="KZQ593" s="109"/>
      <c r="KZR593" s="109"/>
      <c r="KZS593" s="109"/>
      <c r="KZT593" s="109"/>
      <c r="KZU593" s="109"/>
      <c r="KZV593" s="109"/>
      <c r="KZW593" s="109"/>
      <c r="KZX593" s="109"/>
      <c r="KZY593" s="109"/>
      <c r="KZZ593" s="109"/>
      <c r="LAA593" s="109"/>
      <c r="LAB593" s="109"/>
      <c r="LAC593" s="109"/>
      <c r="LAD593" s="109"/>
      <c r="LAE593" s="109"/>
      <c r="LAF593" s="109"/>
      <c r="LAG593" s="109"/>
      <c r="LAH593" s="109"/>
      <c r="LAI593" s="109"/>
      <c r="LAJ593" s="109"/>
      <c r="LAK593" s="109"/>
      <c r="LAL593" s="109"/>
      <c r="LAM593" s="109"/>
      <c r="LAN593" s="109"/>
      <c r="LAO593" s="109"/>
      <c r="LAP593" s="109"/>
      <c r="LAQ593" s="109"/>
      <c r="LAR593" s="109"/>
      <c r="LAS593" s="109"/>
      <c r="LAT593" s="109"/>
      <c r="LAU593" s="109"/>
      <c r="LAV593" s="109"/>
      <c r="LAW593" s="109"/>
      <c r="LAX593" s="109"/>
      <c r="LAY593" s="109"/>
      <c r="LAZ593" s="109"/>
      <c r="LBA593" s="109"/>
      <c r="LBB593" s="109"/>
      <c r="LBC593" s="109"/>
      <c r="LBD593" s="109"/>
      <c r="LBE593" s="109"/>
      <c r="LBF593" s="109"/>
      <c r="LBG593" s="109"/>
      <c r="LBH593" s="109"/>
      <c r="LBI593" s="109"/>
      <c r="LBJ593" s="109"/>
      <c r="LBK593" s="109"/>
      <c r="LBL593" s="109"/>
      <c r="LBM593" s="109"/>
      <c r="LBN593" s="109"/>
      <c r="LBO593" s="109"/>
      <c r="LBP593" s="109"/>
      <c r="LBQ593" s="109"/>
      <c r="LBR593" s="109"/>
      <c r="LBS593" s="109"/>
      <c r="LBT593" s="109"/>
      <c r="LBU593" s="109"/>
      <c r="LBV593" s="109"/>
      <c r="LBW593" s="109"/>
      <c r="LBX593" s="109"/>
      <c r="LBY593" s="109"/>
      <c r="LBZ593" s="109"/>
      <c r="LCA593" s="109"/>
      <c r="LCB593" s="109"/>
      <c r="LCC593" s="109"/>
      <c r="LCD593" s="109"/>
      <c r="LCE593" s="109"/>
      <c r="LCF593" s="109"/>
      <c r="LCG593" s="109"/>
      <c r="LCH593" s="109"/>
      <c r="LCI593" s="109"/>
      <c r="LCJ593" s="109"/>
      <c r="LCK593" s="109"/>
      <c r="LCL593" s="109"/>
      <c r="LCM593" s="109"/>
      <c r="LCN593" s="109"/>
      <c r="LCO593" s="109"/>
      <c r="LCP593" s="109"/>
      <c r="LCQ593" s="109"/>
      <c r="LCR593" s="109"/>
      <c r="LCS593" s="109"/>
      <c r="LCT593" s="109"/>
      <c r="LCU593" s="109"/>
      <c r="LCV593" s="109"/>
      <c r="LCW593" s="109"/>
      <c r="LCX593" s="109"/>
      <c r="LCY593" s="109"/>
      <c r="LCZ593" s="109"/>
      <c r="LDA593" s="109"/>
      <c r="LDB593" s="109"/>
      <c r="LDC593" s="109"/>
      <c r="LDD593" s="109"/>
      <c r="LDE593" s="109"/>
      <c r="LDF593" s="109"/>
      <c r="LDG593" s="109"/>
      <c r="LDH593" s="109"/>
      <c r="LDI593" s="109"/>
      <c r="LDJ593" s="109"/>
      <c r="LDK593" s="109"/>
      <c r="LDL593" s="109"/>
      <c r="LDM593" s="109"/>
      <c r="LDN593" s="109"/>
      <c r="LDO593" s="109"/>
      <c r="LDP593" s="109"/>
      <c r="LDQ593" s="109"/>
      <c r="LDR593" s="109"/>
      <c r="LDS593" s="109"/>
      <c r="LDT593" s="109"/>
      <c r="LDU593" s="109"/>
      <c r="LDV593" s="109"/>
      <c r="LDW593" s="109"/>
      <c r="LDX593" s="109"/>
      <c r="LDY593" s="109"/>
      <c r="LDZ593" s="109"/>
      <c r="LEA593" s="109"/>
      <c r="LEB593" s="109"/>
      <c r="LEC593" s="109"/>
      <c r="LED593" s="109"/>
      <c r="LEE593" s="109"/>
      <c r="LEF593" s="109"/>
      <c r="LEG593" s="109"/>
      <c r="LEH593" s="109"/>
      <c r="LEI593" s="109"/>
      <c r="LEJ593" s="109"/>
      <c r="LEK593" s="109"/>
      <c r="LEL593" s="109"/>
      <c r="LEM593" s="109"/>
      <c r="LEN593" s="109"/>
      <c r="LEO593" s="109"/>
      <c r="LEP593" s="109"/>
      <c r="LEQ593" s="109"/>
      <c r="LER593" s="109"/>
      <c r="LES593" s="109"/>
      <c r="LET593" s="109"/>
      <c r="LEU593" s="109"/>
      <c r="LEV593" s="109"/>
      <c r="LEW593" s="109"/>
      <c r="LEX593" s="109"/>
      <c r="LEY593" s="109"/>
      <c r="LEZ593" s="109"/>
      <c r="LFA593" s="109"/>
      <c r="LFB593" s="109"/>
      <c r="LFC593" s="109"/>
      <c r="LFD593" s="109"/>
      <c r="LFE593" s="109"/>
      <c r="LFF593" s="109"/>
      <c r="LFG593" s="109"/>
      <c r="LFH593" s="109"/>
      <c r="LFI593" s="109"/>
      <c r="LFJ593" s="109"/>
      <c r="LFK593" s="109"/>
      <c r="LFL593" s="109"/>
      <c r="LFM593" s="109"/>
      <c r="LFN593" s="109"/>
      <c r="LFO593" s="109"/>
      <c r="LFP593" s="109"/>
      <c r="LFQ593" s="109"/>
      <c r="LFR593" s="109"/>
      <c r="LFS593" s="109"/>
      <c r="LFT593" s="109"/>
      <c r="LFU593" s="109"/>
      <c r="LFV593" s="109"/>
      <c r="LFW593" s="109"/>
      <c r="LFX593" s="109"/>
      <c r="LFY593" s="109"/>
      <c r="LFZ593" s="109"/>
      <c r="LGA593" s="109"/>
      <c r="LGB593" s="109"/>
      <c r="LGC593" s="109"/>
      <c r="LGD593" s="109"/>
      <c r="LGE593" s="109"/>
      <c r="LGF593" s="109"/>
      <c r="LGG593" s="109"/>
      <c r="LGH593" s="109"/>
      <c r="LGI593" s="109"/>
      <c r="LGJ593" s="109"/>
      <c r="LGK593" s="109"/>
      <c r="LGL593" s="109"/>
      <c r="LGM593" s="109"/>
      <c r="LGN593" s="109"/>
      <c r="LGO593" s="109"/>
      <c r="LGP593" s="109"/>
      <c r="LGQ593" s="109"/>
      <c r="LGR593" s="109"/>
      <c r="LGS593" s="109"/>
      <c r="LGT593" s="109"/>
      <c r="LGU593" s="109"/>
      <c r="LGV593" s="109"/>
      <c r="LGW593" s="109"/>
      <c r="LGX593" s="109"/>
      <c r="LGY593" s="109"/>
      <c r="LGZ593" s="109"/>
      <c r="LHA593" s="109"/>
      <c r="LHB593" s="109"/>
      <c r="LHC593" s="109"/>
      <c r="LHD593" s="109"/>
      <c r="LHE593" s="109"/>
      <c r="LHF593" s="109"/>
      <c r="LHG593" s="109"/>
      <c r="LHH593" s="109"/>
      <c r="LHI593" s="109"/>
      <c r="LHJ593" s="109"/>
      <c r="LHK593" s="109"/>
      <c r="LHL593" s="109"/>
      <c r="LHM593" s="109"/>
      <c r="LHN593" s="109"/>
      <c r="LHO593" s="109"/>
      <c r="LHP593" s="109"/>
      <c r="LHQ593" s="109"/>
      <c r="LHR593" s="109"/>
      <c r="LHS593" s="109"/>
      <c r="LHT593" s="109"/>
      <c r="LHU593" s="109"/>
      <c r="LHV593" s="109"/>
      <c r="LHW593" s="109"/>
      <c r="LHX593" s="109"/>
      <c r="LHY593" s="109"/>
      <c r="LHZ593" s="109"/>
      <c r="LIA593" s="109"/>
      <c r="LIB593" s="109"/>
      <c r="LIC593" s="109"/>
      <c r="LID593" s="109"/>
      <c r="LIE593" s="109"/>
      <c r="LIF593" s="109"/>
      <c r="LIG593" s="109"/>
      <c r="LIH593" s="109"/>
      <c r="LII593" s="109"/>
      <c r="LIJ593" s="109"/>
      <c r="LIK593" s="109"/>
      <c r="LIL593" s="109"/>
      <c r="LIM593" s="109"/>
      <c r="LIN593" s="109"/>
      <c r="LIO593" s="109"/>
      <c r="LIP593" s="109"/>
      <c r="LIQ593" s="109"/>
      <c r="LIR593" s="109"/>
      <c r="LIS593" s="109"/>
      <c r="LIT593" s="109"/>
      <c r="LIU593" s="109"/>
      <c r="LIV593" s="109"/>
      <c r="LIW593" s="109"/>
      <c r="LIX593" s="109"/>
      <c r="LIY593" s="109"/>
      <c r="LIZ593" s="109"/>
      <c r="LJA593" s="109"/>
      <c r="LJB593" s="109"/>
      <c r="LJC593" s="109"/>
      <c r="LJD593" s="109"/>
      <c r="LJE593" s="109"/>
      <c r="LJF593" s="109"/>
      <c r="LJG593" s="109"/>
      <c r="LJH593" s="109"/>
      <c r="LJI593" s="109"/>
      <c r="LJJ593" s="109"/>
      <c r="LJK593" s="109"/>
      <c r="LJL593" s="109"/>
      <c r="LJM593" s="109"/>
      <c r="LJN593" s="109"/>
      <c r="LJO593" s="109"/>
      <c r="LJP593" s="109"/>
      <c r="LJQ593" s="109"/>
      <c r="LJR593" s="109"/>
      <c r="LJS593" s="109"/>
      <c r="LJT593" s="109"/>
      <c r="LJU593" s="109"/>
      <c r="LJV593" s="109"/>
      <c r="LJW593" s="109"/>
      <c r="LJX593" s="109"/>
      <c r="LJY593" s="109"/>
      <c r="LJZ593" s="109"/>
      <c r="LKA593" s="109"/>
      <c r="LKB593" s="109"/>
      <c r="LKC593" s="109"/>
      <c r="LKD593" s="109"/>
      <c r="LKE593" s="109"/>
      <c r="LKF593" s="109"/>
      <c r="LKG593" s="109"/>
      <c r="LKH593" s="109"/>
      <c r="LKI593" s="109"/>
      <c r="LKJ593" s="109"/>
      <c r="LKK593" s="109"/>
      <c r="LKL593" s="109"/>
      <c r="LKM593" s="109"/>
      <c r="LKN593" s="109"/>
      <c r="LKO593" s="109"/>
      <c r="LKP593" s="109"/>
      <c r="LKQ593" s="109"/>
      <c r="LKR593" s="109"/>
      <c r="LKS593" s="109"/>
      <c r="LKT593" s="109"/>
      <c r="LKU593" s="109"/>
      <c r="LKV593" s="109"/>
      <c r="LKW593" s="109"/>
      <c r="LKX593" s="109"/>
      <c r="LKY593" s="109"/>
      <c r="LKZ593" s="109"/>
      <c r="LLA593" s="109"/>
      <c r="LLB593" s="109"/>
      <c r="LLC593" s="109"/>
      <c r="LLD593" s="109"/>
      <c r="LLE593" s="109"/>
      <c r="LLF593" s="109"/>
      <c r="LLG593" s="109"/>
      <c r="LLH593" s="109"/>
      <c r="LLI593" s="109"/>
      <c r="LLJ593" s="109"/>
      <c r="LLK593" s="109"/>
      <c r="LLL593" s="109"/>
      <c r="LLM593" s="109"/>
      <c r="LLN593" s="109"/>
      <c r="LLO593" s="109"/>
      <c r="LLP593" s="109"/>
      <c r="LLQ593" s="109"/>
      <c r="LLR593" s="109"/>
      <c r="LLS593" s="109"/>
      <c r="LLT593" s="109"/>
      <c r="LLU593" s="109"/>
      <c r="LLV593" s="109"/>
      <c r="LLW593" s="109"/>
      <c r="LLX593" s="109"/>
      <c r="LLY593" s="109"/>
      <c r="LLZ593" s="109"/>
      <c r="LMA593" s="109"/>
      <c r="LMB593" s="109"/>
      <c r="LMC593" s="109"/>
      <c r="LMD593" s="109"/>
      <c r="LME593" s="109"/>
      <c r="LMF593" s="109"/>
      <c r="LMG593" s="109"/>
      <c r="LMH593" s="109"/>
      <c r="LMI593" s="109"/>
      <c r="LMJ593" s="109"/>
      <c r="LMK593" s="109"/>
      <c r="LML593" s="109"/>
      <c r="LMM593" s="109"/>
      <c r="LMN593" s="109"/>
      <c r="LMO593" s="109"/>
      <c r="LMP593" s="109"/>
      <c r="LMQ593" s="109"/>
      <c r="LMR593" s="109"/>
      <c r="LMS593" s="109"/>
      <c r="LMT593" s="109"/>
      <c r="LMU593" s="109"/>
      <c r="LMV593" s="109"/>
      <c r="LMW593" s="109"/>
      <c r="LMX593" s="109"/>
      <c r="LMY593" s="109"/>
      <c r="LMZ593" s="109"/>
      <c r="LNA593" s="109"/>
      <c r="LNB593" s="109"/>
      <c r="LNC593" s="109"/>
      <c r="LND593" s="109"/>
      <c r="LNE593" s="109"/>
      <c r="LNF593" s="109"/>
      <c r="LNG593" s="109"/>
      <c r="LNH593" s="109"/>
      <c r="LNI593" s="109"/>
      <c r="LNJ593" s="109"/>
      <c r="LNK593" s="109"/>
      <c r="LNL593" s="109"/>
      <c r="LNM593" s="109"/>
      <c r="LNN593" s="109"/>
      <c r="LNO593" s="109"/>
      <c r="LNP593" s="109"/>
      <c r="LNQ593" s="109"/>
      <c r="LNR593" s="109"/>
      <c r="LNS593" s="109"/>
      <c r="LNT593" s="109"/>
      <c r="LNU593" s="109"/>
      <c r="LNV593" s="109"/>
      <c r="LNW593" s="109"/>
      <c r="LNX593" s="109"/>
      <c r="LNY593" s="109"/>
      <c r="LNZ593" s="109"/>
      <c r="LOA593" s="109"/>
      <c r="LOB593" s="109"/>
      <c r="LOC593" s="109"/>
      <c r="LOD593" s="109"/>
      <c r="LOE593" s="109"/>
      <c r="LOF593" s="109"/>
      <c r="LOG593" s="109"/>
      <c r="LOH593" s="109"/>
      <c r="LOI593" s="109"/>
      <c r="LOJ593" s="109"/>
      <c r="LOK593" s="109"/>
      <c r="LOL593" s="109"/>
      <c r="LOM593" s="109"/>
      <c r="LON593" s="109"/>
      <c r="LOO593" s="109"/>
      <c r="LOP593" s="109"/>
      <c r="LOQ593" s="109"/>
      <c r="LOR593" s="109"/>
      <c r="LOS593" s="109"/>
      <c r="LOT593" s="109"/>
      <c r="LOU593" s="109"/>
      <c r="LOV593" s="109"/>
      <c r="LOW593" s="109"/>
      <c r="LOX593" s="109"/>
      <c r="LOY593" s="109"/>
      <c r="LOZ593" s="109"/>
      <c r="LPA593" s="109"/>
      <c r="LPB593" s="109"/>
      <c r="LPC593" s="109"/>
      <c r="LPD593" s="109"/>
      <c r="LPE593" s="109"/>
      <c r="LPF593" s="109"/>
      <c r="LPG593" s="109"/>
      <c r="LPH593" s="109"/>
      <c r="LPI593" s="109"/>
      <c r="LPJ593" s="109"/>
      <c r="LPK593" s="109"/>
      <c r="LPL593" s="109"/>
      <c r="LPM593" s="109"/>
      <c r="LPN593" s="109"/>
      <c r="LPO593" s="109"/>
      <c r="LPP593" s="109"/>
      <c r="LPQ593" s="109"/>
      <c r="LPR593" s="109"/>
      <c r="LPS593" s="109"/>
      <c r="LPT593" s="109"/>
      <c r="LPU593" s="109"/>
      <c r="LPV593" s="109"/>
      <c r="LPW593" s="109"/>
      <c r="LPX593" s="109"/>
      <c r="LPY593" s="109"/>
      <c r="LPZ593" s="109"/>
      <c r="LQA593" s="109"/>
      <c r="LQB593" s="109"/>
      <c r="LQC593" s="109"/>
      <c r="LQD593" s="109"/>
      <c r="LQE593" s="109"/>
      <c r="LQF593" s="109"/>
      <c r="LQG593" s="109"/>
      <c r="LQH593" s="109"/>
      <c r="LQI593" s="109"/>
      <c r="LQJ593" s="109"/>
      <c r="LQK593" s="109"/>
      <c r="LQL593" s="109"/>
      <c r="LQM593" s="109"/>
      <c r="LQN593" s="109"/>
      <c r="LQO593" s="109"/>
      <c r="LQP593" s="109"/>
      <c r="LQQ593" s="109"/>
      <c r="LQR593" s="109"/>
      <c r="LQS593" s="109"/>
      <c r="LQT593" s="109"/>
      <c r="LQU593" s="109"/>
      <c r="LQV593" s="109"/>
      <c r="LQW593" s="109"/>
      <c r="LQX593" s="109"/>
      <c r="LQY593" s="109"/>
      <c r="LQZ593" s="109"/>
      <c r="LRA593" s="109"/>
      <c r="LRB593" s="109"/>
      <c r="LRC593" s="109"/>
      <c r="LRD593" s="109"/>
      <c r="LRE593" s="109"/>
      <c r="LRF593" s="109"/>
      <c r="LRG593" s="109"/>
      <c r="LRH593" s="109"/>
      <c r="LRI593" s="109"/>
      <c r="LRJ593" s="109"/>
      <c r="LRK593" s="109"/>
      <c r="LRL593" s="109"/>
      <c r="LRM593" s="109"/>
      <c r="LRN593" s="109"/>
      <c r="LRO593" s="109"/>
      <c r="LRP593" s="109"/>
      <c r="LRQ593" s="109"/>
      <c r="LRR593" s="109"/>
      <c r="LRS593" s="109"/>
      <c r="LRT593" s="109"/>
      <c r="LRU593" s="109"/>
      <c r="LRV593" s="109"/>
      <c r="LRW593" s="109"/>
      <c r="LRX593" s="109"/>
      <c r="LRY593" s="109"/>
      <c r="LRZ593" s="109"/>
      <c r="LSA593" s="109"/>
      <c r="LSB593" s="109"/>
      <c r="LSC593" s="109"/>
      <c r="LSD593" s="109"/>
      <c r="LSE593" s="109"/>
      <c r="LSF593" s="109"/>
      <c r="LSG593" s="109"/>
      <c r="LSH593" s="109"/>
      <c r="LSI593" s="109"/>
      <c r="LSJ593" s="109"/>
      <c r="LSK593" s="109"/>
      <c r="LSL593" s="109"/>
      <c r="LSM593" s="109"/>
      <c r="LSN593" s="109"/>
      <c r="LSO593" s="109"/>
      <c r="LSP593" s="109"/>
      <c r="LSQ593" s="109"/>
      <c r="LSR593" s="109"/>
      <c r="LSS593" s="109"/>
      <c r="LST593" s="109"/>
      <c r="LSU593" s="109"/>
      <c r="LSV593" s="109"/>
      <c r="LSW593" s="109"/>
      <c r="LSX593" s="109"/>
      <c r="LSY593" s="109"/>
      <c r="LSZ593" s="109"/>
      <c r="LTA593" s="109"/>
      <c r="LTB593" s="109"/>
      <c r="LTC593" s="109"/>
      <c r="LTD593" s="109"/>
      <c r="LTE593" s="109"/>
      <c r="LTF593" s="109"/>
      <c r="LTG593" s="109"/>
      <c r="LTH593" s="109"/>
      <c r="LTI593" s="109"/>
      <c r="LTJ593" s="109"/>
      <c r="LTK593" s="109"/>
      <c r="LTL593" s="109"/>
      <c r="LTM593" s="109"/>
      <c r="LTN593" s="109"/>
      <c r="LTO593" s="109"/>
      <c r="LTP593" s="109"/>
      <c r="LTQ593" s="109"/>
      <c r="LTR593" s="109"/>
      <c r="LTS593" s="109"/>
      <c r="LTT593" s="109"/>
      <c r="LTU593" s="109"/>
      <c r="LTV593" s="109"/>
      <c r="LTW593" s="109"/>
      <c r="LTX593" s="109"/>
      <c r="LTY593" s="109"/>
      <c r="LTZ593" s="109"/>
      <c r="LUA593" s="109"/>
      <c r="LUB593" s="109"/>
      <c r="LUC593" s="109"/>
      <c r="LUD593" s="109"/>
      <c r="LUE593" s="109"/>
      <c r="LUF593" s="109"/>
      <c r="LUG593" s="109"/>
      <c r="LUH593" s="109"/>
      <c r="LUI593" s="109"/>
      <c r="LUJ593" s="109"/>
      <c r="LUK593" s="109"/>
      <c r="LUL593" s="109"/>
      <c r="LUM593" s="109"/>
      <c r="LUN593" s="109"/>
      <c r="LUO593" s="109"/>
      <c r="LUP593" s="109"/>
      <c r="LUQ593" s="109"/>
      <c r="LUR593" s="109"/>
      <c r="LUS593" s="109"/>
      <c r="LUT593" s="109"/>
      <c r="LUU593" s="109"/>
      <c r="LUV593" s="109"/>
      <c r="LUW593" s="109"/>
      <c r="LUX593" s="109"/>
      <c r="LUY593" s="109"/>
      <c r="LUZ593" s="109"/>
      <c r="LVA593" s="109"/>
      <c r="LVB593" s="109"/>
      <c r="LVC593" s="109"/>
      <c r="LVD593" s="109"/>
      <c r="LVE593" s="109"/>
      <c r="LVF593" s="109"/>
      <c r="LVG593" s="109"/>
      <c r="LVH593" s="109"/>
      <c r="LVI593" s="109"/>
      <c r="LVJ593" s="109"/>
      <c r="LVK593" s="109"/>
      <c r="LVL593" s="109"/>
      <c r="LVM593" s="109"/>
      <c r="LVN593" s="109"/>
      <c r="LVO593" s="109"/>
      <c r="LVP593" s="109"/>
      <c r="LVQ593" s="109"/>
      <c r="LVR593" s="109"/>
      <c r="LVS593" s="109"/>
      <c r="LVT593" s="109"/>
      <c r="LVU593" s="109"/>
      <c r="LVV593" s="109"/>
      <c r="LVW593" s="109"/>
      <c r="LVX593" s="109"/>
      <c r="LVY593" s="109"/>
      <c r="LVZ593" s="109"/>
      <c r="LWA593" s="109"/>
      <c r="LWB593" s="109"/>
      <c r="LWC593" s="109"/>
      <c r="LWD593" s="109"/>
      <c r="LWE593" s="109"/>
      <c r="LWF593" s="109"/>
      <c r="LWG593" s="109"/>
      <c r="LWH593" s="109"/>
      <c r="LWI593" s="109"/>
      <c r="LWJ593" s="109"/>
      <c r="LWK593" s="109"/>
      <c r="LWL593" s="109"/>
      <c r="LWM593" s="109"/>
      <c r="LWN593" s="109"/>
      <c r="LWO593" s="109"/>
      <c r="LWP593" s="109"/>
      <c r="LWQ593" s="109"/>
      <c r="LWR593" s="109"/>
      <c r="LWS593" s="109"/>
      <c r="LWT593" s="109"/>
      <c r="LWU593" s="109"/>
      <c r="LWV593" s="109"/>
      <c r="LWW593" s="109"/>
      <c r="LWX593" s="109"/>
      <c r="LWY593" s="109"/>
      <c r="LWZ593" s="109"/>
      <c r="LXA593" s="109"/>
      <c r="LXB593" s="109"/>
      <c r="LXC593" s="109"/>
      <c r="LXD593" s="109"/>
      <c r="LXE593" s="109"/>
      <c r="LXF593" s="109"/>
      <c r="LXG593" s="109"/>
      <c r="LXH593" s="109"/>
      <c r="LXI593" s="109"/>
      <c r="LXJ593" s="109"/>
      <c r="LXK593" s="109"/>
      <c r="LXL593" s="109"/>
      <c r="LXM593" s="109"/>
      <c r="LXN593" s="109"/>
      <c r="LXO593" s="109"/>
      <c r="LXP593" s="109"/>
      <c r="LXQ593" s="109"/>
      <c r="LXR593" s="109"/>
      <c r="LXS593" s="109"/>
      <c r="LXT593" s="109"/>
      <c r="LXU593" s="109"/>
      <c r="LXV593" s="109"/>
      <c r="LXW593" s="109"/>
      <c r="LXX593" s="109"/>
      <c r="LXY593" s="109"/>
      <c r="LXZ593" s="109"/>
      <c r="LYA593" s="109"/>
      <c r="LYB593" s="109"/>
      <c r="LYC593" s="109"/>
      <c r="LYD593" s="109"/>
      <c r="LYE593" s="109"/>
      <c r="LYF593" s="109"/>
      <c r="LYG593" s="109"/>
      <c r="LYH593" s="109"/>
      <c r="LYI593" s="109"/>
      <c r="LYJ593" s="109"/>
      <c r="LYK593" s="109"/>
      <c r="LYL593" s="109"/>
      <c r="LYM593" s="109"/>
      <c r="LYN593" s="109"/>
      <c r="LYO593" s="109"/>
      <c r="LYP593" s="109"/>
      <c r="LYQ593" s="109"/>
      <c r="LYR593" s="109"/>
      <c r="LYS593" s="109"/>
      <c r="LYT593" s="109"/>
      <c r="LYU593" s="109"/>
      <c r="LYV593" s="109"/>
      <c r="LYW593" s="109"/>
      <c r="LYX593" s="109"/>
      <c r="LYY593" s="109"/>
      <c r="LYZ593" s="109"/>
      <c r="LZA593" s="109"/>
      <c r="LZB593" s="109"/>
      <c r="LZC593" s="109"/>
      <c r="LZD593" s="109"/>
      <c r="LZE593" s="109"/>
      <c r="LZF593" s="109"/>
      <c r="LZG593" s="109"/>
      <c r="LZH593" s="109"/>
      <c r="LZI593" s="109"/>
      <c r="LZJ593" s="109"/>
      <c r="LZK593" s="109"/>
      <c r="LZL593" s="109"/>
      <c r="LZM593" s="109"/>
      <c r="LZN593" s="109"/>
      <c r="LZO593" s="109"/>
      <c r="LZP593" s="109"/>
      <c r="LZQ593" s="109"/>
      <c r="LZR593" s="109"/>
      <c r="LZS593" s="109"/>
      <c r="LZT593" s="109"/>
      <c r="LZU593" s="109"/>
      <c r="LZV593" s="109"/>
      <c r="LZW593" s="109"/>
      <c r="LZX593" s="109"/>
      <c r="LZY593" s="109"/>
      <c r="LZZ593" s="109"/>
      <c r="MAA593" s="109"/>
      <c r="MAB593" s="109"/>
      <c r="MAC593" s="109"/>
      <c r="MAD593" s="109"/>
      <c r="MAE593" s="109"/>
      <c r="MAF593" s="109"/>
      <c r="MAG593" s="109"/>
      <c r="MAH593" s="109"/>
      <c r="MAI593" s="109"/>
      <c r="MAJ593" s="109"/>
      <c r="MAK593" s="109"/>
      <c r="MAL593" s="109"/>
      <c r="MAM593" s="109"/>
      <c r="MAN593" s="109"/>
      <c r="MAO593" s="109"/>
      <c r="MAP593" s="109"/>
      <c r="MAQ593" s="109"/>
      <c r="MAR593" s="109"/>
      <c r="MAS593" s="109"/>
      <c r="MAT593" s="109"/>
      <c r="MAU593" s="109"/>
      <c r="MAV593" s="109"/>
      <c r="MAW593" s="109"/>
      <c r="MAX593" s="109"/>
      <c r="MAY593" s="109"/>
      <c r="MAZ593" s="109"/>
      <c r="MBA593" s="109"/>
      <c r="MBB593" s="109"/>
      <c r="MBC593" s="109"/>
      <c r="MBD593" s="109"/>
      <c r="MBE593" s="109"/>
      <c r="MBF593" s="109"/>
      <c r="MBG593" s="109"/>
      <c r="MBH593" s="109"/>
      <c r="MBI593" s="109"/>
      <c r="MBJ593" s="109"/>
      <c r="MBK593" s="109"/>
      <c r="MBL593" s="109"/>
      <c r="MBM593" s="109"/>
      <c r="MBN593" s="109"/>
      <c r="MBO593" s="109"/>
      <c r="MBP593" s="109"/>
      <c r="MBQ593" s="109"/>
      <c r="MBR593" s="109"/>
      <c r="MBS593" s="109"/>
      <c r="MBT593" s="109"/>
      <c r="MBU593" s="109"/>
      <c r="MBV593" s="109"/>
      <c r="MBW593" s="109"/>
      <c r="MBX593" s="109"/>
      <c r="MBY593" s="109"/>
      <c r="MBZ593" s="109"/>
      <c r="MCA593" s="109"/>
      <c r="MCB593" s="109"/>
      <c r="MCC593" s="109"/>
      <c r="MCD593" s="109"/>
      <c r="MCE593" s="109"/>
      <c r="MCF593" s="109"/>
      <c r="MCG593" s="109"/>
      <c r="MCH593" s="109"/>
      <c r="MCI593" s="109"/>
      <c r="MCJ593" s="109"/>
      <c r="MCK593" s="109"/>
      <c r="MCL593" s="109"/>
      <c r="MCM593" s="109"/>
      <c r="MCN593" s="109"/>
      <c r="MCO593" s="109"/>
      <c r="MCP593" s="109"/>
      <c r="MCQ593" s="109"/>
      <c r="MCR593" s="109"/>
      <c r="MCS593" s="109"/>
      <c r="MCT593" s="109"/>
      <c r="MCU593" s="109"/>
      <c r="MCV593" s="109"/>
      <c r="MCW593" s="109"/>
      <c r="MCX593" s="109"/>
      <c r="MCY593" s="109"/>
      <c r="MCZ593" s="109"/>
      <c r="MDA593" s="109"/>
      <c r="MDB593" s="109"/>
      <c r="MDC593" s="109"/>
      <c r="MDD593" s="109"/>
      <c r="MDE593" s="109"/>
      <c r="MDF593" s="109"/>
      <c r="MDG593" s="109"/>
      <c r="MDH593" s="109"/>
      <c r="MDI593" s="109"/>
      <c r="MDJ593" s="109"/>
      <c r="MDK593" s="109"/>
      <c r="MDL593" s="109"/>
      <c r="MDM593" s="109"/>
      <c r="MDN593" s="109"/>
      <c r="MDO593" s="109"/>
      <c r="MDP593" s="109"/>
      <c r="MDQ593" s="109"/>
      <c r="MDR593" s="109"/>
      <c r="MDS593" s="109"/>
      <c r="MDT593" s="109"/>
      <c r="MDU593" s="109"/>
      <c r="MDV593" s="109"/>
      <c r="MDW593" s="109"/>
      <c r="MDX593" s="109"/>
      <c r="MDY593" s="109"/>
      <c r="MDZ593" s="109"/>
      <c r="MEA593" s="109"/>
      <c r="MEB593" s="109"/>
      <c r="MEC593" s="109"/>
      <c r="MED593" s="109"/>
      <c r="MEE593" s="109"/>
      <c r="MEF593" s="109"/>
      <c r="MEG593" s="109"/>
      <c r="MEH593" s="109"/>
      <c r="MEI593" s="109"/>
      <c r="MEJ593" s="109"/>
      <c r="MEK593" s="109"/>
      <c r="MEL593" s="109"/>
      <c r="MEM593" s="109"/>
      <c r="MEN593" s="109"/>
      <c r="MEO593" s="109"/>
      <c r="MEP593" s="109"/>
      <c r="MEQ593" s="109"/>
      <c r="MER593" s="109"/>
      <c r="MES593" s="109"/>
      <c r="MET593" s="109"/>
      <c r="MEU593" s="109"/>
      <c r="MEV593" s="109"/>
      <c r="MEW593" s="109"/>
      <c r="MEX593" s="109"/>
      <c r="MEY593" s="109"/>
      <c r="MEZ593" s="109"/>
      <c r="MFA593" s="109"/>
      <c r="MFB593" s="109"/>
      <c r="MFC593" s="109"/>
      <c r="MFD593" s="109"/>
      <c r="MFE593" s="109"/>
      <c r="MFF593" s="109"/>
      <c r="MFG593" s="109"/>
      <c r="MFH593" s="109"/>
      <c r="MFI593" s="109"/>
      <c r="MFJ593" s="109"/>
      <c r="MFK593" s="109"/>
      <c r="MFL593" s="109"/>
      <c r="MFM593" s="109"/>
      <c r="MFN593" s="109"/>
      <c r="MFO593" s="109"/>
      <c r="MFP593" s="109"/>
      <c r="MFQ593" s="109"/>
      <c r="MFR593" s="109"/>
      <c r="MFS593" s="109"/>
      <c r="MFT593" s="109"/>
      <c r="MFU593" s="109"/>
      <c r="MFV593" s="109"/>
      <c r="MFW593" s="109"/>
      <c r="MFX593" s="109"/>
      <c r="MFY593" s="109"/>
      <c r="MFZ593" s="109"/>
      <c r="MGA593" s="109"/>
      <c r="MGB593" s="109"/>
      <c r="MGC593" s="109"/>
      <c r="MGD593" s="109"/>
      <c r="MGE593" s="109"/>
      <c r="MGF593" s="109"/>
      <c r="MGG593" s="109"/>
      <c r="MGH593" s="109"/>
      <c r="MGI593" s="109"/>
      <c r="MGJ593" s="109"/>
      <c r="MGK593" s="109"/>
      <c r="MGL593" s="109"/>
      <c r="MGM593" s="109"/>
      <c r="MGN593" s="109"/>
      <c r="MGO593" s="109"/>
      <c r="MGP593" s="109"/>
      <c r="MGQ593" s="109"/>
      <c r="MGR593" s="109"/>
      <c r="MGS593" s="109"/>
      <c r="MGT593" s="109"/>
      <c r="MGU593" s="109"/>
      <c r="MGV593" s="109"/>
      <c r="MGW593" s="109"/>
      <c r="MGX593" s="109"/>
      <c r="MGY593" s="109"/>
      <c r="MGZ593" s="109"/>
      <c r="MHA593" s="109"/>
      <c r="MHB593" s="109"/>
      <c r="MHC593" s="109"/>
      <c r="MHD593" s="109"/>
      <c r="MHE593" s="109"/>
      <c r="MHF593" s="109"/>
      <c r="MHG593" s="109"/>
      <c r="MHH593" s="109"/>
      <c r="MHI593" s="109"/>
      <c r="MHJ593" s="109"/>
      <c r="MHK593" s="109"/>
      <c r="MHL593" s="109"/>
      <c r="MHM593" s="109"/>
      <c r="MHN593" s="109"/>
      <c r="MHO593" s="109"/>
      <c r="MHP593" s="109"/>
      <c r="MHQ593" s="109"/>
      <c r="MHR593" s="109"/>
      <c r="MHS593" s="109"/>
      <c r="MHT593" s="109"/>
      <c r="MHU593" s="109"/>
      <c r="MHV593" s="109"/>
      <c r="MHW593" s="109"/>
      <c r="MHX593" s="109"/>
      <c r="MHY593" s="109"/>
      <c r="MHZ593" s="109"/>
      <c r="MIA593" s="109"/>
      <c r="MIB593" s="109"/>
      <c r="MIC593" s="109"/>
      <c r="MID593" s="109"/>
      <c r="MIE593" s="109"/>
      <c r="MIF593" s="109"/>
      <c r="MIG593" s="109"/>
      <c r="MIH593" s="109"/>
      <c r="MII593" s="109"/>
      <c r="MIJ593" s="109"/>
      <c r="MIK593" s="109"/>
      <c r="MIL593" s="109"/>
      <c r="MIM593" s="109"/>
      <c r="MIN593" s="109"/>
      <c r="MIO593" s="109"/>
      <c r="MIP593" s="109"/>
      <c r="MIQ593" s="109"/>
      <c r="MIR593" s="109"/>
      <c r="MIS593" s="109"/>
      <c r="MIT593" s="109"/>
      <c r="MIU593" s="109"/>
      <c r="MIV593" s="109"/>
      <c r="MIW593" s="109"/>
      <c r="MIX593" s="109"/>
      <c r="MIY593" s="109"/>
      <c r="MIZ593" s="109"/>
      <c r="MJA593" s="109"/>
      <c r="MJB593" s="109"/>
      <c r="MJC593" s="109"/>
      <c r="MJD593" s="109"/>
      <c r="MJE593" s="109"/>
      <c r="MJF593" s="109"/>
      <c r="MJG593" s="109"/>
      <c r="MJH593" s="109"/>
      <c r="MJI593" s="109"/>
      <c r="MJJ593" s="109"/>
      <c r="MJK593" s="109"/>
      <c r="MJL593" s="109"/>
      <c r="MJM593" s="109"/>
      <c r="MJN593" s="109"/>
      <c r="MJO593" s="109"/>
      <c r="MJP593" s="109"/>
      <c r="MJQ593" s="109"/>
      <c r="MJR593" s="109"/>
      <c r="MJS593" s="109"/>
      <c r="MJT593" s="109"/>
      <c r="MJU593" s="109"/>
      <c r="MJV593" s="109"/>
      <c r="MJW593" s="109"/>
      <c r="MJX593" s="109"/>
      <c r="MJY593" s="109"/>
      <c r="MJZ593" s="109"/>
      <c r="MKA593" s="109"/>
      <c r="MKB593" s="109"/>
      <c r="MKC593" s="109"/>
      <c r="MKD593" s="109"/>
      <c r="MKE593" s="109"/>
      <c r="MKF593" s="109"/>
      <c r="MKG593" s="109"/>
      <c r="MKH593" s="109"/>
      <c r="MKI593" s="109"/>
      <c r="MKJ593" s="109"/>
      <c r="MKK593" s="109"/>
      <c r="MKL593" s="109"/>
      <c r="MKM593" s="109"/>
      <c r="MKN593" s="109"/>
      <c r="MKO593" s="109"/>
      <c r="MKP593" s="109"/>
      <c r="MKQ593" s="109"/>
      <c r="MKR593" s="109"/>
      <c r="MKS593" s="109"/>
      <c r="MKT593" s="109"/>
      <c r="MKU593" s="109"/>
      <c r="MKV593" s="109"/>
      <c r="MKW593" s="109"/>
      <c r="MKX593" s="109"/>
      <c r="MKY593" s="109"/>
      <c r="MKZ593" s="109"/>
      <c r="MLA593" s="109"/>
      <c r="MLB593" s="109"/>
      <c r="MLC593" s="109"/>
      <c r="MLD593" s="109"/>
      <c r="MLE593" s="109"/>
      <c r="MLF593" s="109"/>
      <c r="MLG593" s="109"/>
      <c r="MLH593" s="109"/>
      <c r="MLI593" s="109"/>
      <c r="MLJ593" s="109"/>
      <c r="MLK593" s="109"/>
      <c r="MLL593" s="109"/>
      <c r="MLM593" s="109"/>
      <c r="MLN593" s="109"/>
      <c r="MLO593" s="109"/>
      <c r="MLP593" s="109"/>
      <c r="MLQ593" s="109"/>
      <c r="MLR593" s="109"/>
      <c r="MLS593" s="109"/>
      <c r="MLT593" s="109"/>
      <c r="MLU593" s="109"/>
      <c r="MLV593" s="109"/>
      <c r="MLW593" s="109"/>
      <c r="MLX593" s="109"/>
      <c r="MLY593" s="109"/>
      <c r="MLZ593" s="109"/>
      <c r="MMA593" s="109"/>
      <c r="MMB593" s="109"/>
      <c r="MMC593" s="109"/>
      <c r="MMD593" s="109"/>
      <c r="MME593" s="109"/>
      <c r="MMF593" s="109"/>
      <c r="MMG593" s="109"/>
      <c r="MMH593" s="109"/>
      <c r="MMI593" s="109"/>
      <c r="MMJ593" s="109"/>
      <c r="MMK593" s="109"/>
      <c r="MML593" s="109"/>
      <c r="MMM593" s="109"/>
      <c r="MMN593" s="109"/>
      <c r="MMO593" s="109"/>
      <c r="MMP593" s="109"/>
      <c r="MMQ593" s="109"/>
      <c r="MMR593" s="109"/>
      <c r="MMS593" s="109"/>
      <c r="MMT593" s="109"/>
      <c r="MMU593" s="109"/>
      <c r="MMV593" s="109"/>
      <c r="MMW593" s="109"/>
      <c r="MMX593" s="109"/>
      <c r="MMY593" s="109"/>
      <c r="MMZ593" s="109"/>
      <c r="MNA593" s="109"/>
      <c r="MNB593" s="109"/>
      <c r="MNC593" s="109"/>
      <c r="MND593" s="109"/>
      <c r="MNE593" s="109"/>
      <c r="MNF593" s="109"/>
      <c r="MNG593" s="109"/>
      <c r="MNH593" s="109"/>
      <c r="MNI593" s="109"/>
      <c r="MNJ593" s="109"/>
      <c r="MNK593" s="109"/>
      <c r="MNL593" s="109"/>
      <c r="MNM593" s="109"/>
      <c r="MNN593" s="109"/>
      <c r="MNO593" s="109"/>
      <c r="MNP593" s="109"/>
      <c r="MNQ593" s="109"/>
      <c r="MNR593" s="109"/>
      <c r="MNS593" s="109"/>
      <c r="MNT593" s="109"/>
      <c r="MNU593" s="109"/>
      <c r="MNV593" s="109"/>
      <c r="MNW593" s="109"/>
      <c r="MNX593" s="109"/>
      <c r="MNY593" s="109"/>
      <c r="MNZ593" s="109"/>
      <c r="MOA593" s="109"/>
      <c r="MOB593" s="109"/>
      <c r="MOC593" s="109"/>
      <c r="MOD593" s="109"/>
      <c r="MOE593" s="109"/>
      <c r="MOF593" s="109"/>
      <c r="MOG593" s="109"/>
      <c r="MOH593" s="109"/>
      <c r="MOI593" s="109"/>
      <c r="MOJ593" s="109"/>
      <c r="MOK593" s="109"/>
      <c r="MOL593" s="109"/>
      <c r="MOM593" s="109"/>
      <c r="MON593" s="109"/>
      <c r="MOO593" s="109"/>
      <c r="MOP593" s="109"/>
      <c r="MOQ593" s="109"/>
      <c r="MOR593" s="109"/>
      <c r="MOS593" s="109"/>
      <c r="MOT593" s="109"/>
      <c r="MOU593" s="109"/>
      <c r="MOV593" s="109"/>
      <c r="MOW593" s="109"/>
      <c r="MOX593" s="109"/>
      <c r="MOY593" s="109"/>
      <c r="MOZ593" s="109"/>
      <c r="MPA593" s="109"/>
      <c r="MPB593" s="109"/>
      <c r="MPC593" s="109"/>
      <c r="MPD593" s="109"/>
      <c r="MPE593" s="109"/>
      <c r="MPF593" s="109"/>
      <c r="MPG593" s="109"/>
      <c r="MPH593" s="109"/>
      <c r="MPI593" s="109"/>
      <c r="MPJ593" s="109"/>
      <c r="MPK593" s="109"/>
      <c r="MPL593" s="109"/>
      <c r="MPM593" s="109"/>
      <c r="MPN593" s="109"/>
      <c r="MPO593" s="109"/>
      <c r="MPP593" s="109"/>
      <c r="MPQ593" s="109"/>
      <c r="MPR593" s="109"/>
      <c r="MPS593" s="109"/>
      <c r="MPT593" s="109"/>
      <c r="MPU593" s="109"/>
      <c r="MPV593" s="109"/>
      <c r="MPW593" s="109"/>
      <c r="MPX593" s="109"/>
      <c r="MPY593" s="109"/>
      <c r="MPZ593" s="109"/>
      <c r="MQA593" s="109"/>
      <c r="MQB593" s="109"/>
      <c r="MQC593" s="109"/>
      <c r="MQD593" s="109"/>
      <c r="MQE593" s="109"/>
      <c r="MQF593" s="109"/>
      <c r="MQG593" s="109"/>
      <c r="MQH593" s="109"/>
      <c r="MQI593" s="109"/>
      <c r="MQJ593" s="109"/>
      <c r="MQK593" s="109"/>
      <c r="MQL593" s="109"/>
      <c r="MQM593" s="109"/>
      <c r="MQN593" s="109"/>
      <c r="MQO593" s="109"/>
      <c r="MQP593" s="109"/>
      <c r="MQQ593" s="109"/>
      <c r="MQR593" s="109"/>
      <c r="MQS593" s="109"/>
      <c r="MQT593" s="109"/>
      <c r="MQU593" s="109"/>
      <c r="MQV593" s="109"/>
      <c r="MQW593" s="109"/>
      <c r="MQX593" s="109"/>
      <c r="MQY593" s="109"/>
      <c r="MQZ593" s="109"/>
      <c r="MRA593" s="109"/>
      <c r="MRB593" s="109"/>
      <c r="MRC593" s="109"/>
      <c r="MRD593" s="109"/>
      <c r="MRE593" s="109"/>
      <c r="MRF593" s="109"/>
      <c r="MRG593" s="109"/>
      <c r="MRH593" s="109"/>
      <c r="MRI593" s="109"/>
      <c r="MRJ593" s="109"/>
      <c r="MRK593" s="109"/>
      <c r="MRL593" s="109"/>
      <c r="MRM593" s="109"/>
      <c r="MRN593" s="109"/>
      <c r="MRO593" s="109"/>
      <c r="MRP593" s="109"/>
      <c r="MRQ593" s="109"/>
      <c r="MRR593" s="109"/>
      <c r="MRS593" s="109"/>
      <c r="MRT593" s="109"/>
      <c r="MRU593" s="109"/>
      <c r="MRV593" s="109"/>
      <c r="MRW593" s="109"/>
      <c r="MRX593" s="109"/>
      <c r="MRY593" s="109"/>
      <c r="MRZ593" s="109"/>
      <c r="MSA593" s="109"/>
      <c r="MSB593" s="109"/>
      <c r="MSC593" s="109"/>
      <c r="MSD593" s="109"/>
      <c r="MSE593" s="109"/>
      <c r="MSF593" s="109"/>
      <c r="MSG593" s="109"/>
      <c r="MSH593" s="109"/>
      <c r="MSI593" s="109"/>
      <c r="MSJ593" s="109"/>
      <c r="MSK593" s="109"/>
      <c r="MSL593" s="109"/>
      <c r="MSM593" s="109"/>
      <c r="MSN593" s="109"/>
      <c r="MSO593" s="109"/>
      <c r="MSP593" s="109"/>
      <c r="MSQ593" s="109"/>
      <c r="MSR593" s="109"/>
      <c r="MSS593" s="109"/>
      <c r="MST593" s="109"/>
      <c r="MSU593" s="109"/>
      <c r="MSV593" s="109"/>
      <c r="MSW593" s="109"/>
      <c r="MSX593" s="109"/>
      <c r="MSY593" s="109"/>
      <c r="MSZ593" s="109"/>
      <c r="MTA593" s="109"/>
      <c r="MTB593" s="109"/>
      <c r="MTC593" s="109"/>
      <c r="MTD593" s="109"/>
      <c r="MTE593" s="109"/>
      <c r="MTF593" s="109"/>
      <c r="MTG593" s="109"/>
      <c r="MTH593" s="109"/>
      <c r="MTI593" s="109"/>
      <c r="MTJ593" s="109"/>
      <c r="MTK593" s="109"/>
      <c r="MTL593" s="109"/>
      <c r="MTM593" s="109"/>
      <c r="MTN593" s="109"/>
      <c r="MTO593" s="109"/>
      <c r="MTP593" s="109"/>
      <c r="MTQ593" s="109"/>
      <c r="MTR593" s="109"/>
      <c r="MTS593" s="109"/>
      <c r="MTT593" s="109"/>
      <c r="MTU593" s="109"/>
      <c r="MTV593" s="109"/>
      <c r="MTW593" s="109"/>
      <c r="MTX593" s="109"/>
      <c r="MTY593" s="109"/>
      <c r="MTZ593" s="109"/>
      <c r="MUA593" s="109"/>
      <c r="MUB593" s="109"/>
      <c r="MUC593" s="109"/>
      <c r="MUD593" s="109"/>
      <c r="MUE593" s="109"/>
      <c r="MUF593" s="109"/>
      <c r="MUG593" s="109"/>
      <c r="MUH593" s="109"/>
      <c r="MUI593" s="109"/>
      <c r="MUJ593" s="109"/>
      <c r="MUK593" s="109"/>
      <c r="MUL593" s="109"/>
      <c r="MUM593" s="109"/>
      <c r="MUN593" s="109"/>
      <c r="MUO593" s="109"/>
      <c r="MUP593" s="109"/>
      <c r="MUQ593" s="109"/>
      <c r="MUR593" s="109"/>
      <c r="MUS593" s="109"/>
      <c r="MUT593" s="109"/>
      <c r="MUU593" s="109"/>
      <c r="MUV593" s="109"/>
      <c r="MUW593" s="109"/>
      <c r="MUX593" s="109"/>
      <c r="MUY593" s="109"/>
      <c r="MUZ593" s="109"/>
      <c r="MVA593" s="109"/>
      <c r="MVB593" s="109"/>
      <c r="MVC593" s="109"/>
      <c r="MVD593" s="109"/>
      <c r="MVE593" s="109"/>
      <c r="MVF593" s="109"/>
      <c r="MVG593" s="109"/>
      <c r="MVH593" s="109"/>
      <c r="MVI593" s="109"/>
      <c r="MVJ593" s="109"/>
      <c r="MVK593" s="109"/>
      <c r="MVL593" s="109"/>
      <c r="MVM593" s="109"/>
      <c r="MVN593" s="109"/>
      <c r="MVO593" s="109"/>
      <c r="MVP593" s="109"/>
      <c r="MVQ593" s="109"/>
      <c r="MVR593" s="109"/>
      <c r="MVS593" s="109"/>
      <c r="MVT593" s="109"/>
      <c r="MVU593" s="109"/>
      <c r="MVV593" s="109"/>
      <c r="MVW593" s="109"/>
      <c r="MVX593" s="109"/>
      <c r="MVY593" s="109"/>
      <c r="MVZ593" s="109"/>
      <c r="MWA593" s="109"/>
      <c r="MWB593" s="109"/>
      <c r="MWC593" s="109"/>
      <c r="MWD593" s="109"/>
      <c r="MWE593" s="109"/>
      <c r="MWF593" s="109"/>
      <c r="MWG593" s="109"/>
      <c r="MWH593" s="109"/>
      <c r="MWI593" s="109"/>
      <c r="MWJ593" s="109"/>
      <c r="MWK593" s="109"/>
      <c r="MWL593" s="109"/>
      <c r="MWM593" s="109"/>
      <c r="MWN593" s="109"/>
      <c r="MWO593" s="109"/>
      <c r="MWP593" s="109"/>
      <c r="MWQ593" s="109"/>
      <c r="MWR593" s="109"/>
      <c r="MWS593" s="109"/>
      <c r="MWT593" s="109"/>
      <c r="MWU593" s="109"/>
      <c r="MWV593" s="109"/>
      <c r="MWW593" s="109"/>
      <c r="MWX593" s="109"/>
      <c r="MWY593" s="109"/>
      <c r="MWZ593" s="109"/>
      <c r="MXA593" s="109"/>
      <c r="MXB593" s="109"/>
      <c r="MXC593" s="109"/>
      <c r="MXD593" s="109"/>
      <c r="MXE593" s="109"/>
      <c r="MXF593" s="109"/>
      <c r="MXG593" s="109"/>
      <c r="MXH593" s="109"/>
      <c r="MXI593" s="109"/>
      <c r="MXJ593" s="109"/>
      <c r="MXK593" s="109"/>
      <c r="MXL593" s="109"/>
      <c r="MXM593" s="109"/>
      <c r="MXN593" s="109"/>
      <c r="MXO593" s="109"/>
      <c r="MXP593" s="109"/>
      <c r="MXQ593" s="109"/>
      <c r="MXR593" s="109"/>
      <c r="MXS593" s="109"/>
      <c r="MXT593" s="109"/>
      <c r="MXU593" s="109"/>
      <c r="MXV593" s="109"/>
      <c r="MXW593" s="109"/>
      <c r="MXX593" s="109"/>
      <c r="MXY593" s="109"/>
      <c r="MXZ593" s="109"/>
      <c r="MYA593" s="109"/>
      <c r="MYB593" s="109"/>
      <c r="MYC593" s="109"/>
      <c r="MYD593" s="109"/>
      <c r="MYE593" s="109"/>
      <c r="MYF593" s="109"/>
      <c r="MYG593" s="109"/>
      <c r="MYH593" s="109"/>
      <c r="MYI593" s="109"/>
      <c r="MYJ593" s="109"/>
      <c r="MYK593" s="109"/>
      <c r="MYL593" s="109"/>
      <c r="MYM593" s="109"/>
      <c r="MYN593" s="109"/>
      <c r="MYO593" s="109"/>
      <c r="MYP593" s="109"/>
      <c r="MYQ593" s="109"/>
      <c r="MYR593" s="109"/>
      <c r="MYS593" s="109"/>
      <c r="MYT593" s="109"/>
      <c r="MYU593" s="109"/>
      <c r="MYV593" s="109"/>
      <c r="MYW593" s="109"/>
      <c r="MYX593" s="109"/>
      <c r="MYY593" s="109"/>
      <c r="MYZ593" s="109"/>
      <c r="MZA593" s="109"/>
      <c r="MZB593" s="109"/>
      <c r="MZC593" s="109"/>
      <c r="MZD593" s="109"/>
      <c r="MZE593" s="109"/>
      <c r="MZF593" s="109"/>
      <c r="MZG593" s="109"/>
      <c r="MZH593" s="109"/>
      <c r="MZI593" s="109"/>
      <c r="MZJ593" s="109"/>
      <c r="MZK593" s="109"/>
      <c r="MZL593" s="109"/>
      <c r="MZM593" s="109"/>
      <c r="MZN593" s="109"/>
      <c r="MZO593" s="109"/>
      <c r="MZP593" s="109"/>
      <c r="MZQ593" s="109"/>
      <c r="MZR593" s="109"/>
      <c r="MZS593" s="109"/>
      <c r="MZT593" s="109"/>
      <c r="MZU593" s="109"/>
      <c r="MZV593" s="109"/>
      <c r="MZW593" s="109"/>
      <c r="MZX593" s="109"/>
      <c r="MZY593" s="109"/>
      <c r="MZZ593" s="109"/>
      <c r="NAA593" s="109"/>
      <c r="NAB593" s="109"/>
      <c r="NAC593" s="109"/>
      <c r="NAD593" s="109"/>
      <c r="NAE593" s="109"/>
      <c r="NAF593" s="109"/>
      <c r="NAG593" s="109"/>
      <c r="NAH593" s="109"/>
      <c r="NAI593" s="109"/>
      <c r="NAJ593" s="109"/>
      <c r="NAK593" s="109"/>
      <c r="NAL593" s="109"/>
      <c r="NAM593" s="109"/>
      <c r="NAN593" s="109"/>
      <c r="NAO593" s="109"/>
      <c r="NAP593" s="109"/>
      <c r="NAQ593" s="109"/>
      <c r="NAR593" s="109"/>
      <c r="NAS593" s="109"/>
      <c r="NAT593" s="109"/>
      <c r="NAU593" s="109"/>
      <c r="NAV593" s="109"/>
      <c r="NAW593" s="109"/>
      <c r="NAX593" s="109"/>
      <c r="NAY593" s="109"/>
      <c r="NAZ593" s="109"/>
      <c r="NBA593" s="109"/>
      <c r="NBB593" s="109"/>
      <c r="NBC593" s="109"/>
      <c r="NBD593" s="109"/>
      <c r="NBE593" s="109"/>
      <c r="NBF593" s="109"/>
      <c r="NBG593" s="109"/>
      <c r="NBH593" s="109"/>
      <c r="NBI593" s="109"/>
      <c r="NBJ593" s="109"/>
      <c r="NBK593" s="109"/>
      <c r="NBL593" s="109"/>
      <c r="NBM593" s="109"/>
      <c r="NBN593" s="109"/>
      <c r="NBO593" s="109"/>
      <c r="NBP593" s="109"/>
      <c r="NBQ593" s="109"/>
      <c r="NBR593" s="109"/>
      <c r="NBS593" s="109"/>
      <c r="NBT593" s="109"/>
      <c r="NBU593" s="109"/>
      <c r="NBV593" s="109"/>
      <c r="NBW593" s="109"/>
      <c r="NBX593" s="109"/>
      <c r="NBY593" s="109"/>
      <c r="NBZ593" s="109"/>
      <c r="NCA593" s="109"/>
      <c r="NCB593" s="109"/>
      <c r="NCC593" s="109"/>
      <c r="NCD593" s="109"/>
      <c r="NCE593" s="109"/>
      <c r="NCF593" s="109"/>
      <c r="NCG593" s="109"/>
      <c r="NCH593" s="109"/>
      <c r="NCI593" s="109"/>
      <c r="NCJ593" s="109"/>
      <c r="NCK593" s="109"/>
      <c r="NCL593" s="109"/>
      <c r="NCM593" s="109"/>
      <c r="NCN593" s="109"/>
      <c r="NCO593" s="109"/>
      <c r="NCP593" s="109"/>
      <c r="NCQ593" s="109"/>
      <c r="NCR593" s="109"/>
      <c r="NCS593" s="109"/>
      <c r="NCT593" s="109"/>
      <c r="NCU593" s="109"/>
      <c r="NCV593" s="109"/>
      <c r="NCW593" s="109"/>
      <c r="NCX593" s="109"/>
      <c r="NCY593" s="109"/>
      <c r="NCZ593" s="109"/>
      <c r="NDA593" s="109"/>
      <c r="NDB593" s="109"/>
      <c r="NDC593" s="109"/>
      <c r="NDD593" s="109"/>
      <c r="NDE593" s="109"/>
      <c r="NDF593" s="109"/>
      <c r="NDG593" s="109"/>
      <c r="NDH593" s="109"/>
      <c r="NDI593" s="109"/>
      <c r="NDJ593" s="109"/>
      <c r="NDK593" s="109"/>
      <c r="NDL593" s="109"/>
      <c r="NDM593" s="109"/>
      <c r="NDN593" s="109"/>
      <c r="NDO593" s="109"/>
      <c r="NDP593" s="109"/>
      <c r="NDQ593" s="109"/>
      <c r="NDR593" s="109"/>
      <c r="NDS593" s="109"/>
      <c r="NDT593" s="109"/>
      <c r="NDU593" s="109"/>
      <c r="NDV593" s="109"/>
      <c r="NDW593" s="109"/>
      <c r="NDX593" s="109"/>
      <c r="NDY593" s="109"/>
      <c r="NDZ593" s="109"/>
      <c r="NEA593" s="109"/>
      <c r="NEB593" s="109"/>
      <c r="NEC593" s="109"/>
      <c r="NED593" s="109"/>
      <c r="NEE593" s="109"/>
      <c r="NEF593" s="109"/>
      <c r="NEG593" s="109"/>
      <c r="NEH593" s="109"/>
      <c r="NEI593" s="109"/>
      <c r="NEJ593" s="109"/>
      <c r="NEK593" s="109"/>
      <c r="NEL593" s="109"/>
      <c r="NEM593" s="109"/>
      <c r="NEN593" s="109"/>
      <c r="NEO593" s="109"/>
      <c r="NEP593" s="109"/>
      <c r="NEQ593" s="109"/>
      <c r="NER593" s="109"/>
      <c r="NES593" s="109"/>
      <c r="NET593" s="109"/>
      <c r="NEU593" s="109"/>
      <c r="NEV593" s="109"/>
      <c r="NEW593" s="109"/>
      <c r="NEX593" s="109"/>
      <c r="NEY593" s="109"/>
      <c r="NEZ593" s="109"/>
      <c r="NFA593" s="109"/>
      <c r="NFB593" s="109"/>
      <c r="NFC593" s="109"/>
      <c r="NFD593" s="109"/>
      <c r="NFE593" s="109"/>
      <c r="NFF593" s="109"/>
      <c r="NFG593" s="109"/>
      <c r="NFH593" s="109"/>
      <c r="NFI593" s="109"/>
      <c r="NFJ593" s="109"/>
      <c r="NFK593" s="109"/>
      <c r="NFL593" s="109"/>
      <c r="NFM593" s="109"/>
      <c r="NFN593" s="109"/>
      <c r="NFO593" s="109"/>
      <c r="NFP593" s="109"/>
      <c r="NFQ593" s="109"/>
      <c r="NFR593" s="109"/>
      <c r="NFS593" s="109"/>
      <c r="NFT593" s="109"/>
      <c r="NFU593" s="109"/>
      <c r="NFV593" s="109"/>
      <c r="NFW593" s="109"/>
      <c r="NFX593" s="109"/>
      <c r="NFY593" s="109"/>
      <c r="NFZ593" s="109"/>
      <c r="NGA593" s="109"/>
      <c r="NGB593" s="109"/>
      <c r="NGC593" s="109"/>
      <c r="NGD593" s="109"/>
      <c r="NGE593" s="109"/>
      <c r="NGF593" s="109"/>
      <c r="NGG593" s="109"/>
      <c r="NGH593" s="109"/>
      <c r="NGI593" s="109"/>
      <c r="NGJ593" s="109"/>
      <c r="NGK593" s="109"/>
      <c r="NGL593" s="109"/>
      <c r="NGM593" s="109"/>
      <c r="NGN593" s="109"/>
      <c r="NGO593" s="109"/>
      <c r="NGP593" s="109"/>
      <c r="NGQ593" s="109"/>
      <c r="NGR593" s="109"/>
      <c r="NGS593" s="109"/>
      <c r="NGT593" s="109"/>
      <c r="NGU593" s="109"/>
      <c r="NGV593" s="109"/>
      <c r="NGW593" s="109"/>
      <c r="NGX593" s="109"/>
      <c r="NGY593" s="109"/>
      <c r="NGZ593" s="109"/>
      <c r="NHA593" s="109"/>
      <c r="NHB593" s="109"/>
      <c r="NHC593" s="109"/>
      <c r="NHD593" s="109"/>
      <c r="NHE593" s="109"/>
      <c r="NHF593" s="109"/>
      <c r="NHG593" s="109"/>
      <c r="NHH593" s="109"/>
      <c r="NHI593" s="109"/>
      <c r="NHJ593" s="109"/>
      <c r="NHK593" s="109"/>
      <c r="NHL593" s="109"/>
      <c r="NHM593" s="109"/>
      <c r="NHN593" s="109"/>
      <c r="NHO593" s="109"/>
      <c r="NHP593" s="109"/>
      <c r="NHQ593" s="109"/>
      <c r="NHR593" s="109"/>
      <c r="NHS593" s="109"/>
      <c r="NHT593" s="109"/>
      <c r="NHU593" s="109"/>
      <c r="NHV593" s="109"/>
      <c r="NHW593" s="109"/>
      <c r="NHX593" s="109"/>
      <c r="NHY593" s="109"/>
      <c r="NHZ593" s="109"/>
      <c r="NIA593" s="109"/>
      <c r="NIB593" s="109"/>
      <c r="NIC593" s="109"/>
      <c r="NID593" s="109"/>
      <c r="NIE593" s="109"/>
      <c r="NIF593" s="109"/>
      <c r="NIG593" s="109"/>
      <c r="NIH593" s="109"/>
      <c r="NII593" s="109"/>
      <c r="NIJ593" s="109"/>
      <c r="NIK593" s="109"/>
      <c r="NIL593" s="109"/>
      <c r="NIM593" s="109"/>
      <c r="NIN593" s="109"/>
      <c r="NIO593" s="109"/>
      <c r="NIP593" s="109"/>
      <c r="NIQ593" s="109"/>
      <c r="NIR593" s="109"/>
      <c r="NIS593" s="109"/>
      <c r="NIT593" s="109"/>
      <c r="NIU593" s="109"/>
      <c r="NIV593" s="109"/>
      <c r="NIW593" s="109"/>
      <c r="NIX593" s="109"/>
      <c r="NIY593" s="109"/>
      <c r="NIZ593" s="109"/>
      <c r="NJA593" s="109"/>
      <c r="NJB593" s="109"/>
      <c r="NJC593" s="109"/>
      <c r="NJD593" s="109"/>
      <c r="NJE593" s="109"/>
      <c r="NJF593" s="109"/>
      <c r="NJG593" s="109"/>
      <c r="NJH593" s="109"/>
      <c r="NJI593" s="109"/>
      <c r="NJJ593" s="109"/>
      <c r="NJK593" s="109"/>
      <c r="NJL593" s="109"/>
      <c r="NJM593" s="109"/>
      <c r="NJN593" s="109"/>
      <c r="NJO593" s="109"/>
      <c r="NJP593" s="109"/>
      <c r="NJQ593" s="109"/>
      <c r="NJR593" s="109"/>
      <c r="NJS593" s="109"/>
      <c r="NJT593" s="109"/>
      <c r="NJU593" s="109"/>
      <c r="NJV593" s="109"/>
      <c r="NJW593" s="109"/>
      <c r="NJX593" s="109"/>
      <c r="NJY593" s="109"/>
      <c r="NJZ593" s="109"/>
      <c r="NKA593" s="109"/>
      <c r="NKB593" s="109"/>
      <c r="NKC593" s="109"/>
      <c r="NKD593" s="109"/>
      <c r="NKE593" s="109"/>
      <c r="NKF593" s="109"/>
      <c r="NKG593" s="109"/>
      <c r="NKH593" s="109"/>
      <c r="NKI593" s="109"/>
      <c r="NKJ593" s="109"/>
      <c r="NKK593" s="109"/>
      <c r="NKL593" s="109"/>
      <c r="NKM593" s="109"/>
      <c r="NKN593" s="109"/>
      <c r="NKO593" s="109"/>
      <c r="NKP593" s="109"/>
      <c r="NKQ593" s="109"/>
      <c r="NKR593" s="109"/>
      <c r="NKS593" s="109"/>
      <c r="NKT593" s="109"/>
      <c r="NKU593" s="109"/>
      <c r="NKV593" s="109"/>
      <c r="NKW593" s="109"/>
      <c r="NKX593" s="109"/>
      <c r="NKY593" s="109"/>
      <c r="NKZ593" s="109"/>
      <c r="NLA593" s="109"/>
      <c r="NLB593" s="109"/>
      <c r="NLC593" s="109"/>
      <c r="NLD593" s="109"/>
      <c r="NLE593" s="109"/>
      <c r="NLF593" s="109"/>
      <c r="NLG593" s="109"/>
      <c r="NLH593" s="109"/>
      <c r="NLI593" s="109"/>
      <c r="NLJ593" s="109"/>
      <c r="NLK593" s="109"/>
      <c r="NLL593" s="109"/>
      <c r="NLM593" s="109"/>
      <c r="NLN593" s="109"/>
      <c r="NLO593" s="109"/>
      <c r="NLP593" s="109"/>
      <c r="NLQ593" s="109"/>
      <c r="NLR593" s="109"/>
      <c r="NLS593" s="109"/>
      <c r="NLT593" s="109"/>
      <c r="NLU593" s="109"/>
      <c r="NLV593" s="109"/>
      <c r="NLW593" s="109"/>
      <c r="NLX593" s="109"/>
      <c r="NLY593" s="109"/>
      <c r="NLZ593" s="109"/>
      <c r="NMA593" s="109"/>
      <c r="NMB593" s="109"/>
      <c r="NMC593" s="109"/>
      <c r="NMD593" s="109"/>
      <c r="NME593" s="109"/>
      <c r="NMF593" s="109"/>
      <c r="NMG593" s="109"/>
      <c r="NMH593" s="109"/>
      <c r="NMI593" s="109"/>
      <c r="NMJ593" s="109"/>
      <c r="NMK593" s="109"/>
      <c r="NML593" s="109"/>
      <c r="NMM593" s="109"/>
      <c r="NMN593" s="109"/>
      <c r="NMO593" s="109"/>
      <c r="NMP593" s="109"/>
      <c r="NMQ593" s="109"/>
      <c r="NMR593" s="109"/>
      <c r="NMS593" s="109"/>
      <c r="NMT593" s="109"/>
      <c r="NMU593" s="109"/>
      <c r="NMV593" s="109"/>
      <c r="NMW593" s="109"/>
      <c r="NMX593" s="109"/>
      <c r="NMY593" s="109"/>
      <c r="NMZ593" s="109"/>
      <c r="NNA593" s="109"/>
      <c r="NNB593" s="109"/>
      <c r="NNC593" s="109"/>
      <c r="NND593" s="109"/>
      <c r="NNE593" s="109"/>
      <c r="NNF593" s="109"/>
      <c r="NNG593" s="109"/>
      <c r="NNH593" s="109"/>
      <c r="NNI593" s="109"/>
      <c r="NNJ593" s="109"/>
      <c r="NNK593" s="109"/>
      <c r="NNL593" s="109"/>
      <c r="NNM593" s="109"/>
      <c r="NNN593" s="109"/>
      <c r="NNO593" s="109"/>
      <c r="NNP593" s="109"/>
      <c r="NNQ593" s="109"/>
      <c r="NNR593" s="109"/>
      <c r="NNS593" s="109"/>
      <c r="NNT593" s="109"/>
      <c r="NNU593" s="109"/>
      <c r="NNV593" s="109"/>
      <c r="NNW593" s="109"/>
      <c r="NNX593" s="109"/>
      <c r="NNY593" s="109"/>
      <c r="NNZ593" s="109"/>
      <c r="NOA593" s="109"/>
      <c r="NOB593" s="109"/>
      <c r="NOC593" s="109"/>
      <c r="NOD593" s="109"/>
      <c r="NOE593" s="109"/>
      <c r="NOF593" s="109"/>
      <c r="NOG593" s="109"/>
      <c r="NOH593" s="109"/>
      <c r="NOI593" s="109"/>
      <c r="NOJ593" s="109"/>
      <c r="NOK593" s="109"/>
      <c r="NOL593" s="109"/>
      <c r="NOM593" s="109"/>
      <c r="NON593" s="109"/>
      <c r="NOO593" s="109"/>
      <c r="NOP593" s="109"/>
      <c r="NOQ593" s="109"/>
      <c r="NOR593" s="109"/>
      <c r="NOS593" s="109"/>
      <c r="NOT593" s="109"/>
      <c r="NOU593" s="109"/>
      <c r="NOV593" s="109"/>
      <c r="NOW593" s="109"/>
      <c r="NOX593" s="109"/>
      <c r="NOY593" s="109"/>
      <c r="NOZ593" s="109"/>
      <c r="NPA593" s="109"/>
      <c r="NPB593" s="109"/>
      <c r="NPC593" s="109"/>
      <c r="NPD593" s="109"/>
      <c r="NPE593" s="109"/>
      <c r="NPF593" s="109"/>
      <c r="NPG593" s="109"/>
      <c r="NPH593" s="109"/>
      <c r="NPI593" s="109"/>
      <c r="NPJ593" s="109"/>
      <c r="NPK593" s="109"/>
      <c r="NPL593" s="109"/>
      <c r="NPM593" s="109"/>
      <c r="NPN593" s="109"/>
      <c r="NPO593" s="109"/>
      <c r="NPP593" s="109"/>
      <c r="NPQ593" s="109"/>
      <c r="NPR593" s="109"/>
      <c r="NPS593" s="109"/>
      <c r="NPT593" s="109"/>
      <c r="NPU593" s="109"/>
      <c r="NPV593" s="109"/>
      <c r="NPW593" s="109"/>
      <c r="NPX593" s="109"/>
      <c r="NPY593" s="109"/>
      <c r="NPZ593" s="109"/>
      <c r="NQA593" s="109"/>
      <c r="NQB593" s="109"/>
      <c r="NQC593" s="109"/>
      <c r="NQD593" s="109"/>
      <c r="NQE593" s="109"/>
      <c r="NQF593" s="109"/>
      <c r="NQG593" s="109"/>
      <c r="NQH593" s="109"/>
      <c r="NQI593" s="109"/>
      <c r="NQJ593" s="109"/>
      <c r="NQK593" s="109"/>
      <c r="NQL593" s="109"/>
      <c r="NQM593" s="109"/>
      <c r="NQN593" s="109"/>
      <c r="NQO593" s="109"/>
      <c r="NQP593" s="109"/>
      <c r="NQQ593" s="109"/>
      <c r="NQR593" s="109"/>
      <c r="NQS593" s="109"/>
      <c r="NQT593" s="109"/>
      <c r="NQU593" s="109"/>
      <c r="NQV593" s="109"/>
      <c r="NQW593" s="109"/>
      <c r="NQX593" s="109"/>
      <c r="NQY593" s="109"/>
      <c r="NQZ593" s="109"/>
      <c r="NRA593" s="109"/>
      <c r="NRB593" s="109"/>
      <c r="NRC593" s="109"/>
      <c r="NRD593" s="109"/>
      <c r="NRE593" s="109"/>
      <c r="NRF593" s="109"/>
      <c r="NRG593" s="109"/>
      <c r="NRH593" s="109"/>
      <c r="NRI593" s="109"/>
      <c r="NRJ593" s="109"/>
      <c r="NRK593" s="109"/>
      <c r="NRL593" s="109"/>
      <c r="NRM593" s="109"/>
      <c r="NRN593" s="109"/>
      <c r="NRO593" s="109"/>
      <c r="NRP593" s="109"/>
      <c r="NRQ593" s="109"/>
      <c r="NRR593" s="109"/>
      <c r="NRS593" s="109"/>
      <c r="NRT593" s="109"/>
      <c r="NRU593" s="109"/>
      <c r="NRV593" s="109"/>
      <c r="NRW593" s="109"/>
      <c r="NRX593" s="109"/>
      <c r="NRY593" s="109"/>
      <c r="NRZ593" s="109"/>
      <c r="NSA593" s="109"/>
      <c r="NSB593" s="109"/>
      <c r="NSC593" s="109"/>
      <c r="NSD593" s="109"/>
      <c r="NSE593" s="109"/>
      <c r="NSF593" s="109"/>
      <c r="NSG593" s="109"/>
      <c r="NSH593" s="109"/>
      <c r="NSI593" s="109"/>
      <c r="NSJ593" s="109"/>
      <c r="NSK593" s="109"/>
      <c r="NSL593" s="109"/>
      <c r="NSM593" s="109"/>
      <c r="NSN593" s="109"/>
      <c r="NSO593" s="109"/>
      <c r="NSP593" s="109"/>
      <c r="NSQ593" s="109"/>
      <c r="NSR593" s="109"/>
      <c r="NSS593" s="109"/>
      <c r="NST593" s="109"/>
      <c r="NSU593" s="109"/>
      <c r="NSV593" s="109"/>
      <c r="NSW593" s="109"/>
      <c r="NSX593" s="109"/>
      <c r="NSY593" s="109"/>
      <c r="NSZ593" s="109"/>
      <c r="NTA593" s="109"/>
      <c r="NTB593" s="109"/>
      <c r="NTC593" s="109"/>
      <c r="NTD593" s="109"/>
      <c r="NTE593" s="109"/>
      <c r="NTF593" s="109"/>
      <c r="NTG593" s="109"/>
      <c r="NTH593" s="109"/>
      <c r="NTI593" s="109"/>
      <c r="NTJ593" s="109"/>
      <c r="NTK593" s="109"/>
      <c r="NTL593" s="109"/>
      <c r="NTM593" s="109"/>
      <c r="NTN593" s="109"/>
      <c r="NTO593" s="109"/>
      <c r="NTP593" s="109"/>
      <c r="NTQ593" s="109"/>
      <c r="NTR593" s="109"/>
      <c r="NTS593" s="109"/>
      <c r="NTT593" s="109"/>
      <c r="NTU593" s="109"/>
      <c r="NTV593" s="109"/>
      <c r="NTW593" s="109"/>
      <c r="NTX593" s="109"/>
      <c r="NTY593" s="109"/>
      <c r="NTZ593" s="109"/>
      <c r="NUA593" s="109"/>
      <c r="NUB593" s="109"/>
      <c r="NUC593" s="109"/>
      <c r="NUD593" s="109"/>
      <c r="NUE593" s="109"/>
      <c r="NUF593" s="109"/>
      <c r="NUG593" s="109"/>
      <c r="NUH593" s="109"/>
      <c r="NUI593" s="109"/>
      <c r="NUJ593" s="109"/>
      <c r="NUK593" s="109"/>
      <c r="NUL593" s="109"/>
      <c r="NUM593" s="109"/>
      <c r="NUN593" s="109"/>
      <c r="NUO593" s="109"/>
      <c r="NUP593" s="109"/>
      <c r="NUQ593" s="109"/>
      <c r="NUR593" s="109"/>
      <c r="NUS593" s="109"/>
      <c r="NUT593" s="109"/>
      <c r="NUU593" s="109"/>
      <c r="NUV593" s="109"/>
      <c r="NUW593" s="109"/>
      <c r="NUX593" s="109"/>
      <c r="NUY593" s="109"/>
      <c r="NUZ593" s="109"/>
      <c r="NVA593" s="109"/>
      <c r="NVB593" s="109"/>
      <c r="NVC593" s="109"/>
      <c r="NVD593" s="109"/>
      <c r="NVE593" s="109"/>
      <c r="NVF593" s="109"/>
      <c r="NVG593" s="109"/>
      <c r="NVH593" s="109"/>
      <c r="NVI593" s="109"/>
      <c r="NVJ593" s="109"/>
      <c r="NVK593" s="109"/>
      <c r="NVL593" s="109"/>
      <c r="NVM593" s="109"/>
      <c r="NVN593" s="109"/>
      <c r="NVO593" s="109"/>
      <c r="NVP593" s="109"/>
      <c r="NVQ593" s="109"/>
      <c r="NVR593" s="109"/>
      <c r="NVS593" s="109"/>
      <c r="NVT593" s="109"/>
      <c r="NVU593" s="109"/>
      <c r="NVV593" s="109"/>
      <c r="NVW593" s="109"/>
      <c r="NVX593" s="109"/>
      <c r="NVY593" s="109"/>
      <c r="NVZ593" s="109"/>
      <c r="NWA593" s="109"/>
      <c r="NWB593" s="109"/>
      <c r="NWC593" s="109"/>
      <c r="NWD593" s="109"/>
      <c r="NWE593" s="109"/>
      <c r="NWF593" s="109"/>
      <c r="NWG593" s="109"/>
      <c r="NWH593" s="109"/>
      <c r="NWI593" s="109"/>
      <c r="NWJ593" s="109"/>
      <c r="NWK593" s="109"/>
      <c r="NWL593" s="109"/>
      <c r="NWM593" s="109"/>
      <c r="NWN593" s="109"/>
      <c r="NWO593" s="109"/>
      <c r="NWP593" s="109"/>
      <c r="NWQ593" s="109"/>
      <c r="NWR593" s="109"/>
      <c r="NWS593" s="109"/>
      <c r="NWT593" s="109"/>
      <c r="NWU593" s="109"/>
      <c r="NWV593" s="109"/>
      <c r="NWW593" s="109"/>
      <c r="NWX593" s="109"/>
      <c r="NWY593" s="109"/>
      <c r="NWZ593" s="109"/>
      <c r="NXA593" s="109"/>
      <c r="NXB593" s="109"/>
      <c r="NXC593" s="109"/>
      <c r="NXD593" s="109"/>
      <c r="NXE593" s="109"/>
      <c r="NXF593" s="109"/>
      <c r="NXG593" s="109"/>
      <c r="NXH593" s="109"/>
      <c r="NXI593" s="109"/>
      <c r="NXJ593" s="109"/>
      <c r="NXK593" s="109"/>
      <c r="NXL593" s="109"/>
      <c r="NXM593" s="109"/>
      <c r="NXN593" s="109"/>
      <c r="NXO593" s="109"/>
      <c r="NXP593" s="109"/>
      <c r="NXQ593" s="109"/>
      <c r="NXR593" s="109"/>
      <c r="NXS593" s="109"/>
      <c r="NXT593" s="109"/>
      <c r="NXU593" s="109"/>
      <c r="NXV593" s="109"/>
      <c r="NXW593" s="109"/>
      <c r="NXX593" s="109"/>
      <c r="NXY593" s="109"/>
      <c r="NXZ593" s="109"/>
      <c r="NYA593" s="109"/>
      <c r="NYB593" s="109"/>
      <c r="NYC593" s="109"/>
      <c r="NYD593" s="109"/>
      <c r="NYE593" s="109"/>
      <c r="NYF593" s="109"/>
      <c r="NYG593" s="109"/>
      <c r="NYH593" s="109"/>
      <c r="NYI593" s="109"/>
      <c r="NYJ593" s="109"/>
      <c r="NYK593" s="109"/>
      <c r="NYL593" s="109"/>
      <c r="NYM593" s="109"/>
      <c r="NYN593" s="109"/>
      <c r="NYO593" s="109"/>
      <c r="NYP593" s="109"/>
      <c r="NYQ593" s="109"/>
      <c r="NYR593" s="109"/>
      <c r="NYS593" s="109"/>
      <c r="NYT593" s="109"/>
      <c r="NYU593" s="109"/>
      <c r="NYV593" s="109"/>
      <c r="NYW593" s="109"/>
      <c r="NYX593" s="109"/>
      <c r="NYY593" s="109"/>
      <c r="NYZ593" s="109"/>
      <c r="NZA593" s="109"/>
      <c r="NZB593" s="109"/>
      <c r="NZC593" s="109"/>
      <c r="NZD593" s="109"/>
      <c r="NZE593" s="109"/>
      <c r="NZF593" s="109"/>
      <c r="NZG593" s="109"/>
      <c r="NZH593" s="109"/>
      <c r="NZI593" s="109"/>
      <c r="NZJ593" s="109"/>
      <c r="NZK593" s="109"/>
      <c r="NZL593" s="109"/>
      <c r="NZM593" s="109"/>
      <c r="NZN593" s="109"/>
      <c r="NZO593" s="109"/>
      <c r="NZP593" s="109"/>
      <c r="NZQ593" s="109"/>
      <c r="NZR593" s="109"/>
      <c r="NZS593" s="109"/>
      <c r="NZT593" s="109"/>
      <c r="NZU593" s="109"/>
      <c r="NZV593" s="109"/>
      <c r="NZW593" s="109"/>
      <c r="NZX593" s="109"/>
      <c r="NZY593" s="109"/>
      <c r="NZZ593" s="109"/>
      <c r="OAA593" s="109"/>
      <c r="OAB593" s="109"/>
      <c r="OAC593" s="109"/>
      <c r="OAD593" s="109"/>
      <c r="OAE593" s="109"/>
      <c r="OAF593" s="109"/>
      <c r="OAG593" s="109"/>
      <c r="OAH593" s="109"/>
      <c r="OAI593" s="109"/>
      <c r="OAJ593" s="109"/>
      <c r="OAK593" s="109"/>
      <c r="OAL593" s="109"/>
      <c r="OAM593" s="109"/>
      <c r="OAN593" s="109"/>
      <c r="OAO593" s="109"/>
      <c r="OAP593" s="109"/>
      <c r="OAQ593" s="109"/>
      <c r="OAR593" s="109"/>
      <c r="OAS593" s="109"/>
      <c r="OAT593" s="109"/>
      <c r="OAU593" s="109"/>
      <c r="OAV593" s="109"/>
      <c r="OAW593" s="109"/>
      <c r="OAX593" s="109"/>
      <c r="OAY593" s="109"/>
      <c r="OAZ593" s="109"/>
      <c r="OBA593" s="109"/>
      <c r="OBB593" s="109"/>
      <c r="OBC593" s="109"/>
      <c r="OBD593" s="109"/>
      <c r="OBE593" s="109"/>
      <c r="OBF593" s="109"/>
      <c r="OBG593" s="109"/>
      <c r="OBH593" s="109"/>
      <c r="OBI593" s="109"/>
      <c r="OBJ593" s="109"/>
      <c r="OBK593" s="109"/>
      <c r="OBL593" s="109"/>
      <c r="OBM593" s="109"/>
      <c r="OBN593" s="109"/>
      <c r="OBO593" s="109"/>
      <c r="OBP593" s="109"/>
      <c r="OBQ593" s="109"/>
      <c r="OBR593" s="109"/>
      <c r="OBS593" s="109"/>
      <c r="OBT593" s="109"/>
      <c r="OBU593" s="109"/>
      <c r="OBV593" s="109"/>
      <c r="OBW593" s="109"/>
      <c r="OBX593" s="109"/>
      <c r="OBY593" s="109"/>
      <c r="OBZ593" s="109"/>
      <c r="OCA593" s="109"/>
      <c r="OCB593" s="109"/>
      <c r="OCC593" s="109"/>
      <c r="OCD593" s="109"/>
      <c r="OCE593" s="109"/>
      <c r="OCF593" s="109"/>
      <c r="OCG593" s="109"/>
      <c r="OCH593" s="109"/>
      <c r="OCI593" s="109"/>
      <c r="OCJ593" s="109"/>
      <c r="OCK593" s="109"/>
      <c r="OCL593" s="109"/>
      <c r="OCM593" s="109"/>
      <c r="OCN593" s="109"/>
      <c r="OCO593" s="109"/>
      <c r="OCP593" s="109"/>
      <c r="OCQ593" s="109"/>
      <c r="OCR593" s="109"/>
      <c r="OCS593" s="109"/>
      <c r="OCT593" s="109"/>
      <c r="OCU593" s="109"/>
      <c r="OCV593" s="109"/>
      <c r="OCW593" s="109"/>
      <c r="OCX593" s="109"/>
      <c r="OCY593" s="109"/>
      <c r="OCZ593" s="109"/>
      <c r="ODA593" s="109"/>
      <c r="ODB593" s="109"/>
      <c r="ODC593" s="109"/>
      <c r="ODD593" s="109"/>
      <c r="ODE593" s="109"/>
      <c r="ODF593" s="109"/>
      <c r="ODG593" s="109"/>
      <c r="ODH593" s="109"/>
      <c r="ODI593" s="109"/>
      <c r="ODJ593" s="109"/>
      <c r="ODK593" s="109"/>
      <c r="ODL593" s="109"/>
      <c r="ODM593" s="109"/>
      <c r="ODN593" s="109"/>
      <c r="ODO593" s="109"/>
      <c r="ODP593" s="109"/>
      <c r="ODQ593" s="109"/>
      <c r="ODR593" s="109"/>
      <c r="ODS593" s="109"/>
      <c r="ODT593" s="109"/>
      <c r="ODU593" s="109"/>
      <c r="ODV593" s="109"/>
      <c r="ODW593" s="109"/>
      <c r="ODX593" s="109"/>
      <c r="ODY593" s="109"/>
      <c r="ODZ593" s="109"/>
      <c r="OEA593" s="109"/>
      <c r="OEB593" s="109"/>
      <c r="OEC593" s="109"/>
      <c r="OED593" s="109"/>
      <c r="OEE593" s="109"/>
      <c r="OEF593" s="109"/>
      <c r="OEG593" s="109"/>
      <c r="OEH593" s="109"/>
      <c r="OEI593" s="109"/>
      <c r="OEJ593" s="109"/>
      <c r="OEK593" s="109"/>
      <c r="OEL593" s="109"/>
      <c r="OEM593" s="109"/>
      <c r="OEN593" s="109"/>
      <c r="OEO593" s="109"/>
      <c r="OEP593" s="109"/>
      <c r="OEQ593" s="109"/>
      <c r="OER593" s="109"/>
      <c r="OES593" s="109"/>
      <c r="OET593" s="109"/>
      <c r="OEU593" s="109"/>
      <c r="OEV593" s="109"/>
      <c r="OEW593" s="109"/>
      <c r="OEX593" s="109"/>
      <c r="OEY593" s="109"/>
      <c r="OEZ593" s="109"/>
      <c r="OFA593" s="109"/>
      <c r="OFB593" s="109"/>
      <c r="OFC593" s="109"/>
      <c r="OFD593" s="109"/>
      <c r="OFE593" s="109"/>
      <c r="OFF593" s="109"/>
      <c r="OFG593" s="109"/>
      <c r="OFH593" s="109"/>
      <c r="OFI593" s="109"/>
      <c r="OFJ593" s="109"/>
      <c r="OFK593" s="109"/>
      <c r="OFL593" s="109"/>
      <c r="OFM593" s="109"/>
      <c r="OFN593" s="109"/>
      <c r="OFO593" s="109"/>
      <c r="OFP593" s="109"/>
      <c r="OFQ593" s="109"/>
      <c r="OFR593" s="109"/>
      <c r="OFS593" s="109"/>
      <c r="OFT593" s="109"/>
      <c r="OFU593" s="109"/>
      <c r="OFV593" s="109"/>
      <c r="OFW593" s="109"/>
      <c r="OFX593" s="109"/>
      <c r="OFY593" s="109"/>
      <c r="OFZ593" s="109"/>
      <c r="OGA593" s="109"/>
      <c r="OGB593" s="109"/>
      <c r="OGC593" s="109"/>
      <c r="OGD593" s="109"/>
      <c r="OGE593" s="109"/>
      <c r="OGF593" s="109"/>
      <c r="OGG593" s="109"/>
      <c r="OGH593" s="109"/>
      <c r="OGI593" s="109"/>
      <c r="OGJ593" s="109"/>
      <c r="OGK593" s="109"/>
      <c r="OGL593" s="109"/>
      <c r="OGM593" s="109"/>
      <c r="OGN593" s="109"/>
      <c r="OGO593" s="109"/>
      <c r="OGP593" s="109"/>
      <c r="OGQ593" s="109"/>
      <c r="OGR593" s="109"/>
      <c r="OGS593" s="109"/>
      <c r="OGT593" s="109"/>
      <c r="OGU593" s="109"/>
      <c r="OGV593" s="109"/>
      <c r="OGW593" s="109"/>
      <c r="OGX593" s="109"/>
      <c r="OGY593" s="109"/>
      <c r="OGZ593" s="109"/>
      <c r="OHA593" s="109"/>
      <c r="OHB593" s="109"/>
      <c r="OHC593" s="109"/>
      <c r="OHD593" s="109"/>
      <c r="OHE593" s="109"/>
      <c r="OHF593" s="109"/>
      <c r="OHG593" s="109"/>
      <c r="OHH593" s="109"/>
      <c r="OHI593" s="109"/>
      <c r="OHJ593" s="109"/>
      <c r="OHK593" s="109"/>
      <c r="OHL593" s="109"/>
      <c r="OHM593" s="109"/>
      <c r="OHN593" s="109"/>
      <c r="OHO593" s="109"/>
      <c r="OHP593" s="109"/>
      <c r="OHQ593" s="109"/>
      <c r="OHR593" s="109"/>
      <c r="OHS593" s="109"/>
      <c r="OHT593" s="109"/>
      <c r="OHU593" s="109"/>
      <c r="OHV593" s="109"/>
      <c r="OHW593" s="109"/>
      <c r="OHX593" s="109"/>
      <c r="OHY593" s="109"/>
      <c r="OHZ593" s="109"/>
      <c r="OIA593" s="109"/>
      <c r="OIB593" s="109"/>
      <c r="OIC593" s="109"/>
      <c r="OID593" s="109"/>
      <c r="OIE593" s="109"/>
      <c r="OIF593" s="109"/>
      <c r="OIG593" s="109"/>
      <c r="OIH593" s="109"/>
      <c r="OII593" s="109"/>
      <c r="OIJ593" s="109"/>
      <c r="OIK593" s="109"/>
      <c r="OIL593" s="109"/>
      <c r="OIM593" s="109"/>
      <c r="OIN593" s="109"/>
      <c r="OIO593" s="109"/>
      <c r="OIP593" s="109"/>
      <c r="OIQ593" s="109"/>
      <c r="OIR593" s="109"/>
      <c r="OIS593" s="109"/>
      <c r="OIT593" s="109"/>
      <c r="OIU593" s="109"/>
      <c r="OIV593" s="109"/>
      <c r="OIW593" s="109"/>
      <c r="OIX593" s="109"/>
      <c r="OIY593" s="109"/>
      <c r="OIZ593" s="109"/>
      <c r="OJA593" s="109"/>
      <c r="OJB593" s="109"/>
      <c r="OJC593" s="109"/>
      <c r="OJD593" s="109"/>
      <c r="OJE593" s="109"/>
      <c r="OJF593" s="109"/>
      <c r="OJG593" s="109"/>
      <c r="OJH593" s="109"/>
      <c r="OJI593" s="109"/>
      <c r="OJJ593" s="109"/>
      <c r="OJK593" s="109"/>
      <c r="OJL593" s="109"/>
      <c r="OJM593" s="109"/>
      <c r="OJN593" s="109"/>
      <c r="OJO593" s="109"/>
      <c r="OJP593" s="109"/>
      <c r="OJQ593" s="109"/>
      <c r="OJR593" s="109"/>
      <c r="OJS593" s="109"/>
      <c r="OJT593" s="109"/>
      <c r="OJU593" s="109"/>
      <c r="OJV593" s="109"/>
      <c r="OJW593" s="109"/>
      <c r="OJX593" s="109"/>
      <c r="OJY593" s="109"/>
      <c r="OJZ593" s="109"/>
      <c r="OKA593" s="109"/>
      <c r="OKB593" s="109"/>
      <c r="OKC593" s="109"/>
      <c r="OKD593" s="109"/>
      <c r="OKE593" s="109"/>
      <c r="OKF593" s="109"/>
      <c r="OKG593" s="109"/>
      <c r="OKH593" s="109"/>
      <c r="OKI593" s="109"/>
      <c r="OKJ593" s="109"/>
      <c r="OKK593" s="109"/>
      <c r="OKL593" s="109"/>
      <c r="OKM593" s="109"/>
      <c r="OKN593" s="109"/>
      <c r="OKO593" s="109"/>
      <c r="OKP593" s="109"/>
      <c r="OKQ593" s="109"/>
      <c r="OKR593" s="109"/>
      <c r="OKS593" s="109"/>
      <c r="OKT593" s="109"/>
      <c r="OKU593" s="109"/>
      <c r="OKV593" s="109"/>
      <c r="OKW593" s="109"/>
      <c r="OKX593" s="109"/>
      <c r="OKY593" s="109"/>
      <c r="OKZ593" s="109"/>
      <c r="OLA593" s="109"/>
      <c r="OLB593" s="109"/>
      <c r="OLC593" s="109"/>
      <c r="OLD593" s="109"/>
      <c r="OLE593" s="109"/>
      <c r="OLF593" s="109"/>
      <c r="OLG593" s="109"/>
      <c r="OLH593" s="109"/>
      <c r="OLI593" s="109"/>
      <c r="OLJ593" s="109"/>
      <c r="OLK593" s="109"/>
      <c r="OLL593" s="109"/>
      <c r="OLM593" s="109"/>
      <c r="OLN593" s="109"/>
      <c r="OLO593" s="109"/>
      <c r="OLP593" s="109"/>
      <c r="OLQ593" s="109"/>
      <c r="OLR593" s="109"/>
      <c r="OLS593" s="109"/>
      <c r="OLT593" s="109"/>
      <c r="OLU593" s="109"/>
      <c r="OLV593" s="109"/>
      <c r="OLW593" s="109"/>
      <c r="OLX593" s="109"/>
      <c r="OLY593" s="109"/>
      <c r="OLZ593" s="109"/>
      <c r="OMA593" s="109"/>
      <c r="OMB593" s="109"/>
      <c r="OMC593" s="109"/>
      <c r="OMD593" s="109"/>
      <c r="OME593" s="109"/>
      <c r="OMF593" s="109"/>
      <c r="OMG593" s="109"/>
      <c r="OMH593" s="109"/>
      <c r="OMI593" s="109"/>
      <c r="OMJ593" s="109"/>
      <c r="OMK593" s="109"/>
      <c r="OML593" s="109"/>
      <c r="OMM593" s="109"/>
      <c r="OMN593" s="109"/>
      <c r="OMO593" s="109"/>
      <c r="OMP593" s="109"/>
      <c r="OMQ593" s="109"/>
      <c r="OMR593" s="109"/>
      <c r="OMS593" s="109"/>
      <c r="OMT593" s="109"/>
      <c r="OMU593" s="109"/>
      <c r="OMV593" s="109"/>
      <c r="OMW593" s="109"/>
      <c r="OMX593" s="109"/>
      <c r="OMY593" s="109"/>
      <c r="OMZ593" s="109"/>
      <c r="ONA593" s="109"/>
      <c r="ONB593" s="109"/>
      <c r="ONC593" s="109"/>
      <c r="OND593" s="109"/>
      <c r="ONE593" s="109"/>
      <c r="ONF593" s="109"/>
      <c r="ONG593" s="109"/>
      <c r="ONH593" s="109"/>
      <c r="ONI593" s="109"/>
      <c r="ONJ593" s="109"/>
      <c r="ONK593" s="109"/>
      <c r="ONL593" s="109"/>
      <c r="ONM593" s="109"/>
      <c r="ONN593" s="109"/>
      <c r="ONO593" s="109"/>
      <c r="ONP593" s="109"/>
      <c r="ONQ593" s="109"/>
      <c r="ONR593" s="109"/>
      <c r="ONS593" s="109"/>
      <c r="ONT593" s="109"/>
      <c r="ONU593" s="109"/>
      <c r="ONV593" s="109"/>
      <c r="ONW593" s="109"/>
      <c r="ONX593" s="109"/>
      <c r="ONY593" s="109"/>
      <c r="ONZ593" s="109"/>
      <c r="OOA593" s="109"/>
      <c r="OOB593" s="109"/>
      <c r="OOC593" s="109"/>
      <c r="OOD593" s="109"/>
      <c r="OOE593" s="109"/>
      <c r="OOF593" s="109"/>
      <c r="OOG593" s="109"/>
      <c r="OOH593" s="109"/>
      <c r="OOI593" s="109"/>
      <c r="OOJ593" s="109"/>
      <c r="OOK593" s="109"/>
      <c r="OOL593" s="109"/>
      <c r="OOM593" s="109"/>
      <c r="OON593" s="109"/>
      <c r="OOO593" s="109"/>
      <c r="OOP593" s="109"/>
      <c r="OOQ593" s="109"/>
      <c r="OOR593" s="109"/>
      <c r="OOS593" s="109"/>
      <c r="OOT593" s="109"/>
      <c r="OOU593" s="109"/>
      <c r="OOV593" s="109"/>
      <c r="OOW593" s="109"/>
      <c r="OOX593" s="109"/>
      <c r="OOY593" s="109"/>
      <c r="OOZ593" s="109"/>
      <c r="OPA593" s="109"/>
      <c r="OPB593" s="109"/>
      <c r="OPC593" s="109"/>
      <c r="OPD593" s="109"/>
      <c r="OPE593" s="109"/>
      <c r="OPF593" s="109"/>
      <c r="OPG593" s="109"/>
      <c r="OPH593" s="109"/>
      <c r="OPI593" s="109"/>
      <c r="OPJ593" s="109"/>
      <c r="OPK593" s="109"/>
      <c r="OPL593" s="109"/>
      <c r="OPM593" s="109"/>
      <c r="OPN593" s="109"/>
      <c r="OPO593" s="109"/>
      <c r="OPP593" s="109"/>
      <c r="OPQ593" s="109"/>
      <c r="OPR593" s="109"/>
      <c r="OPS593" s="109"/>
      <c r="OPT593" s="109"/>
      <c r="OPU593" s="109"/>
      <c r="OPV593" s="109"/>
      <c r="OPW593" s="109"/>
      <c r="OPX593" s="109"/>
      <c r="OPY593" s="109"/>
      <c r="OPZ593" s="109"/>
      <c r="OQA593" s="109"/>
      <c r="OQB593" s="109"/>
      <c r="OQC593" s="109"/>
      <c r="OQD593" s="109"/>
      <c r="OQE593" s="109"/>
      <c r="OQF593" s="109"/>
      <c r="OQG593" s="109"/>
      <c r="OQH593" s="109"/>
      <c r="OQI593" s="109"/>
      <c r="OQJ593" s="109"/>
      <c r="OQK593" s="109"/>
      <c r="OQL593" s="109"/>
      <c r="OQM593" s="109"/>
      <c r="OQN593" s="109"/>
      <c r="OQO593" s="109"/>
      <c r="OQP593" s="109"/>
      <c r="OQQ593" s="109"/>
      <c r="OQR593" s="109"/>
      <c r="OQS593" s="109"/>
      <c r="OQT593" s="109"/>
      <c r="OQU593" s="109"/>
      <c r="OQV593" s="109"/>
      <c r="OQW593" s="109"/>
      <c r="OQX593" s="109"/>
      <c r="OQY593" s="109"/>
      <c r="OQZ593" s="109"/>
      <c r="ORA593" s="109"/>
      <c r="ORB593" s="109"/>
      <c r="ORC593" s="109"/>
      <c r="ORD593" s="109"/>
      <c r="ORE593" s="109"/>
      <c r="ORF593" s="109"/>
      <c r="ORG593" s="109"/>
      <c r="ORH593" s="109"/>
      <c r="ORI593" s="109"/>
      <c r="ORJ593" s="109"/>
      <c r="ORK593" s="109"/>
      <c r="ORL593" s="109"/>
      <c r="ORM593" s="109"/>
      <c r="ORN593" s="109"/>
      <c r="ORO593" s="109"/>
      <c r="ORP593" s="109"/>
      <c r="ORQ593" s="109"/>
      <c r="ORR593" s="109"/>
      <c r="ORS593" s="109"/>
      <c r="ORT593" s="109"/>
      <c r="ORU593" s="109"/>
      <c r="ORV593" s="109"/>
      <c r="ORW593" s="109"/>
      <c r="ORX593" s="109"/>
      <c r="ORY593" s="109"/>
      <c r="ORZ593" s="109"/>
      <c r="OSA593" s="109"/>
      <c r="OSB593" s="109"/>
      <c r="OSC593" s="109"/>
      <c r="OSD593" s="109"/>
      <c r="OSE593" s="109"/>
      <c r="OSF593" s="109"/>
      <c r="OSG593" s="109"/>
      <c r="OSH593" s="109"/>
      <c r="OSI593" s="109"/>
      <c r="OSJ593" s="109"/>
      <c r="OSK593" s="109"/>
      <c r="OSL593" s="109"/>
      <c r="OSM593" s="109"/>
      <c r="OSN593" s="109"/>
      <c r="OSO593" s="109"/>
      <c r="OSP593" s="109"/>
      <c r="OSQ593" s="109"/>
      <c r="OSR593" s="109"/>
      <c r="OSS593" s="109"/>
      <c r="OST593" s="109"/>
      <c r="OSU593" s="109"/>
      <c r="OSV593" s="109"/>
      <c r="OSW593" s="109"/>
      <c r="OSX593" s="109"/>
      <c r="OSY593" s="109"/>
      <c r="OSZ593" s="109"/>
      <c r="OTA593" s="109"/>
      <c r="OTB593" s="109"/>
      <c r="OTC593" s="109"/>
      <c r="OTD593" s="109"/>
      <c r="OTE593" s="109"/>
      <c r="OTF593" s="109"/>
      <c r="OTG593" s="109"/>
      <c r="OTH593" s="109"/>
      <c r="OTI593" s="109"/>
      <c r="OTJ593" s="109"/>
      <c r="OTK593" s="109"/>
      <c r="OTL593" s="109"/>
      <c r="OTM593" s="109"/>
      <c r="OTN593" s="109"/>
      <c r="OTO593" s="109"/>
      <c r="OTP593" s="109"/>
      <c r="OTQ593" s="109"/>
      <c r="OTR593" s="109"/>
      <c r="OTS593" s="109"/>
      <c r="OTT593" s="109"/>
      <c r="OTU593" s="109"/>
      <c r="OTV593" s="109"/>
      <c r="OTW593" s="109"/>
      <c r="OTX593" s="109"/>
      <c r="OTY593" s="109"/>
      <c r="OTZ593" s="109"/>
      <c r="OUA593" s="109"/>
      <c r="OUB593" s="109"/>
      <c r="OUC593" s="109"/>
      <c r="OUD593" s="109"/>
      <c r="OUE593" s="109"/>
      <c r="OUF593" s="109"/>
      <c r="OUG593" s="109"/>
      <c r="OUH593" s="109"/>
      <c r="OUI593" s="109"/>
      <c r="OUJ593" s="109"/>
      <c r="OUK593" s="109"/>
      <c r="OUL593" s="109"/>
      <c r="OUM593" s="109"/>
      <c r="OUN593" s="109"/>
      <c r="OUO593" s="109"/>
      <c r="OUP593" s="109"/>
      <c r="OUQ593" s="109"/>
      <c r="OUR593" s="109"/>
      <c r="OUS593" s="109"/>
      <c r="OUT593" s="109"/>
      <c r="OUU593" s="109"/>
      <c r="OUV593" s="109"/>
      <c r="OUW593" s="109"/>
      <c r="OUX593" s="109"/>
      <c r="OUY593" s="109"/>
      <c r="OUZ593" s="109"/>
      <c r="OVA593" s="109"/>
      <c r="OVB593" s="109"/>
      <c r="OVC593" s="109"/>
      <c r="OVD593" s="109"/>
      <c r="OVE593" s="109"/>
      <c r="OVF593" s="109"/>
      <c r="OVG593" s="109"/>
      <c r="OVH593" s="109"/>
      <c r="OVI593" s="109"/>
      <c r="OVJ593" s="109"/>
      <c r="OVK593" s="109"/>
      <c r="OVL593" s="109"/>
      <c r="OVM593" s="109"/>
      <c r="OVN593" s="109"/>
      <c r="OVO593" s="109"/>
      <c r="OVP593" s="109"/>
      <c r="OVQ593" s="109"/>
      <c r="OVR593" s="109"/>
      <c r="OVS593" s="109"/>
      <c r="OVT593" s="109"/>
      <c r="OVU593" s="109"/>
      <c r="OVV593" s="109"/>
      <c r="OVW593" s="109"/>
      <c r="OVX593" s="109"/>
      <c r="OVY593" s="109"/>
      <c r="OVZ593" s="109"/>
      <c r="OWA593" s="109"/>
      <c r="OWB593" s="109"/>
      <c r="OWC593" s="109"/>
      <c r="OWD593" s="109"/>
      <c r="OWE593" s="109"/>
      <c r="OWF593" s="109"/>
      <c r="OWG593" s="109"/>
      <c r="OWH593" s="109"/>
      <c r="OWI593" s="109"/>
      <c r="OWJ593" s="109"/>
      <c r="OWK593" s="109"/>
      <c r="OWL593" s="109"/>
      <c r="OWM593" s="109"/>
      <c r="OWN593" s="109"/>
      <c r="OWO593" s="109"/>
      <c r="OWP593" s="109"/>
      <c r="OWQ593" s="109"/>
      <c r="OWR593" s="109"/>
      <c r="OWS593" s="109"/>
      <c r="OWT593" s="109"/>
      <c r="OWU593" s="109"/>
      <c r="OWV593" s="109"/>
      <c r="OWW593" s="109"/>
      <c r="OWX593" s="109"/>
      <c r="OWY593" s="109"/>
      <c r="OWZ593" s="109"/>
      <c r="OXA593" s="109"/>
      <c r="OXB593" s="109"/>
      <c r="OXC593" s="109"/>
      <c r="OXD593" s="109"/>
      <c r="OXE593" s="109"/>
      <c r="OXF593" s="109"/>
      <c r="OXG593" s="109"/>
      <c r="OXH593" s="109"/>
      <c r="OXI593" s="109"/>
      <c r="OXJ593" s="109"/>
      <c r="OXK593" s="109"/>
      <c r="OXL593" s="109"/>
      <c r="OXM593" s="109"/>
      <c r="OXN593" s="109"/>
      <c r="OXO593" s="109"/>
      <c r="OXP593" s="109"/>
      <c r="OXQ593" s="109"/>
      <c r="OXR593" s="109"/>
      <c r="OXS593" s="109"/>
      <c r="OXT593" s="109"/>
      <c r="OXU593" s="109"/>
      <c r="OXV593" s="109"/>
      <c r="OXW593" s="109"/>
      <c r="OXX593" s="109"/>
      <c r="OXY593" s="109"/>
      <c r="OXZ593" s="109"/>
      <c r="OYA593" s="109"/>
      <c r="OYB593" s="109"/>
      <c r="OYC593" s="109"/>
      <c r="OYD593" s="109"/>
      <c r="OYE593" s="109"/>
      <c r="OYF593" s="109"/>
      <c r="OYG593" s="109"/>
      <c r="OYH593" s="109"/>
      <c r="OYI593" s="109"/>
      <c r="OYJ593" s="109"/>
      <c r="OYK593" s="109"/>
      <c r="OYL593" s="109"/>
      <c r="OYM593" s="109"/>
      <c r="OYN593" s="109"/>
      <c r="OYO593" s="109"/>
      <c r="OYP593" s="109"/>
      <c r="OYQ593" s="109"/>
      <c r="OYR593" s="109"/>
      <c r="OYS593" s="109"/>
      <c r="OYT593" s="109"/>
      <c r="OYU593" s="109"/>
      <c r="OYV593" s="109"/>
      <c r="OYW593" s="109"/>
      <c r="OYX593" s="109"/>
      <c r="OYY593" s="109"/>
      <c r="OYZ593" s="109"/>
      <c r="OZA593" s="109"/>
      <c r="OZB593" s="109"/>
      <c r="OZC593" s="109"/>
      <c r="OZD593" s="109"/>
      <c r="OZE593" s="109"/>
      <c r="OZF593" s="109"/>
      <c r="OZG593" s="109"/>
      <c r="OZH593" s="109"/>
      <c r="OZI593" s="109"/>
      <c r="OZJ593" s="109"/>
      <c r="OZK593" s="109"/>
      <c r="OZL593" s="109"/>
      <c r="OZM593" s="109"/>
      <c r="OZN593" s="109"/>
      <c r="OZO593" s="109"/>
      <c r="OZP593" s="109"/>
      <c r="OZQ593" s="109"/>
      <c r="OZR593" s="109"/>
      <c r="OZS593" s="109"/>
      <c r="OZT593" s="109"/>
      <c r="OZU593" s="109"/>
      <c r="OZV593" s="109"/>
      <c r="OZW593" s="109"/>
      <c r="OZX593" s="109"/>
      <c r="OZY593" s="109"/>
      <c r="OZZ593" s="109"/>
      <c r="PAA593" s="109"/>
      <c r="PAB593" s="109"/>
      <c r="PAC593" s="109"/>
      <c r="PAD593" s="109"/>
      <c r="PAE593" s="109"/>
      <c r="PAF593" s="109"/>
      <c r="PAG593" s="109"/>
      <c r="PAH593" s="109"/>
      <c r="PAI593" s="109"/>
      <c r="PAJ593" s="109"/>
      <c r="PAK593" s="109"/>
      <c r="PAL593" s="109"/>
      <c r="PAM593" s="109"/>
      <c r="PAN593" s="109"/>
      <c r="PAO593" s="109"/>
      <c r="PAP593" s="109"/>
      <c r="PAQ593" s="109"/>
      <c r="PAR593" s="109"/>
      <c r="PAS593" s="109"/>
      <c r="PAT593" s="109"/>
      <c r="PAU593" s="109"/>
      <c r="PAV593" s="109"/>
      <c r="PAW593" s="109"/>
      <c r="PAX593" s="109"/>
      <c r="PAY593" s="109"/>
      <c r="PAZ593" s="109"/>
      <c r="PBA593" s="109"/>
      <c r="PBB593" s="109"/>
      <c r="PBC593" s="109"/>
      <c r="PBD593" s="109"/>
      <c r="PBE593" s="109"/>
      <c r="PBF593" s="109"/>
      <c r="PBG593" s="109"/>
      <c r="PBH593" s="109"/>
      <c r="PBI593" s="109"/>
      <c r="PBJ593" s="109"/>
      <c r="PBK593" s="109"/>
      <c r="PBL593" s="109"/>
      <c r="PBM593" s="109"/>
      <c r="PBN593" s="109"/>
      <c r="PBO593" s="109"/>
      <c r="PBP593" s="109"/>
      <c r="PBQ593" s="109"/>
      <c r="PBR593" s="109"/>
      <c r="PBS593" s="109"/>
      <c r="PBT593" s="109"/>
      <c r="PBU593" s="109"/>
      <c r="PBV593" s="109"/>
      <c r="PBW593" s="109"/>
      <c r="PBX593" s="109"/>
      <c r="PBY593" s="109"/>
      <c r="PBZ593" s="109"/>
      <c r="PCA593" s="109"/>
      <c r="PCB593" s="109"/>
      <c r="PCC593" s="109"/>
      <c r="PCD593" s="109"/>
      <c r="PCE593" s="109"/>
      <c r="PCF593" s="109"/>
      <c r="PCG593" s="109"/>
      <c r="PCH593" s="109"/>
      <c r="PCI593" s="109"/>
      <c r="PCJ593" s="109"/>
      <c r="PCK593" s="109"/>
      <c r="PCL593" s="109"/>
      <c r="PCM593" s="109"/>
      <c r="PCN593" s="109"/>
      <c r="PCO593" s="109"/>
      <c r="PCP593" s="109"/>
      <c r="PCQ593" s="109"/>
      <c r="PCR593" s="109"/>
      <c r="PCS593" s="109"/>
      <c r="PCT593" s="109"/>
      <c r="PCU593" s="109"/>
      <c r="PCV593" s="109"/>
      <c r="PCW593" s="109"/>
      <c r="PCX593" s="109"/>
      <c r="PCY593" s="109"/>
      <c r="PCZ593" s="109"/>
      <c r="PDA593" s="109"/>
      <c r="PDB593" s="109"/>
      <c r="PDC593" s="109"/>
      <c r="PDD593" s="109"/>
      <c r="PDE593" s="109"/>
      <c r="PDF593" s="109"/>
      <c r="PDG593" s="109"/>
      <c r="PDH593" s="109"/>
      <c r="PDI593" s="109"/>
      <c r="PDJ593" s="109"/>
      <c r="PDK593" s="109"/>
      <c r="PDL593" s="109"/>
      <c r="PDM593" s="109"/>
      <c r="PDN593" s="109"/>
      <c r="PDO593" s="109"/>
      <c r="PDP593" s="109"/>
      <c r="PDQ593" s="109"/>
      <c r="PDR593" s="109"/>
      <c r="PDS593" s="109"/>
      <c r="PDT593" s="109"/>
      <c r="PDU593" s="109"/>
      <c r="PDV593" s="109"/>
      <c r="PDW593" s="109"/>
      <c r="PDX593" s="109"/>
      <c r="PDY593" s="109"/>
      <c r="PDZ593" s="109"/>
      <c r="PEA593" s="109"/>
      <c r="PEB593" s="109"/>
      <c r="PEC593" s="109"/>
      <c r="PED593" s="109"/>
      <c r="PEE593" s="109"/>
      <c r="PEF593" s="109"/>
      <c r="PEG593" s="109"/>
      <c r="PEH593" s="109"/>
      <c r="PEI593" s="109"/>
      <c r="PEJ593" s="109"/>
      <c r="PEK593" s="109"/>
      <c r="PEL593" s="109"/>
      <c r="PEM593" s="109"/>
      <c r="PEN593" s="109"/>
      <c r="PEO593" s="109"/>
      <c r="PEP593" s="109"/>
      <c r="PEQ593" s="109"/>
      <c r="PER593" s="109"/>
      <c r="PES593" s="109"/>
      <c r="PET593" s="109"/>
      <c r="PEU593" s="109"/>
      <c r="PEV593" s="109"/>
      <c r="PEW593" s="109"/>
      <c r="PEX593" s="109"/>
      <c r="PEY593" s="109"/>
      <c r="PEZ593" s="109"/>
      <c r="PFA593" s="109"/>
      <c r="PFB593" s="109"/>
      <c r="PFC593" s="109"/>
      <c r="PFD593" s="109"/>
      <c r="PFE593" s="109"/>
      <c r="PFF593" s="109"/>
      <c r="PFG593" s="109"/>
      <c r="PFH593" s="109"/>
      <c r="PFI593" s="109"/>
      <c r="PFJ593" s="109"/>
      <c r="PFK593" s="109"/>
      <c r="PFL593" s="109"/>
      <c r="PFM593" s="109"/>
      <c r="PFN593" s="109"/>
      <c r="PFO593" s="109"/>
      <c r="PFP593" s="109"/>
      <c r="PFQ593" s="109"/>
      <c r="PFR593" s="109"/>
      <c r="PFS593" s="109"/>
      <c r="PFT593" s="109"/>
      <c r="PFU593" s="109"/>
      <c r="PFV593" s="109"/>
      <c r="PFW593" s="109"/>
      <c r="PFX593" s="109"/>
      <c r="PFY593" s="109"/>
      <c r="PFZ593" s="109"/>
      <c r="PGA593" s="109"/>
      <c r="PGB593" s="109"/>
      <c r="PGC593" s="109"/>
      <c r="PGD593" s="109"/>
      <c r="PGE593" s="109"/>
      <c r="PGF593" s="109"/>
      <c r="PGG593" s="109"/>
      <c r="PGH593" s="109"/>
      <c r="PGI593" s="109"/>
      <c r="PGJ593" s="109"/>
      <c r="PGK593" s="109"/>
      <c r="PGL593" s="109"/>
      <c r="PGM593" s="109"/>
      <c r="PGN593" s="109"/>
      <c r="PGO593" s="109"/>
      <c r="PGP593" s="109"/>
      <c r="PGQ593" s="109"/>
      <c r="PGR593" s="109"/>
      <c r="PGS593" s="109"/>
      <c r="PGT593" s="109"/>
      <c r="PGU593" s="109"/>
      <c r="PGV593" s="109"/>
      <c r="PGW593" s="109"/>
      <c r="PGX593" s="109"/>
      <c r="PGY593" s="109"/>
      <c r="PGZ593" s="109"/>
      <c r="PHA593" s="109"/>
      <c r="PHB593" s="109"/>
      <c r="PHC593" s="109"/>
      <c r="PHD593" s="109"/>
      <c r="PHE593" s="109"/>
      <c r="PHF593" s="109"/>
      <c r="PHG593" s="109"/>
      <c r="PHH593" s="109"/>
      <c r="PHI593" s="109"/>
      <c r="PHJ593" s="109"/>
      <c r="PHK593" s="109"/>
      <c r="PHL593" s="109"/>
      <c r="PHM593" s="109"/>
      <c r="PHN593" s="109"/>
      <c r="PHO593" s="109"/>
      <c r="PHP593" s="109"/>
      <c r="PHQ593" s="109"/>
      <c r="PHR593" s="109"/>
      <c r="PHS593" s="109"/>
      <c r="PHT593" s="109"/>
      <c r="PHU593" s="109"/>
      <c r="PHV593" s="109"/>
      <c r="PHW593" s="109"/>
      <c r="PHX593" s="109"/>
      <c r="PHY593" s="109"/>
      <c r="PHZ593" s="109"/>
      <c r="PIA593" s="109"/>
      <c r="PIB593" s="109"/>
      <c r="PIC593" s="109"/>
      <c r="PID593" s="109"/>
      <c r="PIE593" s="109"/>
      <c r="PIF593" s="109"/>
      <c r="PIG593" s="109"/>
      <c r="PIH593" s="109"/>
      <c r="PII593" s="109"/>
      <c r="PIJ593" s="109"/>
      <c r="PIK593" s="109"/>
      <c r="PIL593" s="109"/>
      <c r="PIM593" s="109"/>
      <c r="PIN593" s="109"/>
      <c r="PIO593" s="109"/>
      <c r="PIP593" s="109"/>
      <c r="PIQ593" s="109"/>
      <c r="PIR593" s="109"/>
      <c r="PIS593" s="109"/>
      <c r="PIT593" s="109"/>
      <c r="PIU593" s="109"/>
      <c r="PIV593" s="109"/>
      <c r="PIW593" s="109"/>
      <c r="PIX593" s="109"/>
      <c r="PIY593" s="109"/>
      <c r="PIZ593" s="109"/>
      <c r="PJA593" s="109"/>
      <c r="PJB593" s="109"/>
      <c r="PJC593" s="109"/>
      <c r="PJD593" s="109"/>
      <c r="PJE593" s="109"/>
      <c r="PJF593" s="109"/>
      <c r="PJG593" s="109"/>
      <c r="PJH593" s="109"/>
      <c r="PJI593" s="109"/>
      <c r="PJJ593" s="109"/>
      <c r="PJK593" s="109"/>
      <c r="PJL593" s="109"/>
      <c r="PJM593" s="109"/>
      <c r="PJN593" s="109"/>
      <c r="PJO593" s="109"/>
      <c r="PJP593" s="109"/>
      <c r="PJQ593" s="109"/>
      <c r="PJR593" s="109"/>
      <c r="PJS593" s="109"/>
      <c r="PJT593" s="109"/>
      <c r="PJU593" s="109"/>
      <c r="PJV593" s="109"/>
      <c r="PJW593" s="109"/>
      <c r="PJX593" s="109"/>
      <c r="PJY593" s="109"/>
      <c r="PJZ593" s="109"/>
      <c r="PKA593" s="109"/>
      <c r="PKB593" s="109"/>
      <c r="PKC593" s="109"/>
      <c r="PKD593" s="109"/>
      <c r="PKE593" s="109"/>
      <c r="PKF593" s="109"/>
      <c r="PKG593" s="109"/>
      <c r="PKH593" s="109"/>
      <c r="PKI593" s="109"/>
      <c r="PKJ593" s="109"/>
      <c r="PKK593" s="109"/>
      <c r="PKL593" s="109"/>
      <c r="PKM593" s="109"/>
      <c r="PKN593" s="109"/>
      <c r="PKO593" s="109"/>
      <c r="PKP593" s="109"/>
      <c r="PKQ593" s="109"/>
      <c r="PKR593" s="109"/>
      <c r="PKS593" s="109"/>
      <c r="PKT593" s="109"/>
      <c r="PKU593" s="109"/>
      <c r="PKV593" s="109"/>
      <c r="PKW593" s="109"/>
      <c r="PKX593" s="109"/>
      <c r="PKY593" s="109"/>
      <c r="PKZ593" s="109"/>
      <c r="PLA593" s="109"/>
      <c r="PLB593" s="109"/>
      <c r="PLC593" s="109"/>
      <c r="PLD593" s="109"/>
      <c r="PLE593" s="109"/>
      <c r="PLF593" s="109"/>
      <c r="PLG593" s="109"/>
      <c r="PLH593" s="109"/>
      <c r="PLI593" s="109"/>
      <c r="PLJ593" s="109"/>
      <c r="PLK593" s="109"/>
      <c r="PLL593" s="109"/>
      <c r="PLM593" s="109"/>
      <c r="PLN593" s="109"/>
      <c r="PLO593" s="109"/>
      <c r="PLP593" s="109"/>
      <c r="PLQ593" s="109"/>
      <c r="PLR593" s="109"/>
      <c r="PLS593" s="109"/>
      <c r="PLT593" s="109"/>
      <c r="PLU593" s="109"/>
      <c r="PLV593" s="109"/>
      <c r="PLW593" s="109"/>
      <c r="PLX593" s="109"/>
      <c r="PLY593" s="109"/>
      <c r="PLZ593" s="109"/>
      <c r="PMA593" s="109"/>
      <c r="PMB593" s="109"/>
      <c r="PMC593" s="109"/>
      <c r="PMD593" s="109"/>
      <c r="PME593" s="109"/>
      <c r="PMF593" s="109"/>
      <c r="PMG593" s="109"/>
      <c r="PMH593" s="109"/>
      <c r="PMI593" s="109"/>
      <c r="PMJ593" s="109"/>
      <c r="PMK593" s="109"/>
      <c r="PML593" s="109"/>
      <c r="PMM593" s="109"/>
      <c r="PMN593" s="109"/>
      <c r="PMO593" s="109"/>
      <c r="PMP593" s="109"/>
      <c r="PMQ593" s="109"/>
      <c r="PMR593" s="109"/>
      <c r="PMS593" s="109"/>
      <c r="PMT593" s="109"/>
      <c r="PMU593" s="109"/>
      <c r="PMV593" s="109"/>
      <c r="PMW593" s="109"/>
      <c r="PMX593" s="109"/>
      <c r="PMY593" s="109"/>
      <c r="PMZ593" s="109"/>
      <c r="PNA593" s="109"/>
      <c r="PNB593" s="109"/>
      <c r="PNC593" s="109"/>
      <c r="PND593" s="109"/>
      <c r="PNE593" s="109"/>
      <c r="PNF593" s="109"/>
      <c r="PNG593" s="109"/>
      <c r="PNH593" s="109"/>
      <c r="PNI593" s="109"/>
      <c r="PNJ593" s="109"/>
      <c r="PNK593" s="109"/>
      <c r="PNL593" s="109"/>
      <c r="PNM593" s="109"/>
      <c r="PNN593" s="109"/>
      <c r="PNO593" s="109"/>
      <c r="PNP593" s="109"/>
      <c r="PNQ593" s="109"/>
      <c r="PNR593" s="109"/>
      <c r="PNS593" s="109"/>
      <c r="PNT593" s="109"/>
      <c r="PNU593" s="109"/>
      <c r="PNV593" s="109"/>
      <c r="PNW593" s="109"/>
      <c r="PNX593" s="109"/>
      <c r="PNY593" s="109"/>
      <c r="PNZ593" s="109"/>
      <c r="POA593" s="109"/>
      <c r="POB593" s="109"/>
      <c r="POC593" s="109"/>
      <c r="POD593" s="109"/>
      <c r="POE593" s="109"/>
      <c r="POF593" s="109"/>
      <c r="POG593" s="109"/>
      <c r="POH593" s="109"/>
      <c r="POI593" s="109"/>
      <c r="POJ593" s="109"/>
      <c r="POK593" s="109"/>
      <c r="POL593" s="109"/>
      <c r="POM593" s="109"/>
      <c r="PON593" s="109"/>
      <c r="POO593" s="109"/>
      <c r="POP593" s="109"/>
      <c r="POQ593" s="109"/>
      <c r="POR593" s="109"/>
      <c r="POS593" s="109"/>
      <c r="POT593" s="109"/>
      <c r="POU593" s="109"/>
      <c r="POV593" s="109"/>
      <c r="POW593" s="109"/>
      <c r="POX593" s="109"/>
      <c r="POY593" s="109"/>
      <c r="POZ593" s="109"/>
      <c r="PPA593" s="109"/>
      <c r="PPB593" s="109"/>
      <c r="PPC593" s="109"/>
      <c r="PPD593" s="109"/>
      <c r="PPE593" s="109"/>
      <c r="PPF593" s="109"/>
      <c r="PPG593" s="109"/>
      <c r="PPH593" s="109"/>
      <c r="PPI593" s="109"/>
      <c r="PPJ593" s="109"/>
      <c r="PPK593" s="109"/>
      <c r="PPL593" s="109"/>
      <c r="PPM593" s="109"/>
      <c r="PPN593" s="109"/>
      <c r="PPO593" s="109"/>
      <c r="PPP593" s="109"/>
      <c r="PPQ593" s="109"/>
      <c r="PPR593" s="109"/>
      <c r="PPS593" s="109"/>
      <c r="PPT593" s="109"/>
      <c r="PPU593" s="109"/>
      <c r="PPV593" s="109"/>
      <c r="PPW593" s="109"/>
      <c r="PPX593" s="109"/>
      <c r="PPY593" s="109"/>
      <c r="PPZ593" s="109"/>
      <c r="PQA593" s="109"/>
      <c r="PQB593" s="109"/>
      <c r="PQC593" s="109"/>
      <c r="PQD593" s="109"/>
      <c r="PQE593" s="109"/>
      <c r="PQF593" s="109"/>
      <c r="PQG593" s="109"/>
      <c r="PQH593" s="109"/>
      <c r="PQI593" s="109"/>
      <c r="PQJ593" s="109"/>
      <c r="PQK593" s="109"/>
      <c r="PQL593" s="109"/>
      <c r="PQM593" s="109"/>
      <c r="PQN593" s="109"/>
      <c r="PQO593" s="109"/>
      <c r="PQP593" s="109"/>
      <c r="PQQ593" s="109"/>
      <c r="PQR593" s="109"/>
      <c r="PQS593" s="109"/>
      <c r="PQT593" s="109"/>
      <c r="PQU593" s="109"/>
      <c r="PQV593" s="109"/>
      <c r="PQW593" s="109"/>
      <c r="PQX593" s="109"/>
      <c r="PQY593" s="109"/>
      <c r="PQZ593" s="109"/>
      <c r="PRA593" s="109"/>
      <c r="PRB593" s="109"/>
      <c r="PRC593" s="109"/>
      <c r="PRD593" s="109"/>
      <c r="PRE593" s="109"/>
      <c r="PRF593" s="109"/>
      <c r="PRG593" s="109"/>
      <c r="PRH593" s="109"/>
      <c r="PRI593" s="109"/>
      <c r="PRJ593" s="109"/>
      <c r="PRK593" s="109"/>
      <c r="PRL593" s="109"/>
      <c r="PRM593" s="109"/>
      <c r="PRN593" s="109"/>
      <c r="PRO593" s="109"/>
      <c r="PRP593" s="109"/>
      <c r="PRQ593" s="109"/>
      <c r="PRR593" s="109"/>
      <c r="PRS593" s="109"/>
      <c r="PRT593" s="109"/>
      <c r="PRU593" s="109"/>
      <c r="PRV593" s="109"/>
      <c r="PRW593" s="109"/>
      <c r="PRX593" s="109"/>
      <c r="PRY593" s="109"/>
      <c r="PRZ593" s="109"/>
      <c r="PSA593" s="109"/>
      <c r="PSB593" s="109"/>
      <c r="PSC593" s="109"/>
      <c r="PSD593" s="109"/>
      <c r="PSE593" s="109"/>
      <c r="PSF593" s="109"/>
      <c r="PSG593" s="109"/>
      <c r="PSH593" s="109"/>
      <c r="PSI593" s="109"/>
      <c r="PSJ593" s="109"/>
      <c r="PSK593" s="109"/>
      <c r="PSL593" s="109"/>
      <c r="PSM593" s="109"/>
      <c r="PSN593" s="109"/>
      <c r="PSO593" s="109"/>
      <c r="PSP593" s="109"/>
      <c r="PSQ593" s="109"/>
      <c r="PSR593" s="109"/>
      <c r="PSS593" s="109"/>
      <c r="PST593" s="109"/>
      <c r="PSU593" s="109"/>
      <c r="PSV593" s="109"/>
      <c r="PSW593" s="109"/>
      <c r="PSX593" s="109"/>
      <c r="PSY593" s="109"/>
      <c r="PSZ593" s="109"/>
      <c r="PTA593" s="109"/>
      <c r="PTB593" s="109"/>
      <c r="PTC593" s="109"/>
      <c r="PTD593" s="109"/>
      <c r="PTE593" s="109"/>
      <c r="PTF593" s="109"/>
      <c r="PTG593" s="109"/>
      <c r="PTH593" s="109"/>
      <c r="PTI593" s="109"/>
      <c r="PTJ593" s="109"/>
      <c r="PTK593" s="109"/>
      <c r="PTL593" s="109"/>
      <c r="PTM593" s="109"/>
      <c r="PTN593" s="109"/>
      <c r="PTO593" s="109"/>
      <c r="PTP593" s="109"/>
      <c r="PTQ593" s="109"/>
      <c r="PTR593" s="109"/>
      <c r="PTS593" s="109"/>
      <c r="PTT593" s="109"/>
      <c r="PTU593" s="109"/>
      <c r="PTV593" s="109"/>
      <c r="PTW593" s="109"/>
      <c r="PTX593" s="109"/>
      <c r="PTY593" s="109"/>
      <c r="PTZ593" s="109"/>
      <c r="PUA593" s="109"/>
      <c r="PUB593" s="109"/>
      <c r="PUC593" s="109"/>
      <c r="PUD593" s="109"/>
      <c r="PUE593" s="109"/>
      <c r="PUF593" s="109"/>
      <c r="PUG593" s="109"/>
      <c r="PUH593" s="109"/>
      <c r="PUI593" s="109"/>
      <c r="PUJ593" s="109"/>
      <c r="PUK593" s="109"/>
      <c r="PUL593" s="109"/>
      <c r="PUM593" s="109"/>
      <c r="PUN593" s="109"/>
      <c r="PUO593" s="109"/>
      <c r="PUP593" s="109"/>
      <c r="PUQ593" s="109"/>
      <c r="PUR593" s="109"/>
      <c r="PUS593" s="109"/>
      <c r="PUT593" s="109"/>
      <c r="PUU593" s="109"/>
      <c r="PUV593" s="109"/>
      <c r="PUW593" s="109"/>
      <c r="PUX593" s="109"/>
      <c r="PUY593" s="109"/>
      <c r="PUZ593" s="109"/>
      <c r="PVA593" s="109"/>
      <c r="PVB593" s="109"/>
      <c r="PVC593" s="109"/>
      <c r="PVD593" s="109"/>
      <c r="PVE593" s="109"/>
      <c r="PVF593" s="109"/>
      <c r="PVG593" s="109"/>
      <c r="PVH593" s="109"/>
      <c r="PVI593" s="109"/>
      <c r="PVJ593" s="109"/>
      <c r="PVK593" s="109"/>
      <c r="PVL593" s="109"/>
      <c r="PVM593" s="109"/>
      <c r="PVN593" s="109"/>
      <c r="PVO593" s="109"/>
      <c r="PVP593" s="109"/>
      <c r="PVQ593" s="109"/>
      <c r="PVR593" s="109"/>
      <c r="PVS593" s="109"/>
      <c r="PVT593" s="109"/>
      <c r="PVU593" s="109"/>
      <c r="PVV593" s="109"/>
      <c r="PVW593" s="109"/>
      <c r="PVX593" s="109"/>
      <c r="PVY593" s="109"/>
      <c r="PVZ593" s="109"/>
      <c r="PWA593" s="109"/>
      <c r="PWB593" s="109"/>
      <c r="PWC593" s="109"/>
      <c r="PWD593" s="109"/>
      <c r="PWE593" s="109"/>
      <c r="PWF593" s="109"/>
      <c r="PWG593" s="109"/>
      <c r="PWH593" s="109"/>
      <c r="PWI593" s="109"/>
      <c r="PWJ593" s="109"/>
      <c r="PWK593" s="109"/>
      <c r="PWL593" s="109"/>
      <c r="PWM593" s="109"/>
      <c r="PWN593" s="109"/>
      <c r="PWO593" s="109"/>
      <c r="PWP593" s="109"/>
      <c r="PWQ593" s="109"/>
      <c r="PWR593" s="109"/>
      <c r="PWS593" s="109"/>
      <c r="PWT593" s="109"/>
      <c r="PWU593" s="109"/>
      <c r="PWV593" s="109"/>
      <c r="PWW593" s="109"/>
      <c r="PWX593" s="109"/>
      <c r="PWY593" s="109"/>
      <c r="PWZ593" s="109"/>
      <c r="PXA593" s="109"/>
      <c r="PXB593" s="109"/>
      <c r="PXC593" s="109"/>
      <c r="PXD593" s="109"/>
      <c r="PXE593" s="109"/>
      <c r="PXF593" s="109"/>
      <c r="PXG593" s="109"/>
      <c r="PXH593" s="109"/>
      <c r="PXI593" s="109"/>
      <c r="PXJ593" s="109"/>
      <c r="PXK593" s="109"/>
      <c r="PXL593" s="109"/>
      <c r="PXM593" s="109"/>
      <c r="PXN593" s="109"/>
      <c r="PXO593" s="109"/>
      <c r="PXP593" s="109"/>
      <c r="PXQ593" s="109"/>
      <c r="PXR593" s="109"/>
      <c r="PXS593" s="109"/>
      <c r="PXT593" s="109"/>
      <c r="PXU593" s="109"/>
      <c r="PXV593" s="109"/>
      <c r="PXW593" s="109"/>
      <c r="PXX593" s="109"/>
      <c r="PXY593" s="109"/>
      <c r="PXZ593" s="109"/>
      <c r="PYA593" s="109"/>
      <c r="PYB593" s="109"/>
      <c r="PYC593" s="109"/>
      <c r="PYD593" s="109"/>
      <c r="PYE593" s="109"/>
      <c r="PYF593" s="109"/>
      <c r="PYG593" s="109"/>
      <c r="PYH593" s="109"/>
      <c r="PYI593" s="109"/>
      <c r="PYJ593" s="109"/>
      <c r="PYK593" s="109"/>
      <c r="PYL593" s="109"/>
      <c r="PYM593" s="109"/>
      <c r="PYN593" s="109"/>
      <c r="PYO593" s="109"/>
      <c r="PYP593" s="109"/>
      <c r="PYQ593" s="109"/>
      <c r="PYR593" s="109"/>
      <c r="PYS593" s="109"/>
      <c r="PYT593" s="109"/>
      <c r="PYU593" s="109"/>
      <c r="PYV593" s="109"/>
      <c r="PYW593" s="109"/>
      <c r="PYX593" s="109"/>
      <c r="PYY593" s="109"/>
      <c r="PYZ593" s="109"/>
      <c r="PZA593" s="109"/>
      <c r="PZB593" s="109"/>
      <c r="PZC593" s="109"/>
      <c r="PZD593" s="109"/>
      <c r="PZE593" s="109"/>
      <c r="PZF593" s="109"/>
      <c r="PZG593" s="109"/>
      <c r="PZH593" s="109"/>
      <c r="PZI593" s="109"/>
      <c r="PZJ593" s="109"/>
      <c r="PZK593" s="109"/>
      <c r="PZL593" s="109"/>
      <c r="PZM593" s="109"/>
      <c r="PZN593" s="109"/>
      <c r="PZO593" s="109"/>
      <c r="PZP593" s="109"/>
      <c r="PZQ593" s="109"/>
      <c r="PZR593" s="109"/>
      <c r="PZS593" s="109"/>
      <c r="PZT593" s="109"/>
      <c r="PZU593" s="109"/>
      <c r="PZV593" s="109"/>
      <c r="PZW593" s="109"/>
      <c r="PZX593" s="109"/>
      <c r="PZY593" s="109"/>
      <c r="PZZ593" s="109"/>
      <c r="QAA593" s="109"/>
      <c r="QAB593" s="109"/>
      <c r="QAC593" s="109"/>
      <c r="QAD593" s="109"/>
      <c r="QAE593" s="109"/>
      <c r="QAF593" s="109"/>
      <c r="QAG593" s="109"/>
      <c r="QAH593" s="109"/>
      <c r="QAI593" s="109"/>
      <c r="QAJ593" s="109"/>
      <c r="QAK593" s="109"/>
      <c r="QAL593" s="109"/>
      <c r="QAM593" s="109"/>
      <c r="QAN593" s="109"/>
      <c r="QAO593" s="109"/>
      <c r="QAP593" s="109"/>
      <c r="QAQ593" s="109"/>
      <c r="QAR593" s="109"/>
      <c r="QAS593" s="109"/>
      <c r="QAT593" s="109"/>
      <c r="QAU593" s="109"/>
      <c r="QAV593" s="109"/>
      <c r="QAW593" s="109"/>
      <c r="QAX593" s="109"/>
      <c r="QAY593" s="109"/>
      <c r="QAZ593" s="109"/>
      <c r="QBA593" s="109"/>
      <c r="QBB593" s="109"/>
      <c r="QBC593" s="109"/>
      <c r="QBD593" s="109"/>
      <c r="QBE593" s="109"/>
      <c r="QBF593" s="109"/>
      <c r="QBG593" s="109"/>
      <c r="QBH593" s="109"/>
      <c r="QBI593" s="109"/>
      <c r="QBJ593" s="109"/>
      <c r="QBK593" s="109"/>
      <c r="QBL593" s="109"/>
      <c r="QBM593" s="109"/>
      <c r="QBN593" s="109"/>
      <c r="QBO593" s="109"/>
      <c r="QBP593" s="109"/>
      <c r="QBQ593" s="109"/>
      <c r="QBR593" s="109"/>
      <c r="QBS593" s="109"/>
      <c r="QBT593" s="109"/>
      <c r="QBU593" s="109"/>
      <c r="QBV593" s="109"/>
      <c r="QBW593" s="109"/>
      <c r="QBX593" s="109"/>
      <c r="QBY593" s="109"/>
      <c r="QBZ593" s="109"/>
      <c r="QCA593" s="109"/>
      <c r="QCB593" s="109"/>
      <c r="QCC593" s="109"/>
      <c r="QCD593" s="109"/>
      <c r="QCE593" s="109"/>
      <c r="QCF593" s="109"/>
      <c r="QCG593" s="109"/>
      <c r="QCH593" s="109"/>
      <c r="QCI593" s="109"/>
      <c r="QCJ593" s="109"/>
      <c r="QCK593" s="109"/>
      <c r="QCL593" s="109"/>
      <c r="QCM593" s="109"/>
      <c r="QCN593" s="109"/>
      <c r="QCO593" s="109"/>
      <c r="QCP593" s="109"/>
      <c r="QCQ593" s="109"/>
      <c r="QCR593" s="109"/>
      <c r="QCS593" s="109"/>
      <c r="QCT593" s="109"/>
      <c r="QCU593" s="109"/>
      <c r="QCV593" s="109"/>
      <c r="QCW593" s="109"/>
      <c r="QCX593" s="109"/>
      <c r="QCY593" s="109"/>
      <c r="QCZ593" s="109"/>
      <c r="QDA593" s="109"/>
      <c r="QDB593" s="109"/>
      <c r="QDC593" s="109"/>
      <c r="QDD593" s="109"/>
      <c r="QDE593" s="109"/>
      <c r="QDF593" s="109"/>
      <c r="QDG593" s="109"/>
      <c r="QDH593" s="109"/>
      <c r="QDI593" s="109"/>
      <c r="QDJ593" s="109"/>
      <c r="QDK593" s="109"/>
      <c r="QDL593" s="109"/>
      <c r="QDM593" s="109"/>
      <c r="QDN593" s="109"/>
      <c r="QDO593" s="109"/>
      <c r="QDP593" s="109"/>
      <c r="QDQ593" s="109"/>
      <c r="QDR593" s="109"/>
      <c r="QDS593" s="109"/>
      <c r="QDT593" s="109"/>
      <c r="QDU593" s="109"/>
      <c r="QDV593" s="109"/>
      <c r="QDW593" s="109"/>
      <c r="QDX593" s="109"/>
      <c r="QDY593" s="109"/>
      <c r="QDZ593" s="109"/>
      <c r="QEA593" s="109"/>
      <c r="QEB593" s="109"/>
      <c r="QEC593" s="109"/>
      <c r="QED593" s="109"/>
      <c r="QEE593" s="109"/>
      <c r="QEF593" s="109"/>
      <c r="QEG593" s="109"/>
      <c r="QEH593" s="109"/>
      <c r="QEI593" s="109"/>
      <c r="QEJ593" s="109"/>
      <c r="QEK593" s="109"/>
      <c r="QEL593" s="109"/>
      <c r="QEM593" s="109"/>
      <c r="QEN593" s="109"/>
      <c r="QEO593" s="109"/>
      <c r="QEP593" s="109"/>
      <c r="QEQ593" s="109"/>
      <c r="QER593" s="109"/>
      <c r="QES593" s="109"/>
      <c r="QET593" s="109"/>
      <c r="QEU593" s="109"/>
      <c r="QEV593" s="109"/>
      <c r="QEW593" s="109"/>
      <c r="QEX593" s="109"/>
      <c r="QEY593" s="109"/>
      <c r="QEZ593" s="109"/>
      <c r="QFA593" s="109"/>
      <c r="QFB593" s="109"/>
      <c r="QFC593" s="109"/>
      <c r="QFD593" s="109"/>
      <c r="QFE593" s="109"/>
      <c r="QFF593" s="109"/>
      <c r="QFG593" s="109"/>
      <c r="QFH593" s="109"/>
      <c r="QFI593" s="109"/>
      <c r="QFJ593" s="109"/>
      <c r="QFK593" s="109"/>
      <c r="QFL593" s="109"/>
      <c r="QFM593" s="109"/>
      <c r="QFN593" s="109"/>
      <c r="QFO593" s="109"/>
      <c r="QFP593" s="109"/>
      <c r="QFQ593" s="109"/>
      <c r="QFR593" s="109"/>
      <c r="QFS593" s="109"/>
      <c r="QFT593" s="109"/>
      <c r="QFU593" s="109"/>
      <c r="QFV593" s="109"/>
      <c r="QFW593" s="109"/>
      <c r="QFX593" s="109"/>
      <c r="QFY593" s="109"/>
      <c r="QFZ593" s="109"/>
      <c r="QGA593" s="109"/>
      <c r="QGB593" s="109"/>
      <c r="QGC593" s="109"/>
      <c r="QGD593" s="109"/>
      <c r="QGE593" s="109"/>
      <c r="QGF593" s="109"/>
      <c r="QGG593" s="109"/>
      <c r="QGH593" s="109"/>
      <c r="QGI593" s="109"/>
      <c r="QGJ593" s="109"/>
      <c r="QGK593" s="109"/>
      <c r="QGL593" s="109"/>
      <c r="QGM593" s="109"/>
      <c r="QGN593" s="109"/>
      <c r="QGO593" s="109"/>
      <c r="QGP593" s="109"/>
      <c r="QGQ593" s="109"/>
      <c r="QGR593" s="109"/>
      <c r="QGS593" s="109"/>
      <c r="QGT593" s="109"/>
      <c r="QGU593" s="109"/>
      <c r="QGV593" s="109"/>
      <c r="QGW593" s="109"/>
      <c r="QGX593" s="109"/>
      <c r="QGY593" s="109"/>
      <c r="QGZ593" s="109"/>
      <c r="QHA593" s="109"/>
      <c r="QHB593" s="109"/>
      <c r="QHC593" s="109"/>
      <c r="QHD593" s="109"/>
      <c r="QHE593" s="109"/>
      <c r="QHF593" s="109"/>
      <c r="QHG593" s="109"/>
      <c r="QHH593" s="109"/>
      <c r="QHI593" s="109"/>
      <c r="QHJ593" s="109"/>
      <c r="QHK593" s="109"/>
      <c r="QHL593" s="109"/>
      <c r="QHM593" s="109"/>
      <c r="QHN593" s="109"/>
      <c r="QHO593" s="109"/>
      <c r="QHP593" s="109"/>
      <c r="QHQ593" s="109"/>
      <c r="QHR593" s="109"/>
      <c r="QHS593" s="109"/>
      <c r="QHT593" s="109"/>
      <c r="QHU593" s="109"/>
      <c r="QHV593" s="109"/>
      <c r="QHW593" s="109"/>
      <c r="QHX593" s="109"/>
      <c r="QHY593" s="109"/>
      <c r="QHZ593" s="109"/>
      <c r="QIA593" s="109"/>
      <c r="QIB593" s="109"/>
      <c r="QIC593" s="109"/>
      <c r="QID593" s="109"/>
      <c r="QIE593" s="109"/>
      <c r="QIF593" s="109"/>
      <c r="QIG593" s="109"/>
      <c r="QIH593" s="109"/>
      <c r="QII593" s="109"/>
      <c r="QIJ593" s="109"/>
      <c r="QIK593" s="109"/>
      <c r="QIL593" s="109"/>
      <c r="QIM593" s="109"/>
      <c r="QIN593" s="109"/>
      <c r="QIO593" s="109"/>
      <c r="QIP593" s="109"/>
      <c r="QIQ593" s="109"/>
      <c r="QIR593" s="109"/>
      <c r="QIS593" s="109"/>
      <c r="QIT593" s="109"/>
      <c r="QIU593" s="109"/>
      <c r="QIV593" s="109"/>
      <c r="QIW593" s="109"/>
      <c r="QIX593" s="109"/>
      <c r="QIY593" s="109"/>
      <c r="QIZ593" s="109"/>
      <c r="QJA593" s="109"/>
      <c r="QJB593" s="109"/>
      <c r="QJC593" s="109"/>
      <c r="QJD593" s="109"/>
      <c r="QJE593" s="109"/>
      <c r="QJF593" s="109"/>
      <c r="QJG593" s="109"/>
      <c r="QJH593" s="109"/>
      <c r="QJI593" s="109"/>
      <c r="QJJ593" s="109"/>
      <c r="QJK593" s="109"/>
      <c r="QJL593" s="109"/>
      <c r="QJM593" s="109"/>
      <c r="QJN593" s="109"/>
      <c r="QJO593" s="109"/>
      <c r="QJP593" s="109"/>
      <c r="QJQ593" s="109"/>
      <c r="QJR593" s="109"/>
      <c r="QJS593" s="109"/>
      <c r="QJT593" s="109"/>
      <c r="QJU593" s="109"/>
      <c r="QJV593" s="109"/>
      <c r="QJW593" s="109"/>
      <c r="QJX593" s="109"/>
      <c r="QJY593" s="109"/>
      <c r="QJZ593" s="109"/>
      <c r="QKA593" s="109"/>
      <c r="QKB593" s="109"/>
      <c r="QKC593" s="109"/>
      <c r="QKD593" s="109"/>
      <c r="QKE593" s="109"/>
      <c r="QKF593" s="109"/>
      <c r="QKG593" s="109"/>
      <c r="QKH593" s="109"/>
      <c r="QKI593" s="109"/>
      <c r="QKJ593" s="109"/>
      <c r="QKK593" s="109"/>
      <c r="QKL593" s="109"/>
      <c r="QKM593" s="109"/>
      <c r="QKN593" s="109"/>
      <c r="QKO593" s="109"/>
      <c r="QKP593" s="109"/>
      <c r="QKQ593" s="109"/>
      <c r="QKR593" s="109"/>
      <c r="QKS593" s="109"/>
      <c r="QKT593" s="109"/>
      <c r="QKU593" s="109"/>
      <c r="QKV593" s="109"/>
      <c r="QKW593" s="109"/>
      <c r="QKX593" s="109"/>
      <c r="QKY593" s="109"/>
      <c r="QKZ593" s="109"/>
      <c r="QLA593" s="109"/>
      <c r="QLB593" s="109"/>
      <c r="QLC593" s="109"/>
      <c r="QLD593" s="109"/>
      <c r="QLE593" s="109"/>
      <c r="QLF593" s="109"/>
      <c r="QLG593" s="109"/>
      <c r="QLH593" s="109"/>
      <c r="QLI593" s="109"/>
      <c r="QLJ593" s="109"/>
      <c r="QLK593" s="109"/>
      <c r="QLL593" s="109"/>
      <c r="QLM593" s="109"/>
      <c r="QLN593" s="109"/>
      <c r="QLO593" s="109"/>
      <c r="QLP593" s="109"/>
      <c r="QLQ593" s="109"/>
      <c r="QLR593" s="109"/>
      <c r="QLS593" s="109"/>
      <c r="QLT593" s="109"/>
      <c r="QLU593" s="109"/>
      <c r="QLV593" s="109"/>
      <c r="QLW593" s="109"/>
      <c r="QLX593" s="109"/>
      <c r="QLY593" s="109"/>
      <c r="QLZ593" s="109"/>
      <c r="QMA593" s="109"/>
      <c r="QMB593" s="109"/>
      <c r="QMC593" s="109"/>
      <c r="QMD593" s="109"/>
      <c r="QME593" s="109"/>
      <c r="QMF593" s="109"/>
      <c r="QMG593" s="109"/>
      <c r="QMH593" s="109"/>
      <c r="QMI593" s="109"/>
      <c r="QMJ593" s="109"/>
      <c r="QMK593" s="109"/>
      <c r="QML593" s="109"/>
      <c r="QMM593" s="109"/>
      <c r="QMN593" s="109"/>
      <c r="QMO593" s="109"/>
      <c r="QMP593" s="109"/>
      <c r="QMQ593" s="109"/>
      <c r="QMR593" s="109"/>
      <c r="QMS593" s="109"/>
      <c r="QMT593" s="109"/>
      <c r="QMU593" s="109"/>
      <c r="QMV593" s="109"/>
      <c r="QMW593" s="109"/>
      <c r="QMX593" s="109"/>
      <c r="QMY593" s="109"/>
      <c r="QMZ593" s="109"/>
      <c r="QNA593" s="109"/>
      <c r="QNB593" s="109"/>
      <c r="QNC593" s="109"/>
      <c r="QND593" s="109"/>
      <c r="QNE593" s="109"/>
      <c r="QNF593" s="109"/>
      <c r="QNG593" s="109"/>
      <c r="QNH593" s="109"/>
      <c r="QNI593" s="109"/>
      <c r="QNJ593" s="109"/>
      <c r="QNK593" s="109"/>
      <c r="QNL593" s="109"/>
      <c r="QNM593" s="109"/>
      <c r="QNN593" s="109"/>
      <c r="QNO593" s="109"/>
      <c r="QNP593" s="109"/>
      <c r="QNQ593" s="109"/>
      <c r="QNR593" s="109"/>
      <c r="QNS593" s="109"/>
      <c r="QNT593" s="109"/>
      <c r="QNU593" s="109"/>
      <c r="QNV593" s="109"/>
      <c r="QNW593" s="109"/>
      <c r="QNX593" s="109"/>
      <c r="QNY593" s="109"/>
      <c r="QNZ593" s="109"/>
      <c r="QOA593" s="109"/>
      <c r="QOB593" s="109"/>
      <c r="QOC593" s="109"/>
      <c r="QOD593" s="109"/>
      <c r="QOE593" s="109"/>
      <c r="QOF593" s="109"/>
      <c r="QOG593" s="109"/>
      <c r="QOH593" s="109"/>
      <c r="QOI593" s="109"/>
      <c r="QOJ593" s="109"/>
      <c r="QOK593" s="109"/>
      <c r="QOL593" s="109"/>
      <c r="QOM593" s="109"/>
      <c r="QON593" s="109"/>
      <c r="QOO593" s="109"/>
      <c r="QOP593" s="109"/>
      <c r="QOQ593" s="109"/>
      <c r="QOR593" s="109"/>
      <c r="QOS593" s="109"/>
      <c r="QOT593" s="109"/>
      <c r="QOU593" s="109"/>
      <c r="QOV593" s="109"/>
      <c r="QOW593" s="109"/>
      <c r="QOX593" s="109"/>
      <c r="QOY593" s="109"/>
      <c r="QOZ593" s="109"/>
      <c r="QPA593" s="109"/>
      <c r="QPB593" s="109"/>
      <c r="QPC593" s="109"/>
      <c r="QPD593" s="109"/>
      <c r="QPE593" s="109"/>
      <c r="QPF593" s="109"/>
      <c r="QPG593" s="109"/>
      <c r="QPH593" s="109"/>
      <c r="QPI593" s="109"/>
      <c r="QPJ593" s="109"/>
      <c r="QPK593" s="109"/>
      <c r="QPL593" s="109"/>
      <c r="QPM593" s="109"/>
      <c r="QPN593" s="109"/>
      <c r="QPO593" s="109"/>
      <c r="QPP593" s="109"/>
      <c r="QPQ593" s="109"/>
      <c r="QPR593" s="109"/>
      <c r="QPS593" s="109"/>
      <c r="QPT593" s="109"/>
      <c r="QPU593" s="109"/>
      <c r="QPV593" s="109"/>
      <c r="QPW593" s="109"/>
      <c r="QPX593" s="109"/>
      <c r="QPY593" s="109"/>
      <c r="QPZ593" s="109"/>
      <c r="QQA593" s="109"/>
      <c r="QQB593" s="109"/>
      <c r="QQC593" s="109"/>
      <c r="QQD593" s="109"/>
      <c r="QQE593" s="109"/>
      <c r="QQF593" s="109"/>
      <c r="QQG593" s="109"/>
      <c r="QQH593" s="109"/>
      <c r="QQI593" s="109"/>
      <c r="QQJ593" s="109"/>
      <c r="QQK593" s="109"/>
      <c r="QQL593" s="109"/>
      <c r="QQM593" s="109"/>
      <c r="QQN593" s="109"/>
      <c r="QQO593" s="109"/>
      <c r="QQP593" s="109"/>
      <c r="QQQ593" s="109"/>
      <c r="QQR593" s="109"/>
      <c r="QQS593" s="109"/>
      <c r="QQT593" s="109"/>
      <c r="QQU593" s="109"/>
      <c r="QQV593" s="109"/>
      <c r="QQW593" s="109"/>
      <c r="QQX593" s="109"/>
      <c r="QQY593" s="109"/>
      <c r="QQZ593" s="109"/>
      <c r="QRA593" s="109"/>
      <c r="QRB593" s="109"/>
      <c r="QRC593" s="109"/>
      <c r="QRD593" s="109"/>
      <c r="QRE593" s="109"/>
      <c r="QRF593" s="109"/>
      <c r="QRG593" s="109"/>
      <c r="QRH593" s="109"/>
      <c r="QRI593" s="109"/>
      <c r="QRJ593" s="109"/>
      <c r="QRK593" s="109"/>
      <c r="QRL593" s="109"/>
      <c r="QRM593" s="109"/>
      <c r="QRN593" s="109"/>
      <c r="QRO593" s="109"/>
      <c r="QRP593" s="109"/>
      <c r="QRQ593" s="109"/>
      <c r="QRR593" s="109"/>
      <c r="QRS593" s="109"/>
      <c r="QRT593" s="109"/>
      <c r="QRU593" s="109"/>
      <c r="QRV593" s="109"/>
      <c r="QRW593" s="109"/>
      <c r="QRX593" s="109"/>
      <c r="QRY593" s="109"/>
      <c r="QRZ593" s="109"/>
      <c r="QSA593" s="109"/>
      <c r="QSB593" s="109"/>
      <c r="QSC593" s="109"/>
      <c r="QSD593" s="109"/>
      <c r="QSE593" s="109"/>
      <c r="QSF593" s="109"/>
      <c r="QSG593" s="109"/>
      <c r="QSH593" s="109"/>
      <c r="QSI593" s="109"/>
      <c r="QSJ593" s="109"/>
      <c r="QSK593" s="109"/>
      <c r="QSL593" s="109"/>
      <c r="QSM593" s="109"/>
      <c r="QSN593" s="109"/>
      <c r="QSO593" s="109"/>
      <c r="QSP593" s="109"/>
      <c r="QSQ593" s="109"/>
      <c r="QSR593" s="109"/>
      <c r="QSS593" s="109"/>
      <c r="QST593" s="109"/>
      <c r="QSU593" s="109"/>
      <c r="QSV593" s="109"/>
      <c r="QSW593" s="109"/>
      <c r="QSX593" s="109"/>
      <c r="QSY593" s="109"/>
      <c r="QSZ593" s="109"/>
      <c r="QTA593" s="109"/>
      <c r="QTB593" s="109"/>
      <c r="QTC593" s="109"/>
      <c r="QTD593" s="109"/>
      <c r="QTE593" s="109"/>
      <c r="QTF593" s="109"/>
      <c r="QTG593" s="109"/>
      <c r="QTH593" s="109"/>
      <c r="QTI593" s="109"/>
      <c r="QTJ593" s="109"/>
      <c r="QTK593" s="109"/>
      <c r="QTL593" s="109"/>
      <c r="QTM593" s="109"/>
      <c r="QTN593" s="109"/>
      <c r="QTO593" s="109"/>
      <c r="QTP593" s="109"/>
      <c r="QTQ593" s="109"/>
      <c r="QTR593" s="109"/>
      <c r="QTS593" s="109"/>
      <c r="QTT593" s="109"/>
      <c r="QTU593" s="109"/>
      <c r="QTV593" s="109"/>
      <c r="QTW593" s="109"/>
      <c r="QTX593" s="109"/>
      <c r="QTY593" s="109"/>
      <c r="QTZ593" s="109"/>
      <c r="QUA593" s="109"/>
      <c r="QUB593" s="109"/>
      <c r="QUC593" s="109"/>
      <c r="QUD593" s="109"/>
      <c r="QUE593" s="109"/>
      <c r="QUF593" s="109"/>
      <c r="QUG593" s="109"/>
      <c r="QUH593" s="109"/>
      <c r="QUI593" s="109"/>
      <c r="QUJ593" s="109"/>
      <c r="QUK593" s="109"/>
      <c r="QUL593" s="109"/>
      <c r="QUM593" s="109"/>
      <c r="QUN593" s="109"/>
      <c r="QUO593" s="109"/>
      <c r="QUP593" s="109"/>
      <c r="QUQ593" s="109"/>
      <c r="QUR593" s="109"/>
      <c r="QUS593" s="109"/>
      <c r="QUT593" s="109"/>
      <c r="QUU593" s="109"/>
      <c r="QUV593" s="109"/>
      <c r="QUW593" s="109"/>
      <c r="QUX593" s="109"/>
      <c r="QUY593" s="109"/>
      <c r="QUZ593" s="109"/>
      <c r="QVA593" s="109"/>
      <c r="QVB593" s="109"/>
      <c r="QVC593" s="109"/>
      <c r="QVD593" s="109"/>
      <c r="QVE593" s="109"/>
      <c r="QVF593" s="109"/>
      <c r="QVG593" s="109"/>
      <c r="QVH593" s="109"/>
      <c r="QVI593" s="109"/>
      <c r="QVJ593" s="109"/>
      <c r="QVK593" s="109"/>
      <c r="QVL593" s="109"/>
      <c r="QVM593" s="109"/>
      <c r="QVN593" s="109"/>
      <c r="QVO593" s="109"/>
      <c r="QVP593" s="109"/>
      <c r="QVQ593" s="109"/>
      <c r="QVR593" s="109"/>
      <c r="QVS593" s="109"/>
      <c r="QVT593" s="109"/>
      <c r="QVU593" s="109"/>
      <c r="QVV593" s="109"/>
      <c r="QVW593" s="109"/>
      <c r="QVX593" s="109"/>
      <c r="QVY593" s="109"/>
      <c r="QVZ593" s="109"/>
      <c r="QWA593" s="109"/>
      <c r="QWB593" s="109"/>
      <c r="QWC593" s="109"/>
      <c r="QWD593" s="109"/>
      <c r="QWE593" s="109"/>
      <c r="QWF593" s="109"/>
      <c r="QWG593" s="109"/>
      <c r="QWH593" s="109"/>
      <c r="QWI593" s="109"/>
      <c r="QWJ593" s="109"/>
      <c r="QWK593" s="109"/>
      <c r="QWL593" s="109"/>
      <c r="QWM593" s="109"/>
      <c r="QWN593" s="109"/>
      <c r="QWO593" s="109"/>
      <c r="QWP593" s="109"/>
      <c r="QWQ593" s="109"/>
      <c r="QWR593" s="109"/>
      <c r="QWS593" s="109"/>
      <c r="QWT593" s="109"/>
      <c r="QWU593" s="109"/>
      <c r="QWV593" s="109"/>
      <c r="QWW593" s="109"/>
      <c r="QWX593" s="109"/>
      <c r="QWY593" s="109"/>
      <c r="QWZ593" s="109"/>
      <c r="QXA593" s="109"/>
      <c r="QXB593" s="109"/>
      <c r="QXC593" s="109"/>
      <c r="QXD593" s="109"/>
      <c r="QXE593" s="109"/>
      <c r="QXF593" s="109"/>
      <c r="QXG593" s="109"/>
      <c r="QXH593" s="109"/>
      <c r="QXI593" s="109"/>
      <c r="QXJ593" s="109"/>
      <c r="QXK593" s="109"/>
      <c r="QXL593" s="109"/>
      <c r="QXM593" s="109"/>
      <c r="QXN593" s="109"/>
      <c r="QXO593" s="109"/>
      <c r="QXP593" s="109"/>
      <c r="QXQ593" s="109"/>
      <c r="QXR593" s="109"/>
      <c r="QXS593" s="109"/>
      <c r="QXT593" s="109"/>
      <c r="QXU593" s="109"/>
      <c r="QXV593" s="109"/>
      <c r="QXW593" s="109"/>
      <c r="QXX593" s="109"/>
      <c r="QXY593" s="109"/>
      <c r="QXZ593" s="109"/>
      <c r="QYA593" s="109"/>
      <c r="QYB593" s="109"/>
      <c r="QYC593" s="109"/>
      <c r="QYD593" s="109"/>
      <c r="QYE593" s="109"/>
      <c r="QYF593" s="109"/>
      <c r="QYG593" s="109"/>
      <c r="QYH593" s="109"/>
      <c r="QYI593" s="109"/>
      <c r="QYJ593" s="109"/>
      <c r="QYK593" s="109"/>
      <c r="QYL593" s="109"/>
      <c r="QYM593" s="109"/>
      <c r="QYN593" s="109"/>
      <c r="QYO593" s="109"/>
      <c r="QYP593" s="109"/>
      <c r="QYQ593" s="109"/>
      <c r="QYR593" s="109"/>
      <c r="QYS593" s="109"/>
      <c r="QYT593" s="109"/>
      <c r="QYU593" s="109"/>
      <c r="QYV593" s="109"/>
      <c r="QYW593" s="109"/>
      <c r="QYX593" s="109"/>
      <c r="QYY593" s="109"/>
      <c r="QYZ593" s="109"/>
      <c r="QZA593" s="109"/>
      <c r="QZB593" s="109"/>
      <c r="QZC593" s="109"/>
      <c r="QZD593" s="109"/>
      <c r="QZE593" s="109"/>
      <c r="QZF593" s="109"/>
      <c r="QZG593" s="109"/>
      <c r="QZH593" s="109"/>
      <c r="QZI593" s="109"/>
      <c r="QZJ593" s="109"/>
      <c r="QZK593" s="109"/>
      <c r="QZL593" s="109"/>
      <c r="QZM593" s="109"/>
      <c r="QZN593" s="109"/>
      <c r="QZO593" s="109"/>
      <c r="QZP593" s="109"/>
      <c r="QZQ593" s="109"/>
      <c r="QZR593" s="109"/>
      <c r="QZS593" s="109"/>
      <c r="QZT593" s="109"/>
      <c r="QZU593" s="109"/>
      <c r="QZV593" s="109"/>
      <c r="QZW593" s="109"/>
      <c r="QZX593" s="109"/>
      <c r="QZY593" s="109"/>
      <c r="QZZ593" s="109"/>
      <c r="RAA593" s="109"/>
      <c r="RAB593" s="109"/>
      <c r="RAC593" s="109"/>
      <c r="RAD593" s="109"/>
      <c r="RAE593" s="109"/>
      <c r="RAF593" s="109"/>
      <c r="RAG593" s="109"/>
      <c r="RAH593" s="109"/>
      <c r="RAI593" s="109"/>
      <c r="RAJ593" s="109"/>
      <c r="RAK593" s="109"/>
      <c r="RAL593" s="109"/>
      <c r="RAM593" s="109"/>
      <c r="RAN593" s="109"/>
      <c r="RAO593" s="109"/>
      <c r="RAP593" s="109"/>
      <c r="RAQ593" s="109"/>
      <c r="RAR593" s="109"/>
      <c r="RAS593" s="109"/>
      <c r="RAT593" s="109"/>
      <c r="RAU593" s="109"/>
      <c r="RAV593" s="109"/>
      <c r="RAW593" s="109"/>
      <c r="RAX593" s="109"/>
      <c r="RAY593" s="109"/>
      <c r="RAZ593" s="109"/>
      <c r="RBA593" s="109"/>
      <c r="RBB593" s="109"/>
      <c r="RBC593" s="109"/>
      <c r="RBD593" s="109"/>
      <c r="RBE593" s="109"/>
      <c r="RBF593" s="109"/>
      <c r="RBG593" s="109"/>
      <c r="RBH593" s="109"/>
      <c r="RBI593" s="109"/>
      <c r="RBJ593" s="109"/>
      <c r="RBK593" s="109"/>
      <c r="RBL593" s="109"/>
      <c r="RBM593" s="109"/>
      <c r="RBN593" s="109"/>
      <c r="RBO593" s="109"/>
      <c r="RBP593" s="109"/>
      <c r="RBQ593" s="109"/>
      <c r="RBR593" s="109"/>
      <c r="RBS593" s="109"/>
      <c r="RBT593" s="109"/>
      <c r="RBU593" s="109"/>
      <c r="RBV593" s="109"/>
      <c r="RBW593" s="109"/>
      <c r="RBX593" s="109"/>
      <c r="RBY593" s="109"/>
      <c r="RBZ593" s="109"/>
      <c r="RCA593" s="109"/>
      <c r="RCB593" s="109"/>
      <c r="RCC593" s="109"/>
      <c r="RCD593" s="109"/>
      <c r="RCE593" s="109"/>
      <c r="RCF593" s="109"/>
      <c r="RCG593" s="109"/>
      <c r="RCH593" s="109"/>
      <c r="RCI593" s="109"/>
      <c r="RCJ593" s="109"/>
      <c r="RCK593" s="109"/>
      <c r="RCL593" s="109"/>
      <c r="RCM593" s="109"/>
      <c r="RCN593" s="109"/>
      <c r="RCO593" s="109"/>
      <c r="RCP593" s="109"/>
      <c r="RCQ593" s="109"/>
      <c r="RCR593" s="109"/>
      <c r="RCS593" s="109"/>
      <c r="RCT593" s="109"/>
      <c r="RCU593" s="109"/>
      <c r="RCV593" s="109"/>
      <c r="RCW593" s="109"/>
      <c r="RCX593" s="109"/>
      <c r="RCY593" s="109"/>
      <c r="RCZ593" s="109"/>
      <c r="RDA593" s="109"/>
      <c r="RDB593" s="109"/>
      <c r="RDC593" s="109"/>
      <c r="RDD593" s="109"/>
      <c r="RDE593" s="109"/>
      <c r="RDF593" s="109"/>
      <c r="RDG593" s="109"/>
      <c r="RDH593" s="109"/>
      <c r="RDI593" s="109"/>
      <c r="RDJ593" s="109"/>
      <c r="RDK593" s="109"/>
      <c r="RDL593" s="109"/>
      <c r="RDM593" s="109"/>
      <c r="RDN593" s="109"/>
      <c r="RDO593" s="109"/>
      <c r="RDP593" s="109"/>
      <c r="RDQ593" s="109"/>
      <c r="RDR593" s="109"/>
      <c r="RDS593" s="109"/>
      <c r="RDT593" s="109"/>
      <c r="RDU593" s="109"/>
      <c r="RDV593" s="109"/>
      <c r="RDW593" s="109"/>
      <c r="RDX593" s="109"/>
      <c r="RDY593" s="109"/>
      <c r="RDZ593" s="109"/>
      <c r="REA593" s="109"/>
      <c r="REB593" s="109"/>
      <c r="REC593" s="109"/>
      <c r="RED593" s="109"/>
      <c r="REE593" s="109"/>
      <c r="REF593" s="109"/>
      <c r="REG593" s="109"/>
      <c r="REH593" s="109"/>
      <c r="REI593" s="109"/>
      <c r="REJ593" s="109"/>
      <c r="REK593" s="109"/>
      <c r="REL593" s="109"/>
      <c r="REM593" s="109"/>
      <c r="REN593" s="109"/>
      <c r="REO593" s="109"/>
      <c r="REP593" s="109"/>
      <c r="REQ593" s="109"/>
      <c r="RER593" s="109"/>
      <c r="RES593" s="109"/>
      <c r="RET593" s="109"/>
      <c r="REU593" s="109"/>
      <c r="REV593" s="109"/>
      <c r="REW593" s="109"/>
      <c r="REX593" s="109"/>
      <c r="REY593" s="109"/>
      <c r="REZ593" s="109"/>
      <c r="RFA593" s="109"/>
      <c r="RFB593" s="109"/>
      <c r="RFC593" s="109"/>
      <c r="RFD593" s="109"/>
      <c r="RFE593" s="109"/>
      <c r="RFF593" s="109"/>
      <c r="RFG593" s="109"/>
      <c r="RFH593" s="109"/>
      <c r="RFI593" s="109"/>
      <c r="RFJ593" s="109"/>
      <c r="RFK593" s="109"/>
      <c r="RFL593" s="109"/>
      <c r="RFM593" s="109"/>
      <c r="RFN593" s="109"/>
      <c r="RFO593" s="109"/>
      <c r="RFP593" s="109"/>
      <c r="RFQ593" s="109"/>
      <c r="RFR593" s="109"/>
      <c r="RFS593" s="109"/>
      <c r="RFT593" s="109"/>
      <c r="RFU593" s="109"/>
      <c r="RFV593" s="109"/>
      <c r="RFW593" s="109"/>
      <c r="RFX593" s="109"/>
      <c r="RFY593" s="109"/>
      <c r="RFZ593" s="109"/>
      <c r="RGA593" s="109"/>
      <c r="RGB593" s="109"/>
      <c r="RGC593" s="109"/>
      <c r="RGD593" s="109"/>
      <c r="RGE593" s="109"/>
      <c r="RGF593" s="109"/>
      <c r="RGG593" s="109"/>
      <c r="RGH593" s="109"/>
      <c r="RGI593" s="109"/>
      <c r="RGJ593" s="109"/>
      <c r="RGK593" s="109"/>
      <c r="RGL593" s="109"/>
      <c r="RGM593" s="109"/>
      <c r="RGN593" s="109"/>
      <c r="RGO593" s="109"/>
      <c r="RGP593" s="109"/>
      <c r="RGQ593" s="109"/>
      <c r="RGR593" s="109"/>
      <c r="RGS593" s="109"/>
      <c r="RGT593" s="109"/>
      <c r="RGU593" s="109"/>
      <c r="RGV593" s="109"/>
      <c r="RGW593" s="109"/>
      <c r="RGX593" s="109"/>
      <c r="RGY593" s="109"/>
      <c r="RGZ593" s="109"/>
      <c r="RHA593" s="109"/>
      <c r="RHB593" s="109"/>
      <c r="RHC593" s="109"/>
      <c r="RHD593" s="109"/>
      <c r="RHE593" s="109"/>
      <c r="RHF593" s="109"/>
      <c r="RHG593" s="109"/>
      <c r="RHH593" s="109"/>
      <c r="RHI593" s="109"/>
      <c r="RHJ593" s="109"/>
      <c r="RHK593" s="109"/>
      <c r="RHL593" s="109"/>
      <c r="RHM593" s="109"/>
      <c r="RHN593" s="109"/>
      <c r="RHO593" s="109"/>
      <c r="RHP593" s="109"/>
      <c r="RHQ593" s="109"/>
      <c r="RHR593" s="109"/>
      <c r="RHS593" s="109"/>
      <c r="RHT593" s="109"/>
      <c r="RHU593" s="109"/>
      <c r="RHV593" s="109"/>
      <c r="RHW593" s="109"/>
      <c r="RHX593" s="109"/>
      <c r="RHY593" s="109"/>
      <c r="RHZ593" s="109"/>
      <c r="RIA593" s="109"/>
      <c r="RIB593" s="109"/>
      <c r="RIC593" s="109"/>
      <c r="RID593" s="109"/>
      <c r="RIE593" s="109"/>
      <c r="RIF593" s="109"/>
      <c r="RIG593" s="109"/>
      <c r="RIH593" s="109"/>
      <c r="RII593" s="109"/>
      <c r="RIJ593" s="109"/>
      <c r="RIK593" s="109"/>
      <c r="RIL593" s="109"/>
      <c r="RIM593" s="109"/>
      <c r="RIN593" s="109"/>
      <c r="RIO593" s="109"/>
      <c r="RIP593" s="109"/>
      <c r="RIQ593" s="109"/>
      <c r="RIR593" s="109"/>
      <c r="RIS593" s="109"/>
      <c r="RIT593" s="109"/>
      <c r="RIU593" s="109"/>
      <c r="RIV593" s="109"/>
      <c r="RIW593" s="109"/>
      <c r="RIX593" s="109"/>
      <c r="RIY593" s="109"/>
      <c r="RIZ593" s="109"/>
      <c r="RJA593" s="109"/>
      <c r="RJB593" s="109"/>
      <c r="RJC593" s="109"/>
      <c r="RJD593" s="109"/>
      <c r="RJE593" s="109"/>
      <c r="RJF593" s="109"/>
      <c r="RJG593" s="109"/>
      <c r="RJH593" s="109"/>
      <c r="RJI593" s="109"/>
      <c r="RJJ593" s="109"/>
      <c r="RJK593" s="109"/>
      <c r="RJL593" s="109"/>
      <c r="RJM593" s="109"/>
      <c r="RJN593" s="109"/>
      <c r="RJO593" s="109"/>
      <c r="RJP593" s="109"/>
      <c r="RJQ593" s="109"/>
      <c r="RJR593" s="109"/>
      <c r="RJS593" s="109"/>
      <c r="RJT593" s="109"/>
      <c r="RJU593" s="109"/>
      <c r="RJV593" s="109"/>
      <c r="RJW593" s="109"/>
      <c r="RJX593" s="109"/>
      <c r="RJY593" s="109"/>
      <c r="RJZ593" s="109"/>
      <c r="RKA593" s="109"/>
      <c r="RKB593" s="109"/>
      <c r="RKC593" s="109"/>
      <c r="RKD593" s="109"/>
      <c r="RKE593" s="109"/>
      <c r="RKF593" s="109"/>
      <c r="RKG593" s="109"/>
      <c r="RKH593" s="109"/>
      <c r="RKI593" s="109"/>
      <c r="RKJ593" s="109"/>
      <c r="RKK593" s="109"/>
      <c r="RKL593" s="109"/>
      <c r="RKM593" s="109"/>
      <c r="RKN593" s="109"/>
      <c r="RKO593" s="109"/>
      <c r="RKP593" s="109"/>
      <c r="RKQ593" s="109"/>
      <c r="RKR593" s="109"/>
      <c r="RKS593" s="109"/>
      <c r="RKT593" s="109"/>
      <c r="RKU593" s="109"/>
      <c r="RKV593" s="109"/>
      <c r="RKW593" s="109"/>
      <c r="RKX593" s="109"/>
      <c r="RKY593" s="109"/>
      <c r="RKZ593" s="109"/>
      <c r="RLA593" s="109"/>
      <c r="RLB593" s="109"/>
      <c r="RLC593" s="109"/>
      <c r="RLD593" s="109"/>
      <c r="RLE593" s="109"/>
      <c r="RLF593" s="109"/>
      <c r="RLG593" s="109"/>
      <c r="RLH593" s="109"/>
      <c r="RLI593" s="109"/>
      <c r="RLJ593" s="109"/>
      <c r="RLK593" s="109"/>
      <c r="RLL593" s="109"/>
      <c r="RLM593" s="109"/>
      <c r="RLN593" s="109"/>
      <c r="RLO593" s="109"/>
      <c r="RLP593" s="109"/>
      <c r="RLQ593" s="109"/>
      <c r="RLR593" s="109"/>
      <c r="RLS593" s="109"/>
      <c r="RLT593" s="109"/>
      <c r="RLU593" s="109"/>
      <c r="RLV593" s="109"/>
      <c r="RLW593" s="109"/>
      <c r="RLX593" s="109"/>
      <c r="RLY593" s="109"/>
      <c r="RLZ593" s="109"/>
      <c r="RMA593" s="109"/>
      <c r="RMB593" s="109"/>
      <c r="RMC593" s="109"/>
      <c r="RMD593" s="109"/>
      <c r="RME593" s="109"/>
      <c r="RMF593" s="109"/>
      <c r="RMG593" s="109"/>
      <c r="RMH593" s="109"/>
      <c r="RMI593" s="109"/>
      <c r="RMJ593" s="109"/>
      <c r="RMK593" s="109"/>
      <c r="RML593" s="109"/>
      <c r="RMM593" s="109"/>
      <c r="RMN593" s="109"/>
      <c r="RMO593" s="109"/>
      <c r="RMP593" s="109"/>
      <c r="RMQ593" s="109"/>
      <c r="RMR593" s="109"/>
      <c r="RMS593" s="109"/>
      <c r="RMT593" s="109"/>
      <c r="RMU593" s="109"/>
      <c r="RMV593" s="109"/>
      <c r="RMW593" s="109"/>
      <c r="RMX593" s="109"/>
      <c r="RMY593" s="109"/>
      <c r="RMZ593" s="109"/>
      <c r="RNA593" s="109"/>
      <c r="RNB593" s="109"/>
      <c r="RNC593" s="109"/>
      <c r="RND593" s="109"/>
      <c r="RNE593" s="109"/>
      <c r="RNF593" s="109"/>
      <c r="RNG593" s="109"/>
      <c r="RNH593" s="109"/>
      <c r="RNI593" s="109"/>
      <c r="RNJ593" s="109"/>
      <c r="RNK593" s="109"/>
      <c r="RNL593" s="109"/>
      <c r="RNM593" s="109"/>
      <c r="RNN593" s="109"/>
      <c r="RNO593" s="109"/>
      <c r="RNP593" s="109"/>
      <c r="RNQ593" s="109"/>
      <c r="RNR593" s="109"/>
      <c r="RNS593" s="109"/>
      <c r="RNT593" s="109"/>
      <c r="RNU593" s="109"/>
      <c r="RNV593" s="109"/>
      <c r="RNW593" s="109"/>
      <c r="RNX593" s="109"/>
      <c r="RNY593" s="109"/>
      <c r="RNZ593" s="109"/>
      <c r="ROA593" s="109"/>
      <c r="ROB593" s="109"/>
      <c r="ROC593" s="109"/>
      <c r="ROD593" s="109"/>
      <c r="ROE593" s="109"/>
      <c r="ROF593" s="109"/>
      <c r="ROG593" s="109"/>
      <c r="ROH593" s="109"/>
      <c r="ROI593" s="109"/>
      <c r="ROJ593" s="109"/>
      <c r="ROK593" s="109"/>
      <c r="ROL593" s="109"/>
      <c r="ROM593" s="109"/>
      <c r="RON593" s="109"/>
      <c r="ROO593" s="109"/>
      <c r="ROP593" s="109"/>
      <c r="ROQ593" s="109"/>
      <c r="ROR593" s="109"/>
      <c r="ROS593" s="109"/>
      <c r="ROT593" s="109"/>
      <c r="ROU593" s="109"/>
      <c r="ROV593" s="109"/>
      <c r="ROW593" s="109"/>
      <c r="ROX593" s="109"/>
      <c r="ROY593" s="109"/>
      <c r="ROZ593" s="109"/>
      <c r="RPA593" s="109"/>
      <c r="RPB593" s="109"/>
      <c r="RPC593" s="109"/>
      <c r="RPD593" s="109"/>
      <c r="RPE593" s="109"/>
      <c r="RPF593" s="109"/>
      <c r="RPG593" s="109"/>
      <c r="RPH593" s="109"/>
      <c r="RPI593" s="109"/>
      <c r="RPJ593" s="109"/>
      <c r="RPK593" s="109"/>
      <c r="RPL593" s="109"/>
      <c r="RPM593" s="109"/>
      <c r="RPN593" s="109"/>
      <c r="RPO593" s="109"/>
      <c r="RPP593" s="109"/>
      <c r="RPQ593" s="109"/>
      <c r="RPR593" s="109"/>
      <c r="RPS593" s="109"/>
      <c r="RPT593" s="109"/>
      <c r="RPU593" s="109"/>
      <c r="RPV593" s="109"/>
      <c r="RPW593" s="109"/>
      <c r="RPX593" s="109"/>
      <c r="RPY593" s="109"/>
      <c r="RPZ593" s="109"/>
      <c r="RQA593" s="109"/>
      <c r="RQB593" s="109"/>
      <c r="RQC593" s="109"/>
      <c r="RQD593" s="109"/>
      <c r="RQE593" s="109"/>
      <c r="RQF593" s="109"/>
      <c r="RQG593" s="109"/>
      <c r="RQH593" s="109"/>
      <c r="RQI593" s="109"/>
      <c r="RQJ593" s="109"/>
      <c r="RQK593" s="109"/>
      <c r="RQL593" s="109"/>
      <c r="RQM593" s="109"/>
      <c r="RQN593" s="109"/>
      <c r="RQO593" s="109"/>
      <c r="RQP593" s="109"/>
      <c r="RQQ593" s="109"/>
      <c r="RQR593" s="109"/>
      <c r="RQS593" s="109"/>
      <c r="RQT593" s="109"/>
      <c r="RQU593" s="109"/>
      <c r="RQV593" s="109"/>
      <c r="RQW593" s="109"/>
      <c r="RQX593" s="109"/>
      <c r="RQY593" s="109"/>
      <c r="RQZ593" s="109"/>
      <c r="RRA593" s="109"/>
      <c r="RRB593" s="109"/>
      <c r="RRC593" s="109"/>
      <c r="RRD593" s="109"/>
      <c r="RRE593" s="109"/>
      <c r="RRF593" s="109"/>
      <c r="RRG593" s="109"/>
      <c r="RRH593" s="109"/>
      <c r="RRI593" s="109"/>
      <c r="RRJ593" s="109"/>
      <c r="RRK593" s="109"/>
      <c r="RRL593" s="109"/>
      <c r="RRM593" s="109"/>
      <c r="RRN593" s="109"/>
      <c r="RRO593" s="109"/>
      <c r="RRP593" s="109"/>
      <c r="RRQ593" s="109"/>
      <c r="RRR593" s="109"/>
      <c r="RRS593" s="109"/>
      <c r="RRT593" s="109"/>
      <c r="RRU593" s="109"/>
      <c r="RRV593" s="109"/>
      <c r="RRW593" s="109"/>
      <c r="RRX593" s="109"/>
      <c r="RRY593" s="109"/>
      <c r="RRZ593" s="109"/>
      <c r="RSA593" s="109"/>
      <c r="RSB593" s="109"/>
      <c r="RSC593" s="109"/>
      <c r="RSD593" s="109"/>
      <c r="RSE593" s="109"/>
      <c r="RSF593" s="109"/>
      <c r="RSG593" s="109"/>
      <c r="RSH593" s="109"/>
      <c r="RSI593" s="109"/>
      <c r="RSJ593" s="109"/>
      <c r="RSK593" s="109"/>
      <c r="RSL593" s="109"/>
      <c r="RSM593" s="109"/>
      <c r="RSN593" s="109"/>
      <c r="RSO593" s="109"/>
      <c r="RSP593" s="109"/>
      <c r="RSQ593" s="109"/>
      <c r="RSR593" s="109"/>
      <c r="RSS593" s="109"/>
      <c r="RST593" s="109"/>
      <c r="RSU593" s="109"/>
      <c r="RSV593" s="109"/>
      <c r="RSW593" s="109"/>
      <c r="RSX593" s="109"/>
      <c r="RSY593" s="109"/>
      <c r="RSZ593" s="109"/>
      <c r="RTA593" s="109"/>
      <c r="RTB593" s="109"/>
      <c r="RTC593" s="109"/>
      <c r="RTD593" s="109"/>
      <c r="RTE593" s="109"/>
      <c r="RTF593" s="109"/>
      <c r="RTG593" s="109"/>
      <c r="RTH593" s="109"/>
      <c r="RTI593" s="109"/>
      <c r="RTJ593" s="109"/>
      <c r="RTK593" s="109"/>
      <c r="RTL593" s="109"/>
      <c r="RTM593" s="109"/>
      <c r="RTN593" s="109"/>
      <c r="RTO593" s="109"/>
      <c r="RTP593" s="109"/>
      <c r="RTQ593" s="109"/>
      <c r="RTR593" s="109"/>
      <c r="RTS593" s="109"/>
      <c r="RTT593" s="109"/>
      <c r="RTU593" s="109"/>
      <c r="RTV593" s="109"/>
      <c r="RTW593" s="109"/>
      <c r="RTX593" s="109"/>
      <c r="RTY593" s="109"/>
      <c r="RTZ593" s="109"/>
      <c r="RUA593" s="109"/>
      <c r="RUB593" s="109"/>
      <c r="RUC593" s="109"/>
      <c r="RUD593" s="109"/>
      <c r="RUE593" s="109"/>
      <c r="RUF593" s="109"/>
      <c r="RUG593" s="109"/>
      <c r="RUH593" s="109"/>
      <c r="RUI593" s="109"/>
      <c r="RUJ593" s="109"/>
      <c r="RUK593" s="109"/>
      <c r="RUL593" s="109"/>
      <c r="RUM593" s="109"/>
      <c r="RUN593" s="109"/>
      <c r="RUO593" s="109"/>
      <c r="RUP593" s="109"/>
      <c r="RUQ593" s="109"/>
      <c r="RUR593" s="109"/>
      <c r="RUS593" s="109"/>
      <c r="RUT593" s="109"/>
      <c r="RUU593" s="109"/>
      <c r="RUV593" s="109"/>
      <c r="RUW593" s="109"/>
      <c r="RUX593" s="109"/>
      <c r="RUY593" s="109"/>
      <c r="RUZ593" s="109"/>
      <c r="RVA593" s="109"/>
      <c r="RVB593" s="109"/>
      <c r="RVC593" s="109"/>
      <c r="RVD593" s="109"/>
      <c r="RVE593" s="109"/>
      <c r="RVF593" s="109"/>
      <c r="RVG593" s="109"/>
      <c r="RVH593" s="109"/>
      <c r="RVI593" s="109"/>
      <c r="RVJ593" s="109"/>
      <c r="RVK593" s="109"/>
      <c r="RVL593" s="109"/>
      <c r="RVM593" s="109"/>
      <c r="RVN593" s="109"/>
      <c r="RVO593" s="109"/>
      <c r="RVP593" s="109"/>
      <c r="RVQ593" s="109"/>
      <c r="RVR593" s="109"/>
      <c r="RVS593" s="109"/>
      <c r="RVT593" s="109"/>
      <c r="RVU593" s="109"/>
      <c r="RVV593" s="109"/>
      <c r="RVW593" s="109"/>
      <c r="RVX593" s="109"/>
      <c r="RVY593" s="109"/>
      <c r="RVZ593" s="109"/>
      <c r="RWA593" s="109"/>
      <c r="RWB593" s="109"/>
      <c r="RWC593" s="109"/>
      <c r="RWD593" s="109"/>
      <c r="RWE593" s="109"/>
      <c r="RWF593" s="109"/>
      <c r="RWG593" s="109"/>
      <c r="RWH593" s="109"/>
      <c r="RWI593" s="109"/>
      <c r="RWJ593" s="109"/>
      <c r="RWK593" s="109"/>
      <c r="RWL593" s="109"/>
      <c r="RWM593" s="109"/>
      <c r="RWN593" s="109"/>
      <c r="RWO593" s="109"/>
      <c r="RWP593" s="109"/>
      <c r="RWQ593" s="109"/>
      <c r="RWR593" s="109"/>
      <c r="RWS593" s="109"/>
      <c r="RWT593" s="109"/>
      <c r="RWU593" s="109"/>
      <c r="RWV593" s="109"/>
      <c r="RWW593" s="109"/>
      <c r="RWX593" s="109"/>
      <c r="RWY593" s="109"/>
      <c r="RWZ593" s="109"/>
      <c r="RXA593" s="109"/>
      <c r="RXB593" s="109"/>
      <c r="RXC593" s="109"/>
      <c r="RXD593" s="109"/>
      <c r="RXE593" s="109"/>
      <c r="RXF593" s="109"/>
      <c r="RXG593" s="109"/>
      <c r="RXH593" s="109"/>
      <c r="RXI593" s="109"/>
      <c r="RXJ593" s="109"/>
      <c r="RXK593" s="109"/>
      <c r="RXL593" s="109"/>
      <c r="RXM593" s="109"/>
      <c r="RXN593" s="109"/>
      <c r="RXO593" s="109"/>
      <c r="RXP593" s="109"/>
      <c r="RXQ593" s="109"/>
      <c r="RXR593" s="109"/>
      <c r="RXS593" s="109"/>
      <c r="RXT593" s="109"/>
      <c r="RXU593" s="109"/>
      <c r="RXV593" s="109"/>
      <c r="RXW593" s="109"/>
      <c r="RXX593" s="109"/>
      <c r="RXY593" s="109"/>
      <c r="RXZ593" s="109"/>
      <c r="RYA593" s="109"/>
      <c r="RYB593" s="109"/>
      <c r="RYC593" s="109"/>
      <c r="RYD593" s="109"/>
      <c r="RYE593" s="109"/>
      <c r="RYF593" s="109"/>
      <c r="RYG593" s="109"/>
      <c r="RYH593" s="109"/>
      <c r="RYI593" s="109"/>
      <c r="RYJ593" s="109"/>
      <c r="RYK593" s="109"/>
      <c r="RYL593" s="109"/>
      <c r="RYM593" s="109"/>
      <c r="RYN593" s="109"/>
      <c r="RYO593" s="109"/>
      <c r="RYP593" s="109"/>
      <c r="RYQ593" s="109"/>
      <c r="RYR593" s="109"/>
      <c r="RYS593" s="109"/>
      <c r="RYT593" s="109"/>
      <c r="RYU593" s="109"/>
      <c r="RYV593" s="109"/>
      <c r="RYW593" s="109"/>
      <c r="RYX593" s="109"/>
      <c r="RYY593" s="109"/>
      <c r="RYZ593" s="109"/>
      <c r="RZA593" s="109"/>
      <c r="RZB593" s="109"/>
      <c r="RZC593" s="109"/>
      <c r="RZD593" s="109"/>
      <c r="RZE593" s="109"/>
      <c r="RZF593" s="109"/>
      <c r="RZG593" s="109"/>
      <c r="RZH593" s="109"/>
      <c r="RZI593" s="109"/>
      <c r="RZJ593" s="109"/>
      <c r="RZK593" s="109"/>
      <c r="RZL593" s="109"/>
      <c r="RZM593" s="109"/>
      <c r="RZN593" s="109"/>
      <c r="RZO593" s="109"/>
      <c r="RZP593" s="109"/>
      <c r="RZQ593" s="109"/>
      <c r="RZR593" s="109"/>
      <c r="RZS593" s="109"/>
      <c r="RZT593" s="109"/>
      <c r="RZU593" s="109"/>
      <c r="RZV593" s="109"/>
      <c r="RZW593" s="109"/>
      <c r="RZX593" s="109"/>
      <c r="RZY593" s="109"/>
      <c r="RZZ593" s="109"/>
      <c r="SAA593" s="109"/>
      <c r="SAB593" s="109"/>
      <c r="SAC593" s="109"/>
      <c r="SAD593" s="109"/>
      <c r="SAE593" s="109"/>
      <c r="SAF593" s="109"/>
      <c r="SAG593" s="109"/>
      <c r="SAH593" s="109"/>
      <c r="SAI593" s="109"/>
      <c r="SAJ593" s="109"/>
      <c r="SAK593" s="109"/>
      <c r="SAL593" s="109"/>
      <c r="SAM593" s="109"/>
      <c r="SAN593" s="109"/>
      <c r="SAO593" s="109"/>
      <c r="SAP593" s="109"/>
      <c r="SAQ593" s="109"/>
      <c r="SAR593" s="109"/>
      <c r="SAS593" s="109"/>
      <c r="SAT593" s="109"/>
      <c r="SAU593" s="109"/>
      <c r="SAV593" s="109"/>
      <c r="SAW593" s="109"/>
      <c r="SAX593" s="109"/>
      <c r="SAY593" s="109"/>
      <c r="SAZ593" s="109"/>
      <c r="SBA593" s="109"/>
      <c r="SBB593" s="109"/>
      <c r="SBC593" s="109"/>
      <c r="SBD593" s="109"/>
      <c r="SBE593" s="109"/>
      <c r="SBF593" s="109"/>
      <c r="SBG593" s="109"/>
      <c r="SBH593" s="109"/>
      <c r="SBI593" s="109"/>
      <c r="SBJ593" s="109"/>
      <c r="SBK593" s="109"/>
      <c r="SBL593" s="109"/>
      <c r="SBM593" s="109"/>
      <c r="SBN593" s="109"/>
      <c r="SBO593" s="109"/>
      <c r="SBP593" s="109"/>
      <c r="SBQ593" s="109"/>
      <c r="SBR593" s="109"/>
      <c r="SBS593" s="109"/>
      <c r="SBT593" s="109"/>
      <c r="SBU593" s="109"/>
      <c r="SBV593" s="109"/>
      <c r="SBW593" s="109"/>
      <c r="SBX593" s="109"/>
      <c r="SBY593" s="109"/>
      <c r="SBZ593" s="109"/>
      <c r="SCA593" s="109"/>
      <c r="SCB593" s="109"/>
      <c r="SCC593" s="109"/>
      <c r="SCD593" s="109"/>
      <c r="SCE593" s="109"/>
      <c r="SCF593" s="109"/>
      <c r="SCG593" s="109"/>
      <c r="SCH593" s="109"/>
      <c r="SCI593" s="109"/>
      <c r="SCJ593" s="109"/>
      <c r="SCK593" s="109"/>
      <c r="SCL593" s="109"/>
      <c r="SCM593" s="109"/>
      <c r="SCN593" s="109"/>
      <c r="SCO593" s="109"/>
      <c r="SCP593" s="109"/>
      <c r="SCQ593" s="109"/>
      <c r="SCR593" s="109"/>
      <c r="SCS593" s="109"/>
      <c r="SCT593" s="109"/>
      <c r="SCU593" s="109"/>
      <c r="SCV593" s="109"/>
      <c r="SCW593" s="109"/>
      <c r="SCX593" s="109"/>
      <c r="SCY593" s="109"/>
      <c r="SCZ593" s="109"/>
      <c r="SDA593" s="109"/>
      <c r="SDB593" s="109"/>
      <c r="SDC593" s="109"/>
      <c r="SDD593" s="109"/>
      <c r="SDE593" s="109"/>
      <c r="SDF593" s="109"/>
      <c r="SDG593" s="109"/>
      <c r="SDH593" s="109"/>
      <c r="SDI593" s="109"/>
      <c r="SDJ593" s="109"/>
      <c r="SDK593" s="109"/>
      <c r="SDL593" s="109"/>
      <c r="SDM593" s="109"/>
      <c r="SDN593" s="109"/>
      <c r="SDO593" s="109"/>
      <c r="SDP593" s="109"/>
      <c r="SDQ593" s="109"/>
      <c r="SDR593" s="109"/>
      <c r="SDS593" s="109"/>
      <c r="SDT593" s="109"/>
      <c r="SDU593" s="109"/>
      <c r="SDV593" s="109"/>
      <c r="SDW593" s="109"/>
      <c r="SDX593" s="109"/>
      <c r="SDY593" s="109"/>
      <c r="SDZ593" s="109"/>
      <c r="SEA593" s="109"/>
      <c r="SEB593" s="109"/>
      <c r="SEC593" s="109"/>
      <c r="SED593" s="109"/>
      <c r="SEE593" s="109"/>
      <c r="SEF593" s="109"/>
      <c r="SEG593" s="109"/>
      <c r="SEH593" s="109"/>
      <c r="SEI593" s="109"/>
      <c r="SEJ593" s="109"/>
      <c r="SEK593" s="109"/>
      <c r="SEL593" s="109"/>
      <c r="SEM593" s="109"/>
      <c r="SEN593" s="109"/>
      <c r="SEO593" s="109"/>
      <c r="SEP593" s="109"/>
      <c r="SEQ593" s="109"/>
      <c r="SER593" s="109"/>
      <c r="SES593" s="109"/>
      <c r="SET593" s="109"/>
      <c r="SEU593" s="109"/>
      <c r="SEV593" s="109"/>
      <c r="SEW593" s="109"/>
      <c r="SEX593" s="109"/>
      <c r="SEY593" s="109"/>
      <c r="SEZ593" s="109"/>
      <c r="SFA593" s="109"/>
      <c r="SFB593" s="109"/>
      <c r="SFC593" s="109"/>
      <c r="SFD593" s="109"/>
      <c r="SFE593" s="109"/>
      <c r="SFF593" s="109"/>
      <c r="SFG593" s="109"/>
      <c r="SFH593" s="109"/>
      <c r="SFI593" s="109"/>
      <c r="SFJ593" s="109"/>
      <c r="SFK593" s="109"/>
      <c r="SFL593" s="109"/>
      <c r="SFM593" s="109"/>
      <c r="SFN593" s="109"/>
      <c r="SFO593" s="109"/>
      <c r="SFP593" s="109"/>
      <c r="SFQ593" s="109"/>
      <c r="SFR593" s="109"/>
      <c r="SFS593" s="109"/>
      <c r="SFT593" s="109"/>
      <c r="SFU593" s="109"/>
      <c r="SFV593" s="109"/>
      <c r="SFW593" s="109"/>
      <c r="SFX593" s="109"/>
      <c r="SFY593" s="109"/>
      <c r="SFZ593" s="109"/>
      <c r="SGA593" s="109"/>
      <c r="SGB593" s="109"/>
      <c r="SGC593" s="109"/>
      <c r="SGD593" s="109"/>
      <c r="SGE593" s="109"/>
      <c r="SGF593" s="109"/>
      <c r="SGG593" s="109"/>
      <c r="SGH593" s="109"/>
      <c r="SGI593" s="109"/>
      <c r="SGJ593" s="109"/>
      <c r="SGK593" s="109"/>
      <c r="SGL593" s="109"/>
      <c r="SGM593" s="109"/>
      <c r="SGN593" s="109"/>
      <c r="SGO593" s="109"/>
      <c r="SGP593" s="109"/>
      <c r="SGQ593" s="109"/>
      <c r="SGR593" s="109"/>
      <c r="SGS593" s="109"/>
      <c r="SGT593" s="109"/>
      <c r="SGU593" s="109"/>
      <c r="SGV593" s="109"/>
      <c r="SGW593" s="109"/>
      <c r="SGX593" s="109"/>
      <c r="SGY593" s="109"/>
      <c r="SGZ593" s="109"/>
      <c r="SHA593" s="109"/>
      <c r="SHB593" s="109"/>
      <c r="SHC593" s="109"/>
      <c r="SHD593" s="109"/>
      <c r="SHE593" s="109"/>
      <c r="SHF593" s="109"/>
      <c r="SHG593" s="109"/>
      <c r="SHH593" s="109"/>
      <c r="SHI593" s="109"/>
      <c r="SHJ593" s="109"/>
      <c r="SHK593" s="109"/>
      <c r="SHL593" s="109"/>
      <c r="SHM593" s="109"/>
      <c r="SHN593" s="109"/>
      <c r="SHO593" s="109"/>
      <c r="SHP593" s="109"/>
      <c r="SHQ593" s="109"/>
      <c r="SHR593" s="109"/>
      <c r="SHS593" s="109"/>
      <c r="SHT593" s="109"/>
      <c r="SHU593" s="109"/>
      <c r="SHV593" s="109"/>
      <c r="SHW593" s="109"/>
      <c r="SHX593" s="109"/>
      <c r="SHY593" s="109"/>
      <c r="SHZ593" s="109"/>
      <c r="SIA593" s="109"/>
      <c r="SIB593" s="109"/>
      <c r="SIC593" s="109"/>
      <c r="SID593" s="109"/>
      <c r="SIE593" s="109"/>
      <c r="SIF593" s="109"/>
      <c r="SIG593" s="109"/>
      <c r="SIH593" s="109"/>
      <c r="SII593" s="109"/>
      <c r="SIJ593" s="109"/>
      <c r="SIK593" s="109"/>
      <c r="SIL593" s="109"/>
      <c r="SIM593" s="109"/>
      <c r="SIN593" s="109"/>
      <c r="SIO593" s="109"/>
      <c r="SIP593" s="109"/>
      <c r="SIQ593" s="109"/>
      <c r="SIR593" s="109"/>
      <c r="SIS593" s="109"/>
      <c r="SIT593" s="109"/>
      <c r="SIU593" s="109"/>
      <c r="SIV593" s="109"/>
      <c r="SIW593" s="109"/>
      <c r="SIX593" s="109"/>
      <c r="SIY593" s="109"/>
      <c r="SIZ593" s="109"/>
      <c r="SJA593" s="109"/>
      <c r="SJB593" s="109"/>
      <c r="SJC593" s="109"/>
      <c r="SJD593" s="109"/>
      <c r="SJE593" s="109"/>
      <c r="SJF593" s="109"/>
      <c r="SJG593" s="109"/>
      <c r="SJH593" s="109"/>
      <c r="SJI593" s="109"/>
      <c r="SJJ593" s="109"/>
      <c r="SJK593" s="109"/>
      <c r="SJL593" s="109"/>
      <c r="SJM593" s="109"/>
      <c r="SJN593" s="109"/>
      <c r="SJO593" s="109"/>
      <c r="SJP593" s="109"/>
      <c r="SJQ593" s="109"/>
      <c r="SJR593" s="109"/>
      <c r="SJS593" s="109"/>
      <c r="SJT593" s="109"/>
      <c r="SJU593" s="109"/>
      <c r="SJV593" s="109"/>
      <c r="SJW593" s="109"/>
      <c r="SJX593" s="109"/>
      <c r="SJY593" s="109"/>
      <c r="SJZ593" s="109"/>
      <c r="SKA593" s="109"/>
      <c r="SKB593" s="109"/>
      <c r="SKC593" s="109"/>
      <c r="SKD593" s="109"/>
      <c r="SKE593" s="109"/>
      <c r="SKF593" s="109"/>
      <c r="SKG593" s="109"/>
      <c r="SKH593" s="109"/>
      <c r="SKI593" s="109"/>
      <c r="SKJ593" s="109"/>
      <c r="SKK593" s="109"/>
      <c r="SKL593" s="109"/>
      <c r="SKM593" s="109"/>
      <c r="SKN593" s="109"/>
      <c r="SKO593" s="109"/>
      <c r="SKP593" s="109"/>
      <c r="SKQ593" s="109"/>
      <c r="SKR593" s="109"/>
      <c r="SKS593" s="109"/>
      <c r="SKT593" s="109"/>
      <c r="SKU593" s="109"/>
      <c r="SKV593" s="109"/>
      <c r="SKW593" s="109"/>
      <c r="SKX593" s="109"/>
      <c r="SKY593" s="109"/>
      <c r="SKZ593" s="109"/>
      <c r="SLA593" s="109"/>
      <c r="SLB593" s="109"/>
      <c r="SLC593" s="109"/>
      <c r="SLD593" s="109"/>
      <c r="SLE593" s="109"/>
      <c r="SLF593" s="109"/>
      <c r="SLG593" s="109"/>
      <c r="SLH593" s="109"/>
      <c r="SLI593" s="109"/>
      <c r="SLJ593" s="109"/>
      <c r="SLK593" s="109"/>
      <c r="SLL593" s="109"/>
      <c r="SLM593" s="109"/>
      <c r="SLN593" s="109"/>
      <c r="SLO593" s="109"/>
      <c r="SLP593" s="109"/>
      <c r="SLQ593" s="109"/>
      <c r="SLR593" s="109"/>
      <c r="SLS593" s="109"/>
      <c r="SLT593" s="109"/>
      <c r="SLU593" s="109"/>
      <c r="SLV593" s="109"/>
      <c r="SLW593" s="109"/>
      <c r="SLX593" s="109"/>
      <c r="SLY593" s="109"/>
      <c r="SLZ593" s="109"/>
      <c r="SMA593" s="109"/>
      <c r="SMB593" s="109"/>
      <c r="SMC593" s="109"/>
      <c r="SMD593" s="109"/>
      <c r="SME593" s="109"/>
      <c r="SMF593" s="109"/>
      <c r="SMG593" s="109"/>
      <c r="SMH593" s="109"/>
      <c r="SMI593" s="109"/>
      <c r="SMJ593" s="109"/>
      <c r="SMK593" s="109"/>
      <c r="SML593" s="109"/>
      <c r="SMM593" s="109"/>
      <c r="SMN593" s="109"/>
      <c r="SMO593" s="109"/>
      <c r="SMP593" s="109"/>
      <c r="SMQ593" s="109"/>
      <c r="SMR593" s="109"/>
      <c r="SMS593" s="109"/>
      <c r="SMT593" s="109"/>
      <c r="SMU593" s="109"/>
      <c r="SMV593" s="109"/>
      <c r="SMW593" s="109"/>
      <c r="SMX593" s="109"/>
      <c r="SMY593" s="109"/>
      <c r="SMZ593" s="109"/>
      <c r="SNA593" s="109"/>
      <c r="SNB593" s="109"/>
      <c r="SNC593" s="109"/>
      <c r="SND593" s="109"/>
      <c r="SNE593" s="109"/>
      <c r="SNF593" s="109"/>
      <c r="SNG593" s="109"/>
      <c r="SNH593" s="109"/>
      <c r="SNI593" s="109"/>
      <c r="SNJ593" s="109"/>
      <c r="SNK593" s="109"/>
      <c r="SNL593" s="109"/>
      <c r="SNM593" s="109"/>
      <c r="SNN593" s="109"/>
      <c r="SNO593" s="109"/>
      <c r="SNP593" s="109"/>
      <c r="SNQ593" s="109"/>
      <c r="SNR593" s="109"/>
      <c r="SNS593" s="109"/>
      <c r="SNT593" s="109"/>
      <c r="SNU593" s="109"/>
      <c r="SNV593" s="109"/>
      <c r="SNW593" s="109"/>
      <c r="SNX593" s="109"/>
      <c r="SNY593" s="109"/>
      <c r="SNZ593" s="109"/>
      <c r="SOA593" s="109"/>
      <c r="SOB593" s="109"/>
      <c r="SOC593" s="109"/>
      <c r="SOD593" s="109"/>
      <c r="SOE593" s="109"/>
      <c r="SOF593" s="109"/>
      <c r="SOG593" s="109"/>
      <c r="SOH593" s="109"/>
      <c r="SOI593" s="109"/>
      <c r="SOJ593" s="109"/>
      <c r="SOK593" s="109"/>
      <c r="SOL593" s="109"/>
      <c r="SOM593" s="109"/>
      <c r="SON593" s="109"/>
      <c r="SOO593" s="109"/>
      <c r="SOP593" s="109"/>
      <c r="SOQ593" s="109"/>
      <c r="SOR593" s="109"/>
      <c r="SOS593" s="109"/>
      <c r="SOT593" s="109"/>
      <c r="SOU593" s="109"/>
      <c r="SOV593" s="109"/>
      <c r="SOW593" s="109"/>
      <c r="SOX593" s="109"/>
      <c r="SOY593" s="109"/>
      <c r="SOZ593" s="109"/>
      <c r="SPA593" s="109"/>
      <c r="SPB593" s="109"/>
      <c r="SPC593" s="109"/>
      <c r="SPD593" s="109"/>
      <c r="SPE593" s="109"/>
      <c r="SPF593" s="109"/>
      <c r="SPG593" s="109"/>
      <c r="SPH593" s="109"/>
      <c r="SPI593" s="109"/>
      <c r="SPJ593" s="109"/>
      <c r="SPK593" s="109"/>
      <c r="SPL593" s="109"/>
      <c r="SPM593" s="109"/>
      <c r="SPN593" s="109"/>
      <c r="SPO593" s="109"/>
      <c r="SPP593" s="109"/>
      <c r="SPQ593" s="109"/>
      <c r="SPR593" s="109"/>
      <c r="SPS593" s="109"/>
      <c r="SPT593" s="109"/>
      <c r="SPU593" s="109"/>
      <c r="SPV593" s="109"/>
      <c r="SPW593" s="109"/>
      <c r="SPX593" s="109"/>
      <c r="SPY593" s="109"/>
      <c r="SPZ593" s="109"/>
      <c r="SQA593" s="109"/>
      <c r="SQB593" s="109"/>
      <c r="SQC593" s="109"/>
      <c r="SQD593" s="109"/>
      <c r="SQE593" s="109"/>
      <c r="SQF593" s="109"/>
      <c r="SQG593" s="109"/>
      <c r="SQH593" s="109"/>
      <c r="SQI593" s="109"/>
      <c r="SQJ593" s="109"/>
      <c r="SQK593" s="109"/>
      <c r="SQL593" s="109"/>
      <c r="SQM593" s="109"/>
      <c r="SQN593" s="109"/>
      <c r="SQO593" s="109"/>
      <c r="SQP593" s="109"/>
      <c r="SQQ593" s="109"/>
      <c r="SQR593" s="109"/>
      <c r="SQS593" s="109"/>
      <c r="SQT593" s="109"/>
      <c r="SQU593" s="109"/>
      <c r="SQV593" s="109"/>
      <c r="SQW593" s="109"/>
      <c r="SQX593" s="109"/>
      <c r="SQY593" s="109"/>
      <c r="SQZ593" s="109"/>
      <c r="SRA593" s="109"/>
      <c r="SRB593" s="109"/>
      <c r="SRC593" s="109"/>
      <c r="SRD593" s="109"/>
      <c r="SRE593" s="109"/>
      <c r="SRF593" s="109"/>
      <c r="SRG593" s="109"/>
      <c r="SRH593" s="109"/>
      <c r="SRI593" s="109"/>
      <c r="SRJ593" s="109"/>
      <c r="SRK593" s="109"/>
      <c r="SRL593" s="109"/>
      <c r="SRM593" s="109"/>
      <c r="SRN593" s="109"/>
      <c r="SRO593" s="109"/>
      <c r="SRP593" s="109"/>
      <c r="SRQ593" s="109"/>
      <c r="SRR593" s="109"/>
      <c r="SRS593" s="109"/>
      <c r="SRT593" s="109"/>
      <c r="SRU593" s="109"/>
      <c r="SRV593" s="109"/>
      <c r="SRW593" s="109"/>
      <c r="SRX593" s="109"/>
      <c r="SRY593" s="109"/>
      <c r="SRZ593" s="109"/>
      <c r="SSA593" s="109"/>
      <c r="SSB593" s="109"/>
      <c r="SSC593" s="109"/>
      <c r="SSD593" s="109"/>
      <c r="SSE593" s="109"/>
      <c r="SSF593" s="109"/>
      <c r="SSG593" s="109"/>
      <c r="SSH593" s="109"/>
      <c r="SSI593" s="109"/>
      <c r="SSJ593" s="109"/>
      <c r="SSK593" s="109"/>
      <c r="SSL593" s="109"/>
      <c r="SSM593" s="109"/>
      <c r="SSN593" s="109"/>
      <c r="SSO593" s="109"/>
      <c r="SSP593" s="109"/>
      <c r="SSQ593" s="109"/>
      <c r="SSR593" s="109"/>
      <c r="SSS593" s="109"/>
      <c r="SST593" s="109"/>
      <c r="SSU593" s="109"/>
      <c r="SSV593" s="109"/>
      <c r="SSW593" s="109"/>
      <c r="SSX593" s="109"/>
      <c r="SSY593" s="109"/>
      <c r="SSZ593" s="109"/>
      <c r="STA593" s="109"/>
      <c r="STB593" s="109"/>
      <c r="STC593" s="109"/>
      <c r="STD593" s="109"/>
      <c r="STE593" s="109"/>
      <c r="STF593" s="109"/>
      <c r="STG593" s="109"/>
      <c r="STH593" s="109"/>
      <c r="STI593" s="109"/>
      <c r="STJ593" s="109"/>
      <c r="STK593" s="109"/>
      <c r="STL593" s="109"/>
      <c r="STM593" s="109"/>
      <c r="STN593" s="109"/>
      <c r="STO593" s="109"/>
      <c r="STP593" s="109"/>
      <c r="STQ593" s="109"/>
      <c r="STR593" s="109"/>
      <c r="STS593" s="109"/>
      <c r="STT593" s="109"/>
      <c r="STU593" s="109"/>
      <c r="STV593" s="109"/>
      <c r="STW593" s="109"/>
      <c r="STX593" s="109"/>
      <c r="STY593" s="109"/>
      <c r="STZ593" s="109"/>
      <c r="SUA593" s="109"/>
      <c r="SUB593" s="109"/>
      <c r="SUC593" s="109"/>
      <c r="SUD593" s="109"/>
      <c r="SUE593" s="109"/>
      <c r="SUF593" s="109"/>
      <c r="SUG593" s="109"/>
      <c r="SUH593" s="109"/>
      <c r="SUI593" s="109"/>
      <c r="SUJ593" s="109"/>
      <c r="SUK593" s="109"/>
      <c r="SUL593" s="109"/>
      <c r="SUM593" s="109"/>
      <c r="SUN593" s="109"/>
      <c r="SUO593" s="109"/>
      <c r="SUP593" s="109"/>
      <c r="SUQ593" s="109"/>
      <c r="SUR593" s="109"/>
      <c r="SUS593" s="109"/>
      <c r="SUT593" s="109"/>
      <c r="SUU593" s="109"/>
      <c r="SUV593" s="109"/>
      <c r="SUW593" s="109"/>
      <c r="SUX593" s="109"/>
      <c r="SUY593" s="109"/>
      <c r="SUZ593" s="109"/>
      <c r="SVA593" s="109"/>
      <c r="SVB593" s="109"/>
      <c r="SVC593" s="109"/>
      <c r="SVD593" s="109"/>
      <c r="SVE593" s="109"/>
      <c r="SVF593" s="109"/>
      <c r="SVG593" s="109"/>
      <c r="SVH593" s="109"/>
      <c r="SVI593" s="109"/>
      <c r="SVJ593" s="109"/>
      <c r="SVK593" s="109"/>
      <c r="SVL593" s="109"/>
      <c r="SVM593" s="109"/>
      <c r="SVN593" s="109"/>
      <c r="SVO593" s="109"/>
      <c r="SVP593" s="109"/>
      <c r="SVQ593" s="109"/>
      <c r="SVR593" s="109"/>
      <c r="SVS593" s="109"/>
      <c r="SVT593" s="109"/>
      <c r="SVU593" s="109"/>
      <c r="SVV593" s="109"/>
      <c r="SVW593" s="109"/>
      <c r="SVX593" s="109"/>
      <c r="SVY593" s="109"/>
      <c r="SVZ593" s="109"/>
      <c r="SWA593" s="109"/>
      <c r="SWB593" s="109"/>
      <c r="SWC593" s="109"/>
      <c r="SWD593" s="109"/>
      <c r="SWE593" s="109"/>
      <c r="SWF593" s="109"/>
      <c r="SWG593" s="109"/>
      <c r="SWH593" s="109"/>
      <c r="SWI593" s="109"/>
      <c r="SWJ593" s="109"/>
      <c r="SWK593" s="109"/>
      <c r="SWL593" s="109"/>
      <c r="SWM593" s="109"/>
      <c r="SWN593" s="109"/>
      <c r="SWO593" s="109"/>
      <c r="SWP593" s="109"/>
      <c r="SWQ593" s="109"/>
      <c r="SWR593" s="109"/>
      <c r="SWS593" s="109"/>
      <c r="SWT593" s="109"/>
      <c r="SWU593" s="109"/>
      <c r="SWV593" s="109"/>
      <c r="SWW593" s="109"/>
      <c r="SWX593" s="109"/>
      <c r="SWY593" s="109"/>
      <c r="SWZ593" s="109"/>
      <c r="SXA593" s="109"/>
      <c r="SXB593" s="109"/>
      <c r="SXC593" s="109"/>
      <c r="SXD593" s="109"/>
      <c r="SXE593" s="109"/>
      <c r="SXF593" s="109"/>
      <c r="SXG593" s="109"/>
      <c r="SXH593" s="109"/>
      <c r="SXI593" s="109"/>
      <c r="SXJ593" s="109"/>
      <c r="SXK593" s="109"/>
      <c r="SXL593" s="109"/>
      <c r="SXM593" s="109"/>
      <c r="SXN593" s="109"/>
      <c r="SXO593" s="109"/>
      <c r="SXP593" s="109"/>
      <c r="SXQ593" s="109"/>
      <c r="SXR593" s="109"/>
      <c r="SXS593" s="109"/>
      <c r="SXT593" s="109"/>
      <c r="SXU593" s="109"/>
      <c r="SXV593" s="109"/>
      <c r="SXW593" s="109"/>
      <c r="SXX593" s="109"/>
      <c r="SXY593" s="109"/>
      <c r="SXZ593" s="109"/>
      <c r="SYA593" s="109"/>
      <c r="SYB593" s="109"/>
      <c r="SYC593" s="109"/>
      <c r="SYD593" s="109"/>
      <c r="SYE593" s="109"/>
      <c r="SYF593" s="109"/>
      <c r="SYG593" s="109"/>
      <c r="SYH593" s="109"/>
      <c r="SYI593" s="109"/>
      <c r="SYJ593" s="109"/>
      <c r="SYK593" s="109"/>
      <c r="SYL593" s="109"/>
      <c r="SYM593" s="109"/>
      <c r="SYN593" s="109"/>
      <c r="SYO593" s="109"/>
      <c r="SYP593" s="109"/>
      <c r="SYQ593" s="109"/>
      <c r="SYR593" s="109"/>
      <c r="SYS593" s="109"/>
      <c r="SYT593" s="109"/>
      <c r="SYU593" s="109"/>
      <c r="SYV593" s="109"/>
      <c r="SYW593" s="109"/>
      <c r="SYX593" s="109"/>
      <c r="SYY593" s="109"/>
      <c r="SYZ593" s="109"/>
      <c r="SZA593" s="109"/>
      <c r="SZB593" s="109"/>
      <c r="SZC593" s="109"/>
      <c r="SZD593" s="109"/>
      <c r="SZE593" s="109"/>
      <c r="SZF593" s="109"/>
      <c r="SZG593" s="109"/>
      <c r="SZH593" s="109"/>
      <c r="SZI593" s="109"/>
      <c r="SZJ593" s="109"/>
      <c r="SZK593" s="109"/>
      <c r="SZL593" s="109"/>
      <c r="SZM593" s="109"/>
      <c r="SZN593" s="109"/>
      <c r="SZO593" s="109"/>
      <c r="SZP593" s="109"/>
      <c r="SZQ593" s="109"/>
      <c r="SZR593" s="109"/>
      <c r="SZS593" s="109"/>
      <c r="SZT593" s="109"/>
      <c r="SZU593" s="109"/>
      <c r="SZV593" s="109"/>
      <c r="SZW593" s="109"/>
      <c r="SZX593" s="109"/>
      <c r="SZY593" s="109"/>
      <c r="SZZ593" s="109"/>
      <c r="TAA593" s="109"/>
      <c r="TAB593" s="109"/>
      <c r="TAC593" s="109"/>
      <c r="TAD593" s="109"/>
      <c r="TAE593" s="109"/>
      <c r="TAF593" s="109"/>
      <c r="TAG593" s="109"/>
      <c r="TAH593" s="109"/>
      <c r="TAI593" s="109"/>
      <c r="TAJ593" s="109"/>
      <c r="TAK593" s="109"/>
      <c r="TAL593" s="109"/>
      <c r="TAM593" s="109"/>
      <c r="TAN593" s="109"/>
      <c r="TAO593" s="109"/>
      <c r="TAP593" s="109"/>
      <c r="TAQ593" s="109"/>
      <c r="TAR593" s="109"/>
      <c r="TAS593" s="109"/>
      <c r="TAT593" s="109"/>
      <c r="TAU593" s="109"/>
      <c r="TAV593" s="109"/>
      <c r="TAW593" s="109"/>
      <c r="TAX593" s="109"/>
      <c r="TAY593" s="109"/>
      <c r="TAZ593" s="109"/>
      <c r="TBA593" s="109"/>
      <c r="TBB593" s="109"/>
      <c r="TBC593" s="109"/>
      <c r="TBD593" s="109"/>
      <c r="TBE593" s="109"/>
      <c r="TBF593" s="109"/>
      <c r="TBG593" s="109"/>
      <c r="TBH593" s="109"/>
      <c r="TBI593" s="109"/>
      <c r="TBJ593" s="109"/>
      <c r="TBK593" s="109"/>
      <c r="TBL593" s="109"/>
      <c r="TBM593" s="109"/>
      <c r="TBN593" s="109"/>
      <c r="TBO593" s="109"/>
      <c r="TBP593" s="109"/>
      <c r="TBQ593" s="109"/>
      <c r="TBR593" s="109"/>
      <c r="TBS593" s="109"/>
      <c r="TBT593" s="109"/>
      <c r="TBU593" s="109"/>
      <c r="TBV593" s="109"/>
      <c r="TBW593" s="109"/>
      <c r="TBX593" s="109"/>
      <c r="TBY593" s="109"/>
      <c r="TBZ593" s="109"/>
      <c r="TCA593" s="109"/>
      <c r="TCB593" s="109"/>
      <c r="TCC593" s="109"/>
      <c r="TCD593" s="109"/>
      <c r="TCE593" s="109"/>
      <c r="TCF593" s="109"/>
      <c r="TCG593" s="109"/>
      <c r="TCH593" s="109"/>
      <c r="TCI593" s="109"/>
      <c r="TCJ593" s="109"/>
      <c r="TCK593" s="109"/>
      <c r="TCL593" s="109"/>
      <c r="TCM593" s="109"/>
      <c r="TCN593" s="109"/>
      <c r="TCO593" s="109"/>
      <c r="TCP593" s="109"/>
      <c r="TCQ593" s="109"/>
      <c r="TCR593" s="109"/>
      <c r="TCS593" s="109"/>
      <c r="TCT593" s="109"/>
      <c r="TCU593" s="109"/>
      <c r="TCV593" s="109"/>
      <c r="TCW593" s="109"/>
      <c r="TCX593" s="109"/>
      <c r="TCY593" s="109"/>
      <c r="TCZ593" s="109"/>
      <c r="TDA593" s="109"/>
      <c r="TDB593" s="109"/>
      <c r="TDC593" s="109"/>
      <c r="TDD593" s="109"/>
      <c r="TDE593" s="109"/>
      <c r="TDF593" s="109"/>
      <c r="TDG593" s="109"/>
      <c r="TDH593" s="109"/>
      <c r="TDI593" s="109"/>
      <c r="TDJ593" s="109"/>
      <c r="TDK593" s="109"/>
      <c r="TDL593" s="109"/>
      <c r="TDM593" s="109"/>
      <c r="TDN593" s="109"/>
      <c r="TDO593" s="109"/>
      <c r="TDP593" s="109"/>
      <c r="TDQ593" s="109"/>
      <c r="TDR593" s="109"/>
      <c r="TDS593" s="109"/>
      <c r="TDT593" s="109"/>
      <c r="TDU593" s="109"/>
      <c r="TDV593" s="109"/>
      <c r="TDW593" s="109"/>
      <c r="TDX593" s="109"/>
      <c r="TDY593" s="109"/>
      <c r="TDZ593" s="109"/>
      <c r="TEA593" s="109"/>
      <c r="TEB593" s="109"/>
      <c r="TEC593" s="109"/>
      <c r="TED593" s="109"/>
      <c r="TEE593" s="109"/>
      <c r="TEF593" s="109"/>
      <c r="TEG593" s="109"/>
      <c r="TEH593" s="109"/>
      <c r="TEI593" s="109"/>
      <c r="TEJ593" s="109"/>
      <c r="TEK593" s="109"/>
      <c r="TEL593" s="109"/>
      <c r="TEM593" s="109"/>
      <c r="TEN593" s="109"/>
      <c r="TEO593" s="109"/>
      <c r="TEP593" s="109"/>
      <c r="TEQ593" s="109"/>
      <c r="TER593" s="109"/>
      <c r="TES593" s="109"/>
      <c r="TET593" s="109"/>
      <c r="TEU593" s="109"/>
      <c r="TEV593" s="109"/>
      <c r="TEW593" s="109"/>
      <c r="TEX593" s="109"/>
      <c r="TEY593" s="109"/>
      <c r="TEZ593" s="109"/>
      <c r="TFA593" s="109"/>
      <c r="TFB593" s="109"/>
      <c r="TFC593" s="109"/>
      <c r="TFD593" s="109"/>
      <c r="TFE593" s="109"/>
      <c r="TFF593" s="109"/>
      <c r="TFG593" s="109"/>
      <c r="TFH593" s="109"/>
      <c r="TFI593" s="109"/>
      <c r="TFJ593" s="109"/>
      <c r="TFK593" s="109"/>
      <c r="TFL593" s="109"/>
      <c r="TFM593" s="109"/>
      <c r="TFN593" s="109"/>
      <c r="TFO593" s="109"/>
      <c r="TFP593" s="109"/>
      <c r="TFQ593" s="109"/>
      <c r="TFR593" s="109"/>
      <c r="TFS593" s="109"/>
      <c r="TFT593" s="109"/>
      <c r="TFU593" s="109"/>
      <c r="TFV593" s="109"/>
      <c r="TFW593" s="109"/>
      <c r="TFX593" s="109"/>
      <c r="TFY593" s="109"/>
      <c r="TFZ593" s="109"/>
      <c r="TGA593" s="109"/>
      <c r="TGB593" s="109"/>
      <c r="TGC593" s="109"/>
      <c r="TGD593" s="109"/>
      <c r="TGE593" s="109"/>
      <c r="TGF593" s="109"/>
      <c r="TGG593" s="109"/>
      <c r="TGH593" s="109"/>
      <c r="TGI593" s="109"/>
      <c r="TGJ593" s="109"/>
      <c r="TGK593" s="109"/>
      <c r="TGL593" s="109"/>
      <c r="TGM593" s="109"/>
      <c r="TGN593" s="109"/>
      <c r="TGO593" s="109"/>
      <c r="TGP593" s="109"/>
      <c r="TGQ593" s="109"/>
      <c r="TGR593" s="109"/>
      <c r="TGS593" s="109"/>
      <c r="TGT593" s="109"/>
      <c r="TGU593" s="109"/>
      <c r="TGV593" s="109"/>
      <c r="TGW593" s="109"/>
      <c r="TGX593" s="109"/>
      <c r="TGY593" s="109"/>
      <c r="TGZ593" s="109"/>
      <c r="THA593" s="109"/>
      <c r="THB593" s="109"/>
      <c r="THC593" s="109"/>
      <c r="THD593" s="109"/>
      <c r="THE593" s="109"/>
      <c r="THF593" s="109"/>
      <c r="THG593" s="109"/>
      <c r="THH593" s="109"/>
      <c r="THI593" s="109"/>
      <c r="THJ593" s="109"/>
      <c r="THK593" s="109"/>
      <c r="THL593" s="109"/>
      <c r="THM593" s="109"/>
      <c r="THN593" s="109"/>
      <c r="THO593" s="109"/>
      <c r="THP593" s="109"/>
      <c r="THQ593" s="109"/>
      <c r="THR593" s="109"/>
      <c r="THS593" s="109"/>
      <c r="THT593" s="109"/>
      <c r="THU593" s="109"/>
      <c r="THV593" s="109"/>
      <c r="THW593" s="109"/>
      <c r="THX593" s="109"/>
      <c r="THY593" s="109"/>
      <c r="THZ593" s="109"/>
      <c r="TIA593" s="109"/>
      <c r="TIB593" s="109"/>
      <c r="TIC593" s="109"/>
      <c r="TID593" s="109"/>
      <c r="TIE593" s="109"/>
      <c r="TIF593" s="109"/>
      <c r="TIG593" s="109"/>
      <c r="TIH593" s="109"/>
      <c r="TII593" s="109"/>
      <c r="TIJ593" s="109"/>
      <c r="TIK593" s="109"/>
      <c r="TIL593" s="109"/>
      <c r="TIM593" s="109"/>
      <c r="TIN593" s="109"/>
      <c r="TIO593" s="109"/>
      <c r="TIP593" s="109"/>
      <c r="TIQ593" s="109"/>
      <c r="TIR593" s="109"/>
      <c r="TIS593" s="109"/>
      <c r="TIT593" s="109"/>
      <c r="TIU593" s="109"/>
      <c r="TIV593" s="109"/>
      <c r="TIW593" s="109"/>
      <c r="TIX593" s="109"/>
      <c r="TIY593" s="109"/>
      <c r="TIZ593" s="109"/>
      <c r="TJA593" s="109"/>
      <c r="TJB593" s="109"/>
      <c r="TJC593" s="109"/>
      <c r="TJD593" s="109"/>
      <c r="TJE593" s="109"/>
      <c r="TJF593" s="109"/>
      <c r="TJG593" s="109"/>
      <c r="TJH593" s="109"/>
      <c r="TJI593" s="109"/>
      <c r="TJJ593" s="109"/>
      <c r="TJK593" s="109"/>
      <c r="TJL593" s="109"/>
      <c r="TJM593" s="109"/>
      <c r="TJN593" s="109"/>
      <c r="TJO593" s="109"/>
      <c r="TJP593" s="109"/>
      <c r="TJQ593" s="109"/>
      <c r="TJR593" s="109"/>
      <c r="TJS593" s="109"/>
      <c r="TJT593" s="109"/>
      <c r="TJU593" s="109"/>
      <c r="TJV593" s="109"/>
      <c r="TJW593" s="109"/>
      <c r="TJX593" s="109"/>
      <c r="TJY593" s="109"/>
      <c r="TJZ593" s="109"/>
      <c r="TKA593" s="109"/>
      <c r="TKB593" s="109"/>
      <c r="TKC593" s="109"/>
      <c r="TKD593" s="109"/>
      <c r="TKE593" s="109"/>
      <c r="TKF593" s="109"/>
      <c r="TKG593" s="109"/>
      <c r="TKH593" s="109"/>
      <c r="TKI593" s="109"/>
      <c r="TKJ593" s="109"/>
      <c r="TKK593" s="109"/>
      <c r="TKL593" s="109"/>
      <c r="TKM593" s="109"/>
      <c r="TKN593" s="109"/>
      <c r="TKO593" s="109"/>
      <c r="TKP593" s="109"/>
      <c r="TKQ593" s="109"/>
      <c r="TKR593" s="109"/>
      <c r="TKS593" s="109"/>
      <c r="TKT593" s="109"/>
      <c r="TKU593" s="109"/>
      <c r="TKV593" s="109"/>
      <c r="TKW593" s="109"/>
      <c r="TKX593" s="109"/>
      <c r="TKY593" s="109"/>
      <c r="TKZ593" s="109"/>
      <c r="TLA593" s="109"/>
      <c r="TLB593" s="109"/>
      <c r="TLC593" s="109"/>
      <c r="TLD593" s="109"/>
      <c r="TLE593" s="109"/>
      <c r="TLF593" s="109"/>
      <c r="TLG593" s="109"/>
      <c r="TLH593" s="109"/>
      <c r="TLI593" s="109"/>
      <c r="TLJ593" s="109"/>
      <c r="TLK593" s="109"/>
      <c r="TLL593" s="109"/>
      <c r="TLM593" s="109"/>
      <c r="TLN593" s="109"/>
      <c r="TLO593" s="109"/>
      <c r="TLP593" s="109"/>
      <c r="TLQ593" s="109"/>
      <c r="TLR593" s="109"/>
      <c r="TLS593" s="109"/>
      <c r="TLT593" s="109"/>
      <c r="TLU593" s="109"/>
      <c r="TLV593" s="109"/>
      <c r="TLW593" s="109"/>
      <c r="TLX593" s="109"/>
      <c r="TLY593" s="109"/>
      <c r="TLZ593" s="109"/>
      <c r="TMA593" s="109"/>
      <c r="TMB593" s="109"/>
      <c r="TMC593" s="109"/>
      <c r="TMD593" s="109"/>
      <c r="TME593" s="109"/>
      <c r="TMF593" s="109"/>
      <c r="TMG593" s="109"/>
      <c r="TMH593" s="109"/>
      <c r="TMI593" s="109"/>
      <c r="TMJ593" s="109"/>
      <c r="TMK593" s="109"/>
      <c r="TML593" s="109"/>
      <c r="TMM593" s="109"/>
      <c r="TMN593" s="109"/>
      <c r="TMO593" s="109"/>
      <c r="TMP593" s="109"/>
      <c r="TMQ593" s="109"/>
      <c r="TMR593" s="109"/>
      <c r="TMS593" s="109"/>
      <c r="TMT593" s="109"/>
      <c r="TMU593" s="109"/>
      <c r="TMV593" s="109"/>
      <c r="TMW593" s="109"/>
      <c r="TMX593" s="109"/>
      <c r="TMY593" s="109"/>
      <c r="TMZ593" s="109"/>
      <c r="TNA593" s="109"/>
      <c r="TNB593" s="109"/>
      <c r="TNC593" s="109"/>
      <c r="TND593" s="109"/>
      <c r="TNE593" s="109"/>
      <c r="TNF593" s="109"/>
      <c r="TNG593" s="109"/>
      <c r="TNH593" s="109"/>
      <c r="TNI593" s="109"/>
      <c r="TNJ593" s="109"/>
      <c r="TNK593" s="109"/>
      <c r="TNL593" s="109"/>
      <c r="TNM593" s="109"/>
      <c r="TNN593" s="109"/>
      <c r="TNO593" s="109"/>
      <c r="TNP593" s="109"/>
      <c r="TNQ593" s="109"/>
      <c r="TNR593" s="109"/>
      <c r="TNS593" s="109"/>
      <c r="TNT593" s="109"/>
      <c r="TNU593" s="109"/>
      <c r="TNV593" s="109"/>
      <c r="TNW593" s="109"/>
      <c r="TNX593" s="109"/>
      <c r="TNY593" s="109"/>
      <c r="TNZ593" s="109"/>
      <c r="TOA593" s="109"/>
      <c r="TOB593" s="109"/>
      <c r="TOC593" s="109"/>
      <c r="TOD593" s="109"/>
      <c r="TOE593" s="109"/>
      <c r="TOF593" s="109"/>
      <c r="TOG593" s="109"/>
      <c r="TOH593" s="109"/>
      <c r="TOI593" s="109"/>
      <c r="TOJ593" s="109"/>
      <c r="TOK593" s="109"/>
      <c r="TOL593" s="109"/>
      <c r="TOM593" s="109"/>
      <c r="TON593" s="109"/>
      <c r="TOO593" s="109"/>
      <c r="TOP593" s="109"/>
      <c r="TOQ593" s="109"/>
      <c r="TOR593" s="109"/>
      <c r="TOS593" s="109"/>
      <c r="TOT593" s="109"/>
      <c r="TOU593" s="109"/>
      <c r="TOV593" s="109"/>
      <c r="TOW593" s="109"/>
      <c r="TOX593" s="109"/>
      <c r="TOY593" s="109"/>
      <c r="TOZ593" s="109"/>
      <c r="TPA593" s="109"/>
      <c r="TPB593" s="109"/>
      <c r="TPC593" s="109"/>
      <c r="TPD593" s="109"/>
      <c r="TPE593" s="109"/>
      <c r="TPF593" s="109"/>
      <c r="TPG593" s="109"/>
      <c r="TPH593" s="109"/>
      <c r="TPI593" s="109"/>
      <c r="TPJ593" s="109"/>
      <c r="TPK593" s="109"/>
      <c r="TPL593" s="109"/>
      <c r="TPM593" s="109"/>
      <c r="TPN593" s="109"/>
      <c r="TPO593" s="109"/>
      <c r="TPP593" s="109"/>
      <c r="TPQ593" s="109"/>
      <c r="TPR593" s="109"/>
      <c r="TPS593" s="109"/>
      <c r="TPT593" s="109"/>
      <c r="TPU593" s="109"/>
      <c r="TPV593" s="109"/>
      <c r="TPW593" s="109"/>
      <c r="TPX593" s="109"/>
      <c r="TPY593" s="109"/>
      <c r="TPZ593" s="109"/>
      <c r="TQA593" s="109"/>
      <c r="TQB593" s="109"/>
      <c r="TQC593" s="109"/>
      <c r="TQD593" s="109"/>
      <c r="TQE593" s="109"/>
      <c r="TQF593" s="109"/>
      <c r="TQG593" s="109"/>
      <c r="TQH593" s="109"/>
      <c r="TQI593" s="109"/>
      <c r="TQJ593" s="109"/>
      <c r="TQK593" s="109"/>
      <c r="TQL593" s="109"/>
      <c r="TQM593" s="109"/>
      <c r="TQN593" s="109"/>
      <c r="TQO593" s="109"/>
      <c r="TQP593" s="109"/>
      <c r="TQQ593" s="109"/>
      <c r="TQR593" s="109"/>
      <c r="TQS593" s="109"/>
      <c r="TQT593" s="109"/>
      <c r="TQU593" s="109"/>
      <c r="TQV593" s="109"/>
      <c r="TQW593" s="109"/>
      <c r="TQX593" s="109"/>
      <c r="TQY593" s="109"/>
      <c r="TQZ593" s="109"/>
      <c r="TRA593" s="109"/>
      <c r="TRB593" s="109"/>
      <c r="TRC593" s="109"/>
      <c r="TRD593" s="109"/>
      <c r="TRE593" s="109"/>
      <c r="TRF593" s="109"/>
      <c r="TRG593" s="109"/>
      <c r="TRH593" s="109"/>
      <c r="TRI593" s="109"/>
      <c r="TRJ593" s="109"/>
      <c r="TRK593" s="109"/>
      <c r="TRL593" s="109"/>
      <c r="TRM593" s="109"/>
      <c r="TRN593" s="109"/>
      <c r="TRO593" s="109"/>
      <c r="TRP593" s="109"/>
      <c r="TRQ593" s="109"/>
      <c r="TRR593" s="109"/>
      <c r="TRS593" s="109"/>
      <c r="TRT593" s="109"/>
      <c r="TRU593" s="109"/>
      <c r="TRV593" s="109"/>
      <c r="TRW593" s="109"/>
      <c r="TRX593" s="109"/>
      <c r="TRY593" s="109"/>
      <c r="TRZ593" s="109"/>
      <c r="TSA593" s="109"/>
      <c r="TSB593" s="109"/>
      <c r="TSC593" s="109"/>
      <c r="TSD593" s="109"/>
      <c r="TSE593" s="109"/>
      <c r="TSF593" s="109"/>
      <c r="TSG593" s="109"/>
      <c r="TSH593" s="109"/>
      <c r="TSI593" s="109"/>
      <c r="TSJ593" s="109"/>
      <c r="TSK593" s="109"/>
      <c r="TSL593" s="109"/>
      <c r="TSM593" s="109"/>
      <c r="TSN593" s="109"/>
      <c r="TSO593" s="109"/>
      <c r="TSP593" s="109"/>
      <c r="TSQ593" s="109"/>
      <c r="TSR593" s="109"/>
      <c r="TSS593" s="109"/>
      <c r="TST593" s="109"/>
      <c r="TSU593" s="109"/>
      <c r="TSV593" s="109"/>
      <c r="TSW593" s="109"/>
      <c r="TSX593" s="109"/>
      <c r="TSY593" s="109"/>
      <c r="TSZ593" s="109"/>
      <c r="TTA593" s="109"/>
      <c r="TTB593" s="109"/>
      <c r="TTC593" s="109"/>
      <c r="TTD593" s="109"/>
      <c r="TTE593" s="109"/>
      <c r="TTF593" s="109"/>
      <c r="TTG593" s="109"/>
      <c r="TTH593" s="109"/>
      <c r="TTI593" s="109"/>
      <c r="TTJ593" s="109"/>
      <c r="TTK593" s="109"/>
      <c r="TTL593" s="109"/>
      <c r="TTM593" s="109"/>
      <c r="TTN593" s="109"/>
      <c r="TTO593" s="109"/>
      <c r="TTP593" s="109"/>
      <c r="TTQ593" s="109"/>
      <c r="TTR593" s="109"/>
      <c r="TTS593" s="109"/>
      <c r="TTT593" s="109"/>
      <c r="TTU593" s="109"/>
      <c r="TTV593" s="109"/>
      <c r="TTW593" s="109"/>
      <c r="TTX593" s="109"/>
      <c r="TTY593" s="109"/>
      <c r="TTZ593" s="109"/>
      <c r="TUA593" s="109"/>
      <c r="TUB593" s="109"/>
      <c r="TUC593" s="109"/>
      <c r="TUD593" s="109"/>
      <c r="TUE593" s="109"/>
      <c r="TUF593" s="109"/>
      <c r="TUG593" s="109"/>
      <c r="TUH593" s="109"/>
      <c r="TUI593" s="109"/>
      <c r="TUJ593" s="109"/>
      <c r="TUK593" s="109"/>
      <c r="TUL593" s="109"/>
      <c r="TUM593" s="109"/>
      <c r="TUN593" s="109"/>
      <c r="TUO593" s="109"/>
      <c r="TUP593" s="109"/>
      <c r="TUQ593" s="109"/>
      <c r="TUR593" s="109"/>
      <c r="TUS593" s="109"/>
      <c r="TUT593" s="109"/>
      <c r="TUU593" s="109"/>
      <c r="TUV593" s="109"/>
      <c r="TUW593" s="109"/>
      <c r="TUX593" s="109"/>
      <c r="TUY593" s="109"/>
      <c r="TUZ593" s="109"/>
      <c r="TVA593" s="109"/>
      <c r="TVB593" s="109"/>
      <c r="TVC593" s="109"/>
      <c r="TVD593" s="109"/>
      <c r="TVE593" s="109"/>
      <c r="TVF593" s="109"/>
      <c r="TVG593" s="109"/>
      <c r="TVH593" s="109"/>
      <c r="TVI593" s="109"/>
      <c r="TVJ593" s="109"/>
      <c r="TVK593" s="109"/>
      <c r="TVL593" s="109"/>
      <c r="TVM593" s="109"/>
      <c r="TVN593" s="109"/>
      <c r="TVO593" s="109"/>
      <c r="TVP593" s="109"/>
      <c r="TVQ593" s="109"/>
      <c r="TVR593" s="109"/>
      <c r="TVS593" s="109"/>
      <c r="TVT593" s="109"/>
      <c r="TVU593" s="109"/>
      <c r="TVV593" s="109"/>
      <c r="TVW593" s="109"/>
      <c r="TVX593" s="109"/>
      <c r="TVY593" s="109"/>
      <c r="TVZ593" s="109"/>
      <c r="TWA593" s="109"/>
      <c r="TWB593" s="109"/>
      <c r="TWC593" s="109"/>
      <c r="TWD593" s="109"/>
      <c r="TWE593" s="109"/>
      <c r="TWF593" s="109"/>
      <c r="TWG593" s="109"/>
      <c r="TWH593" s="109"/>
      <c r="TWI593" s="109"/>
      <c r="TWJ593" s="109"/>
      <c r="TWK593" s="109"/>
      <c r="TWL593" s="109"/>
      <c r="TWM593" s="109"/>
      <c r="TWN593" s="109"/>
      <c r="TWO593" s="109"/>
      <c r="TWP593" s="109"/>
      <c r="TWQ593" s="109"/>
      <c r="TWR593" s="109"/>
      <c r="TWS593" s="109"/>
      <c r="TWT593" s="109"/>
      <c r="TWU593" s="109"/>
      <c r="TWV593" s="109"/>
      <c r="TWW593" s="109"/>
      <c r="TWX593" s="109"/>
      <c r="TWY593" s="109"/>
      <c r="TWZ593" s="109"/>
      <c r="TXA593" s="109"/>
      <c r="TXB593" s="109"/>
      <c r="TXC593" s="109"/>
      <c r="TXD593" s="109"/>
      <c r="TXE593" s="109"/>
      <c r="TXF593" s="109"/>
      <c r="TXG593" s="109"/>
      <c r="TXH593" s="109"/>
      <c r="TXI593" s="109"/>
      <c r="TXJ593" s="109"/>
      <c r="TXK593" s="109"/>
      <c r="TXL593" s="109"/>
      <c r="TXM593" s="109"/>
      <c r="TXN593" s="109"/>
      <c r="TXO593" s="109"/>
      <c r="TXP593" s="109"/>
      <c r="TXQ593" s="109"/>
      <c r="TXR593" s="109"/>
      <c r="TXS593" s="109"/>
      <c r="TXT593" s="109"/>
      <c r="TXU593" s="109"/>
      <c r="TXV593" s="109"/>
      <c r="TXW593" s="109"/>
      <c r="TXX593" s="109"/>
      <c r="TXY593" s="109"/>
      <c r="TXZ593" s="109"/>
      <c r="TYA593" s="109"/>
      <c r="TYB593" s="109"/>
      <c r="TYC593" s="109"/>
      <c r="TYD593" s="109"/>
      <c r="TYE593" s="109"/>
      <c r="TYF593" s="109"/>
      <c r="TYG593" s="109"/>
      <c r="TYH593" s="109"/>
      <c r="TYI593" s="109"/>
      <c r="TYJ593" s="109"/>
      <c r="TYK593" s="109"/>
      <c r="TYL593" s="109"/>
      <c r="TYM593" s="109"/>
      <c r="TYN593" s="109"/>
      <c r="TYO593" s="109"/>
      <c r="TYP593" s="109"/>
      <c r="TYQ593" s="109"/>
      <c r="TYR593" s="109"/>
      <c r="TYS593" s="109"/>
      <c r="TYT593" s="109"/>
      <c r="TYU593" s="109"/>
      <c r="TYV593" s="109"/>
      <c r="TYW593" s="109"/>
      <c r="TYX593" s="109"/>
      <c r="TYY593" s="109"/>
      <c r="TYZ593" s="109"/>
      <c r="TZA593" s="109"/>
      <c r="TZB593" s="109"/>
      <c r="TZC593" s="109"/>
      <c r="TZD593" s="109"/>
      <c r="TZE593" s="109"/>
      <c r="TZF593" s="109"/>
      <c r="TZG593" s="109"/>
      <c r="TZH593" s="109"/>
      <c r="TZI593" s="109"/>
      <c r="TZJ593" s="109"/>
      <c r="TZK593" s="109"/>
      <c r="TZL593" s="109"/>
      <c r="TZM593" s="109"/>
      <c r="TZN593" s="109"/>
      <c r="TZO593" s="109"/>
      <c r="TZP593" s="109"/>
      <c r="TZQ593" s="109"/>
      <c r="TZR593" s="109"/>
      <c r="TZS593" s="109"/>
      <c r="TZT593" s="109"/>
      <c r="TZU593" s="109"/>
      <c r="TZV593" s="109"/>
      <c r="TZW593" s="109"/>
      <c r="TZX593" s="109"/>
      <c r="TZY593" s="109"/>
      <c r="TZZ593" s="109"/>
      <c r="UAA593" s="109"/>
      <c r="UAB593" s="109"/>
      <c r="UAC593" s="109"/>
      <c r="UAD593" s="109"/>
      <c r="UAE593" s="109"/>
      <c r="UAF593" s="109"/>
      <c r="UAG593" s="109"/>
      <c r="UAH593" s="109"/>
      <c r="UAI593" s="109"/>
      <c r="UAJ593" s="109"/>
      <c r="UAK593" s="109"/>
      <c r="UAL593" s="109"/>
      <c r="UAM593" s="109"/>
      <c r="UAN593" s="109"/>
      <c r="UAO593" s="109"/>
      <c r="UAP593" s="109"/>
      <c r="UAQ593" s="109"/>
      <c r="UAR593" s="109"/>
      <c r="UAS593" s="109"/>
      <c r="UAT593" s="109"/>
      <c r="UAU593" s="109"/>
      <c r="UAV593" s="109"/>
      <c r="UAW593" s="109"/>
      <c r="UAX593" s="109"/>
      <c r="UAY593" s="109"/>
      <c r="UAZ593" s="109"/>
      <c r="UBA593" s="109"/>
      <c r="UBB593" s="109"/>
      <c r="UBC593" s="109"/>
      <c r="UBD593" s="109"/>
      <c r="UBE593" s="109"/>
      <c r="UBF593" s="109"/>
      <c r="UBG593" s="109"/>
      <c r="UBH593" s="109"/>
      <c r="UBI593" s="109"/>
      <c r="UBJ593" s="109"/>
      <c r="UBK593" s="109"/>
      <c r="UBL593" s="109"/>
      <c r="UBM593" s="109"/>
      <c r="UBN593" s="109"/>
      <c r="UBO593" s="109"/>
      <c r="UBP593" s="109"/>
      <c r="UBQ593" s="109"/>
      <c r="UBR593" s="109"/>
      <c r="UBS593" s="109"/>
      <c r="UBT593" s="109"/>
      <c r="UBU593" s="109"/>
      <c r="UBV593" s="109"/>
      <c r="UBW593" s="109"/>
      <c r="UBX593" s="109"/>
      <c r="UBY593" s="109"/>
      <c r="UBZ593" s="109"/>
      <c r="UCA593" s="109"/>
      <c r="UCB593" s="109"/>
      <c r="UCC593" s="109"/>
      <c r="UCD593" s="109"/>
      <c r="UCE593" s="109"/>
      <c r="UCF593" s="109"/>
      <c r="UCG593" s="109"/>
      <c r="UCH593" s="109"/>
      <c r="UCI593" s="109"/>
      <c r="UCJ593" s="109"/>
      <c r="UCK593" s="109"/>
      <c r="UCL593" s="109"/>
      <c r="UCM593" s="109"/>
      <c r="UCN593" s="109"/>
      <c r="UCO593" s="109"/>
      <c r="UCP593" s="109"/>
      <c r="UCQ593" s="109"/>
      <c r="UCR593" s="109"/>
      <c r="UCS593" s="109"/>
      <c r="UCT593" s="109"/>
      <c r="UCU593" s="109"/>
      <c r="UCV593" s="109"/>
      <c r="UCW593" s="109"/>
      <c r="UCX593" s="109"/>
      <c r="UCY593" s="109"/>
      <c r="UCZ593" s="109"/>
      <c r="UDA593" s="109"/>
      <c r="UDB593" s="109"/>
      <c r="UDC593" s="109"/>
      <c r="UDD593" s="109"/>
      <c r="UDE593" s="109"/>
      <c r="UDF593" s="109"/>
      <c r="UDG593" s="109"/>
      <c r="UDH593" s="109"/>
      <c r="UDI593" s="109"/>
      <c r="UDJ593" s="109"/>
      <c r="UDK593" s="109"/>
      <c r="UDL593" s="109"/>
      <c r="UDM593" s="109"/>
      <c r="UDN593" s="109"/>
      <c r="UDO593" s="109"/>
      <c r="UDP593" s="109"/>
      <c r="UDQ593" s="109"/>
      <c r="UDR593" s="109"/>
      <c r="UDS593" s="109"/>
      <c r="UDT593" s="109"/>
      <c r="UDU593" s="109"/>
      <c r="UDV593" s="109"/>
      <c r="UDW593" s="109"/>
      <c r="UDX593" s="109"/>
      <c r="UDY593" s="109"/>
      <c r="UDZ593" s="109"/>
      <c r="UEA593" s="109"/>
      <c r="UEB593" s="109"/>
      <c r="UEC593" s="109"/>
      <c r="UED593" s="109"/>
      <c r="UEE593" s="109"/>
      <c r="UEF593" s="109"/>
      <c r="UEG593" s="109"/>
      <c r="UEH593" s="109"/>
      <c r="UEI593" s="109"/>
      <c r="UEJ593" s="109"/>
      <c r="UEK593" s="109"/>
      <c r="UEL593" s="109"/>
      <c r="UEM593" s="109"/>
      <c r="UEN593" s="109"/>
      <c r="UEO593" s="109"/>
      <c r="UEP593" s="109"/>
      <c r="UEQ593" s="109"/>
      <c r="UER593" s="109"/>
      <c r="UES593" s="109"/>
      <c r="UET593" s="109"/>
      <c r="UEU593" s="109"/>
      <c r="UEV593" s="109"/>
      <c r="UEW593" s="109"/>
      <c r="UEX593" s="109"/>
      <c r="UEY593" s="109"/>
      <c r="UEZ593" s="109"/>
      <c r="UFA593" s="109"/>
      <c r="UFB593" s="109"/>
      <c r="UFC593" s="109"/>
      <c r="UFD593" s="109"/>
      <c r="UFE593" s="109"/>
      <c r="UFF593" s="109"/>
      <c r="UFG593" s="109"/>
      <c r="UFH593" s="109"/>
      <c r="UFI593" s="109"/>
      <c r="UFJ593" s="109"/>
      <c r="UFK593" s="109"/>
      <c r="UFL593" s="109"/>
      <c r="UFM593" s="109"/>
      <c r="UFN593" s="109"/>
      <c r="UFO593" s="109"/>
      <c r="UFP593" s="109"/>
      <c r="UFQ593" s="109"/>
      <c r="UFR593" s="109"/>
      <c r="UFS593" s="109"/>
      <c r="UFT593" s="109"/>
      <c r="UFU593" s="109"/>
      <c r="UFV593" s="109"/>
      <c r="UFW593" s="109"/>
      <c r="UFX593" s="109"/>
      <c r="UFY593" s="109"/>
      <c r="UFZ593" s="109"/>
      <c r="UGA593" s="109"/>
      <c r="UGB593" s="109"/>
      <c r="UGC593" s="109"/>
      <c r="UGD593" s="109"/>
      <c r="UGE593" s="109"/>
      <c r="UGF593" s="109"/>
      <c r="UGG593" s="109"/>
      <c r="UGH593" s="109"/>
      <c r="UGI593" s="109"/>
      <c r="UGJ593" s="109"/>
      <c r="UGK593" s="109"/>
      <c r="UGL593" s="109"/>
      <c r="UGM593" s="109"/>
      <c r="UGN593" s="109"/>
      <c r="UGO593" s="109"/>
      <c r="UGP593" s="109"/>
      <c r="UGQ593" s="109"/>
      <c r="UGR593" s="109"/>
      <c r="UGS593" s="109"/>
      <c r="UGT593" s="109"/>
      <c r="UGU593" s="109"/>
      <c r="UGV593" s="109"/>
      <c r="UGW593" s="109"/>
      <c r="UGX593" s="109"/>
      <c r="UGY593" s="109"/>
      <c r="UGZ593" s="109"/>
      <c r="UHA593" s="109"/>
      <c r="UHB593" s="109"/>
      <c r="UHC593" s="109"/>
      <c r="UHD593" s="109"/>
      <c r="UHE593" s="109"/>
      <c r="UHF593" s="109"/>
      <c r="UHG593" s="109"/>
      <c r="UHH593" s="109"/>
      <c r="UHI593" s="109"/>
      <c r="UHJ593" s="109"/>
      <c r="UHK593" s="109"/>
      <c r="UHL593" s="109"/>
      <c r="UHM593" s="109"/>
      <c r="UHN593" s="109"/>
      <c r="UHO593" s="109"/>
      <c r="UHP593" s="109"/>
      <c r="UHQ593" s="109"/>
      <c r="UHR593" s="109"/>
      <c r="UHS593" s="109"/>
      <c r="UHT593" s="109"/>
      <c r="UHU593" s="109"/>
      <c r="UHV593" s="109"/>
      <c r="UHW593" s="109"/>
      <c r="UHX593" s="109"/>
      <c r="UHY593" s="109"/>
      <c r="UHZ593" s="109"/>
      <c r="UIA593" s="109"/>
      <c r="UIB593" s="109"/>
      <c r="UIC593" s="109"/>
      <c r="UID593" s="109"/>
      <c r="UIE593" s="109"/>
      <c r="UIF593" s="109"/>
      <c r="UIG593" s="109"/>
      <c r="UIH593" s="109"/>
      <c r="UII593" s="109"/>
      <c r="UIJ593" s="109"/>
      <c r="UIK593" s="109"/>
      <c r="UIL593" s="109"/>
      <c r="UIM593" s="109"/>
      <c r="UIN593" s="109"/>
      <c r="UIO593" s="109"/>
      <c r="UIP593" s="109"/>
      <c r="UIQ593" s="109"/>
      <c r="UIR593" s="109"/>
      <c r="UIS593" s="109"/>
      <c r="UIT593" s="109"/>
      <c r="UIU593" s="109"/>
      <c r="UIV593" s="109"/>
      <c r="UIW593" s="109"/>
      <c r="UIX593" s="109"/>
      <c r="UIY593" s="109"/>
      <c r="UIZ593" s="109"/>
      <c r="UJA593" s="109"/>
      <c r="UJB593" s="109"/>
      <c r="UJC593" s="109"/>
      <c r="UJD593" s="109"/>
      <c r="UJE593" s="109"/>
      <c r="UJF593" s="109"/>
      <c r="UJG593" s="109"/>
      <c r="UJH593" s="109"/>
      <c r="UJI593" s="109"/>
      <c r="UJJ593" s="109"/>
      <c r="UJK593" s="109"/>
      <c r="UJL593" s="109"/>
      <c r="UJM593" s="109"/>
      <c r="UJN593" s="109"/>
      <c r="UJO593" s="109"/>
      <c r="UJP593" s="109"/>
      <c r="UJQ593" s="109"/>
      <c r="UJR593" s="109"/>
      <c r="UJS593" s="109"/>
      <c r="UJT593" s="109"/>
      <c r="UJU593" s="109"/>
      <c r="UJV593" s="109"/>
      <c r="UJW593" s="109"/>
      <c r="UJX593" s="109"/>
      <c r="UJY593" s="109"/>
      <c r="UJZ593" s="109"/>
      <c r="UKA593" s="109"/>
      <c r="UKB593" s="109"/>
      <c r="UKC593" s="109"/>
      <c r="UKD593" s="109"/>
      <c r="UKE593" s="109"/>
      <c r="UKF593" s="109"/>
      <c r="UKG593" s="109"/>
      <c r="UKH593" s="109"/>
      <c r="UKI593" s="109"/>
      <c r="UKJ593" s="109"/>
      <c r="UKK593" s="109"/>
      <c r="UKL593" s="109"/>
      <c r="UKM593" s="109"/>
      <c r="UKN593" s="109"/>
      <c r="UKO593" s="109"/>
      <c r="UKP593" s="109"/>
      <c r="UKQ593" s="109"/>
      <c r="UKR593" s="109"/>
      <c r="UKS593" s="109"/>
      <c r="UKT593" s="109"/>
      <c r="UKU593" s="109"/>
      <c r="UKV593" s="109"/>
      <c r="UKW593" s="109"/>
      <c r="UKX593" s="109"/>
      <c r="UKY593" s="109"/>
      <c r="UKZ593" s="109"/>
      <c r="ULA593" s="109"/>
      <c r="ULB593" s="109"/>
      <c r="ULC593" s="109"/>
      <c r="ULD593" s="109"/>
      <c r="ULE593" s="109"/>
      <c r="ULF593" s="109"/>
      <c r="ULG593" s="109"/>
      <c r="ULH593" s="109"/>
      <c r="ULI593" s="109"/>
      <c r="ULJ593" s="109"/>
      <c r="ULK593" s="109"/>
      <c r="ULL593" s="109"/>
      <c r="ULM593" s="109"/>
      <c r="ULN593" s="109"/>
      <c r="ULO593" s="109"/>
      <c r="ULP593" s="109"/>
      <c r="ULQ593" s="109"/>
      <c r="ULR593" s="109"/>
      <c r="ULS593" s="109"/>
      <c r="ULT593" s="109"/>
      <c r="ULU593" s="109"/>
      <c r="ULV593" s="109"/>
      <c r="ULW593" s="109"/>
      <c r="ULX593" s="109"/>
      <c r="ULY593" s="109"/>
      <c r="ULZ593" s="109"/>
      <c r="UMA593" s="109"/>
      <c r="UMB593" s="109"/>
      <c r="UMC593" s="109"/>
      <c r="UMD593" s="109"/>
      <c r="UME593" s="109"/>
      <c r="UMF593" s="109"/>
      <c r="UMG593" s="109"/>
      <c r="UMH593" s="109"/>
      <c r="UMI593" s="109"/>
      <c r="UMJ593" s="109"/>
      <c r="UMK593" s="109"/>
      <c r="UML593" s="109"/>
      <c r="UMM593" s="109"/>
      <c r="UMN593" s="109"/>
      <c r="UMO593" s="109"/>
      <c r="UMP593" s="109"/>
      <c r="UMQ593" s="109"/>
      <c r="UMR593" s="109"/>
      <c r="UMS593" s="109"/>
      <c r="UMT593" s="109"/>
      <c r="UMU593" s="109"/>
      <c r="UMV593" s="109"/>
      <c r="UMW593" s="109"/>
      <c r="UMX593" s="109"/>
      <c r="UMY593" s="109"/>
      <c r="UMZ593" s="109"/>
      <c r="UNA593" s="109"/>
      <c r="UNB593" s="109"/>
      <c r="UNC593" s="109"/>
      <c r="UND593" s="109"/>
      <c r="UNE593" s="109"/>
      <c r="UNF593" s="109"/>
      <c r="UNG593" s="109"/>
      <c r="UNH593" s="109"/>
      <c r="UNI593" s="109"/>
      <c r="UNJ593" s="109"/>
      <c r="UNK593" s="109"/>
      <c r="UNL593" s="109"/>
      <c r="UNM593" s="109"/>
      <c r="UNN593" s="109"/>
      <c r="UNO593" s="109"/>
      <c r="UNP593" s="109"/>
      <c r="UNQ593" s="109"/>
      <c r="UNR593" s="109"/>
      <c r="UNS593" s="109"/>
      <c r="UNT593" s="109"/>
      <c r="UNU593" s="109"/>
      <c r="UNV593" s="109"/>
      <c r="UNW593" s="109"/>
      <c r="UNX593" s="109"/>
      <c r="UNY593" s="109"/>
      <c r="UNZ593" s="109"/>
      <c r="UOA593" s="109"/>
      <c r="UOB593" s="109"/>
      <c r="UOC593" s="109"/>
      <c r="UOD593" s="109"/>
      <c r="UOE593" s="109"/>
      <c r="UOF593" s="109"/>
      <c r="UOG593" s="109"/>
      <c r="UOH593" s="109"/>
      <c r="UOI593" s="109"/>
      <c r="UOJ593" s="109"/>
      <c r="UOK593" s="109"/>
      <c r="UOL593" s="109"/>
      <c r="UOM593" s="109"/>
      <c r="UON593" s="109"/>
      <c r="UOO593" s="109"/>
      <c r="UOP593" s="109"/>
      <c r="UOQ593" s="109"/>
      <c r="UOR593" s="109"/>
      <c r="UOS593" s="109"/>
      <c r="UOT593" s="109"/>
      <c r="UOU593" s="109"/>
      <c r="UOV593" s="109"/>
      <c r="UOW593" s="109"/>
      <c r="UOX593" s="109"/>
      <c r="UOY593" s="109"/>
      <c r="UOZ593" s="109"/>
      <c r="UPA593" s="109"/>
      <c r="UPB593" s="109"/>
      <c r="UPC593" s="109"/>
      <c r="UPD593" s="109"/>
      <c r="UPE593" s="109"/>
      <c r="UPF593" s="109"/>
      <c r="UPG593" s="109"/>
      <c r="UPH593" s="109"/>
      <c r="UPI593" s="109"/>
      <c r="UPJ593" s="109"/>
      <c r="UPK593" s="109"/>
      <c r="UPL593" s="109"/>
      <c r="UPM593" s="109"/>
      <c r="UPN593" s="109"/>
      <c r="UPO593" s="109"/>
      <c r="UPP593" s="109"/>
      <c r="UPQ593" s="109"/>
      <c r="UPR593" s="109"/>
      <c r="UPS593" s="109"/>
      <c r="UPT593" s="109"/>
      <c r="UPU593" s="109"/>
      <c r="UPV593" s="109"/>
      <c r="UPW593" s="109"/>
      <c r="UPX593" s="109"/>
      <c r="UPY593" s="109"/>
      <c r="UPZ593" s="109"/>
      <c r="UQA593" s="109"/>
      <c r="UQB593" s="109"/>
      <c r="UQC593" s="109"/>
      <c r="UQD593" s="109"/>
      <c r="UQE593" s="109"/>
      <c r="UQF593" s="109"/>
      <c r="UQG593" s="109"/>
      <c r="UQH593" s="109"/>
      <c r="UQI593" s="109"/>
      <c r="UQJ593" s="109"/>
      <c r="UQK593" s="109"/>
      <c r="UQL593" s="109"/>
      <c r="UQM593" s="109"/>
      <c r="UQN593" s="109"/>
      <c r="UQO593" s="109"/>
      <c r="UQP593" s="109"/>
      <c r="UQQ593" s="109"/>
      <c r="UQR593" s="109"/>
      <c r="UQS593" s="109"/>
      <c r="UQT593" s="109"/>
      <c r="UQU593" s="109"/>
      <c r="UQV593" s="109"/>
      <c r="UQW593" s="109"/>
      <c r="UQX593" s="109"/>
      <c r="UQY593" s="109"/>
      <c r="UQZ593" s="109"/>
      <c r="URA593" s="109"/>
      <c r="URB593" s="109"/>
      <c r="URC593" s="109"/>
      <c r="URD593" s="109"/>
      <c r="URE593" s="109"/>
      <c r="URF593" s="109"/>
      <c r="URG593" s="109"/>
      <c r="URH593" s="109"/>
      <c r="URI593" s="109"/>
      <c r="URJ593" s="109"/>
      <c r="URK593" s="109"/>
      <c r="URL593" s="109"/>
      <c r="URM593" s="109"/>
      <c r="URN593" s="109"/>
      <c r="URO593" s="109"/>
      <c r="URP593" s="109"/>
      <c r="URQ593" s="109"/>
      <c r="URR593" s="109"/>
      <c r="URS593" s="109"/>
      <c r="URT593" s="109"/>
      <c r="URU593" s="109"/>
      <c r="URV593" s="109"/>
      <c r="URW593" s="109"/>
      <c r="URX593" s="109"/>
      <c r="URY593" s="109"/>
      <c r="URZ593" s="109"/>
      <c r="USA593" s="109"/>
      <c r="USB593" s="109"/>
      <c r="USC593" s="109"/>
      <c r="USD593" s="109"/>
      <c r="USE593" s="109"/>
      <c r="USF593" s="109"/>
      <c r="USG593" s="109"/>
      <c r="USH593" s="109"/>
      <c r="USI593" s="109"/>
      <c r="USJ593" s="109"/>
      <c r="USK593" s="109"/>
      <c r="USL593" s="109"/>
      <c r="USM593" s="109"/>
      <c r="USN593" s="109"/>
      <c r="USO593" s="109"/>
      <c r="USP593" s="109"/>
      <c r="USQ593" s="109"/>
      <c r="USR593" s="109"/>
      <c r="USS593" s="109"/>
      <c r="UST593" s="109"/>
      <c r="USU593" s="109"/>
      <c r="USV593" s="109"/>
      <c r="USW593" s="109"/>
      <c r="USX593" s="109"/>
      <c r="USY593" s="109"/>
      <c r="USZ593" s="109"/>
      <c r="UTA593" s="109"/>
      <c r="UTB593" s="109"/>
      <c r="UTC593" s="109"/>
      <c r="UTD593" s="109"/>
      <c r="UTE593" s="109"/>
      <c r="UTF593" s="109"/>
      <c r="UTG593" s="109"/>
      <c r="UTH593" s="109"/>
      <c r="UTI593" s="109"/>
      <c r="UTJ593" s="109"/>
      <c r="UTK593" s="109"/>
      <c r="UTL593" s="109"/>
      <c r="UTM593" s="109"/>
      <c r="UTN593" s="109"/>
      <c r="UTO593" s="109"/>
      <c r="UTP593" s="109"/>
      <c r="UTQ593" s="109"/>
      <c r="UTR593" s="109"/>
      <c r="UTS593" s="109"/>
      <c r="UTT593" s="109"/>
      <c r="UTU593" s="109"/>
      <c r="UTV593" s="109"/>
      <c r="UTW593" s="109"/>
      <c r="UTX593" s="109"/>
      <c r="UTY593" s="109"/>
      <c r="UTZ593" s="109"/>
      <c r="UUA593" s="109"/>
      <c r="UUB593" s="109"/>
      <c r="UUC593" s="109"/>
      <c r="UUD593" s="109"/>
      <c r="UUE593" s="109"/>
      <c r="UUF593" s="109"/>
      <c r="UUG593" s="109"/>
      <c r="UUH593" s="109"/>
      <c r="UUI593" s="109"/>
      <c r="UUJ593" s="109"/>
      <c r="UUK593" s="109"/>
      <c r="UUL593" s="109"/>
      <c r="UUM593" s="109"/>
      <c r="UUN593" s="109"/>
      <c r="UUO593" s="109"/>
      <c r="UUP593" s="109"/>
      <c r="UUQ593" s="109"/>
      <c r="UUR593" s="109"/>
      <c r="UUS593" s="109"/>
      <c r="UUT593" s="109"/>
      <c r="UUU593" s="109"/>
      <c r="UUV593" s="109"/>
      <c r="UUW593" s="109"/>
      <c r="UUX593" s="109"/>
      <c r="UUY593" s="109"/>
      <c r="UUZ593" s="109"/>
      <c r="UVA593" s="109"/>
      <c r="UVB593" s="109"/>
      <c r="UVC593" s="109"/>
      <c r="UVD593" s="109"/>
      <c r="UVE593" s="109"/>
      <c r="UVF593" s="109"/>
      <c r="UVG593" s="109"/>
      <c r="UVH593" s="109"/>
      <c r="UVI593" s="109"/>
      <c r="UVJ593" s="109"/>
      <c r="UVK593" s="109"/>
      <c r="UVL593" s="109"/>
      <c r="UVM593" s="109"/>
      <c r="UVN593" s="109"/>
      <c r="UVO593" s="109"/>
      <c r="UVP593" s="109"/>
      <c r="UVQ593" s="109"/>
      <c r="UVR593" s="109"/>
      <c r="UVS593" s="109"/>
      <c r="UVT593" s="109"/>
      <c r="UVU593" s="109"/>
      <c r="UVV593" s="109"/>
      <c r="UVW593" s="109"/>
      <c r="UVX593" s="109"/>
      <c r="UVY593" s="109"/>
      <c r="UVZ593" s="109"/>
      <c r="UWA593" s="109"/>
      <c r="UWB593" s="109"/>
      <c r="UWC593" s="109"/>
      <c r="UWD593" s="109"/>
      <c r="UWE593" s="109"/>
      <c r="UWF593" s="109"/>
      <c r="UWG593" s="109"/>
      <c r="UWH593" s="109"/>
      <c r="UWI593" s="109"/>
      <c r="UWJ593" s="109"/>
      <c r="UWK593" s="109"/>
      <c r="UWL593" s="109"/>
      <c r="UWM593" s="109"/>
      <c r="UWN593" s="109"/>
      <c r="UWO593" s="109"/>
      <c r="UWP593" s="109"/>
      <c r="UWQ593" s="109"/>
      <c r="UWR593" s="109"/>
      <c r="UWS593" s="109"/>
      <c r="UWT593" s="109"/>
      <c r="UWU593" s="109"/>
      <c r="UWV593" s="109"/>
      <c r="UWW593" s="109"/>
      <c r="UWX593" s="109"/>
      <c r="UWY593" s="109"/>
      <c r="UWZ593" s="109"/>
      <c r="UXA593" s="109"/>
      <c r="UXB593" s="109"/>
      <c r="UXC593" s="109"/>
      <c r="UXD593" s="109"/>
      <c r="UXE593" s="109"/>
      <c r="UXF593" s="109"/>
      <c r="UXG593" s="109"/>
      <c r="UXH593" s="109"/>
      <c r="UXI593" s="109"/>
      <c r="UXJ593" s="109"/>
      <c r="UXK593" s="109"/>
      <c r="UXL593" s="109"/>
      <c r="UXM593" s="109"/>
      <c r="UXN593" s="109"/>
      <c r="UXO593" s="109"/>
      <c r="UXP593" s="109"/>
      <c r="UXQ593" s="109"/>
      <c r="UXR593" s="109"/>
      <c r="UXS593" s="109"/>
      <c r="UXT593" s="109"/>
      <c r="UXU593" s="109"/>
      <c r="UXV593" s="109"/>
      <c r="UXW593" s="109"/>
      <c r="UXX593" s="109"/>
      <c r="UXY593" s="109"/>
      <c r="UXZ593" s="109"/>
      <c r="UYA593" s="109"/>
      <c r="UYB593" s="109"/>
      <c r="UYC593" s="109"/>
      <c r="UYD593" s="109"/>
      <c r="UYE593" s="109"/>
      <c r="UYF593" s="109"/>
      <c r="UYG593" s="109"/>
      <c r="UYH593" s="109"/>
      <c r="UYI593" s="109"/>
      <c r="UYJ593" s="109"/>
      <c r="UYK593" s="109"/>
      <c r="UYL593" s="109"/>
      <c r="UYM593" s="109"/>
      <c r="UYN593" s="109"/>
      <c r="UYO593" s="109"/>
      <c r="UYP593" s="109"/>
      <c r="UYQ593" s="109"/>
      <c r="UYR593" s="109"/>
      <c r="UYS593" s="109"/>
      <c r="UYT593" s="109"/>
      <c r="UYU593" s="109"/>
      <c r="UYV593" s="109"/>
      <c r="UYW593" s="109"/>
      <c r="UYX593" s="109"/>
      <c r="UYY593" s="109"/>
      <c r="UYZ593" s="109"/>
      <c r="UZA593" s="109"/>
      <c r="UZB593" s="109"/>
      <c r="UZC593" s="109"/>
      <c r="UZD593" s="109"/>
      <c r="UZE593" s="109"/>
      <c r="UZF593" s="109"/>
      <c r="UZG593" s="109"/>
      <c r="UZH593" s="109"/>
      <c r="UZI593" s="109"/>
      <c r="UZJ593" s="109"/>
      <c r="UZK593" s="109"/>
      <c r="UZL593" s="109"/>
      <c r="UZM593" s="109"/>
      <c r="UZN593" s="109"/>
      <c r="UZO593" s="109"/>
      <c r="UZP593" s="109"/>
      <c r="UZQ593" s="109"/>
      <c r="UZR593" s="109"/>
      <c r="UZS593" s="109"/>
      <c r="UZT593" s="109"/>
      <c r="UZU593" s="109"/>
      <c r="UZV593" s="109"/>
      <c r="UZW593" s="109"/>
      <c r="UZX593" s="109"/>
      <c r="UZY593" s="109"/>
      <c r="UZZ593" s="109"/>
      <c r="VAA593" s="109"/>
      <c r="VAB593" s="109"/>
      <c r="VAC593" s="109"/>
      <c r="VAD593" s="109"/>
      <c r="VAE593" s="109"/>
      <c r="VAF593" s="109"/>
      <c r="VAG593" s="109"/>
      <c r="VAH593" s="109"/>
      <c r="VAI593" s="109"/>
      <c r="VAJ593" s="109"/>
      <c r="VAK593" s="109"/>
      <c r="VAL593" s="109"/>
      <c r="VAM593" s="109"/>
      <c r="VAN593" s="109"/>
      <c r="VAO593" s="109"/>
      <c r="VAP593" s="109"/>
      <c r="VAQ593" s="109"/>
      <c r="VAR593" s="109"/>
      <c r="VAS593" s="109"/>
      <c r="VAT593" s="109"/>
      <c r="VAU593" s="109"/>
      <c r="VAV593" s="109"/>
      <c r="VAW593" s="109"/>
      <c r="VAX593" s="109"/>
      <c r="VAY593" s="109"/>
      <c r="VAZ593" s="109"/>
      <c r="VBA593" s="109"/>
      <c r="VBB593" s="109"/>
      <c r="VBC593" s="109"/>
      <c r="VBD593" s="109"/>
      <c r="VBE593" s="109"/>
      <c r="VBF593" s="109"/>
      <c r="VBG593" s="109"/>
      <c r="VBH593" s="109"/>
      <c r="VBI593" s="109"/>
      <c r="VBJ593" s="109"/>
      <c r="VBK593" s="109"/>
      <c r="VBL593" s="109"/>
      <c r="VBM593" s="109"/>
      <c r="VBN593" s="109"/>
      <c r="VBO593" s="109"/>
      <c r="VBP593" s="109"/>
      <c r="VBQ593" s="109"/>
      <c r="VBR593" s="109"/>
      <c r="VBS593" s="109"/>
      <c r="VBT593" s="109"/>
      <c r="VBU593" s="109"/>
      <c r="VBV593" s="109"/>
      <c r="VBW593" s="109"/>
      <c r="VBX593" s="109"/>
      <c r="VBY593" s="109"/>
      <c r="VBZ593" s="109"/>
      <c r="VCA593" s="109"/>
      <c r="VCB593" s="109"/>
      <c r="VCC593" s="109"/>
      <c r="VCD593" s="109"/>
      <c r="VCE593" s="109"/>
      <c r="VCF593" s="109"/>
      <c r="VCG593" s="109"/>
      <c r="VCH593" s="109"/>
      <c r="VCI593" s="109"/>
      <c r="VCJ593" s="109"/>
      <c r="VCK593" s="109"/>
      <c r="VCL593" s="109"/>
      <c r="VCM593" s="109"/>
      <c r="VCN593" s="109"/>
      <c r="VCO593" s="109"/>
      <c r="VCP593" s="109"/>
      <c r="VCQ593" s="109"/>
      <c r="VCR593" s="109"/>
      <c r="VCS593" s="109"/>
      <c r="VCT593" s="109"/>
      <c r="VCU593" s="109"/>
      <c r="VCV593" s="109"/>
      <c r="VCW593" s="109"/>
      <c r="VCX593" s="109"/>
      <c r="VCY593" s="109"/>
      <c r="VCZ593" s="109"/>
      <c r="VDA593" s="109"/>
      <c r="VDB593" s="109"/>
      <c r="VDC593" s="109"/>
      <c r="VDD593" s="109"/>
      <c r="VDE593" s="109"/>
      <c r="VDF593" s="109"/>
      <c r="VDG593" s="109"/>
      <c r="VDH593" s="109"/>
      <c r="VDI593" s="109"/>
      <c r="VDJ593" s="109"/>
      <c r="VDK593" s="109"/>
      <c r="VDL593" s="109"/>
      <c r="VDM593" s="109"/>
      <c r="VDN593" s="109"/>
      <c r="VDO593" s="109"/>
      <c r="VDP593" s="109"/>
      <c r="VDQ593" s="109"/>
      <c r="VDR593" s="109"/>
      <c r="VDS593" s="109"/>
      <c r="VDT593" s="109"/>
      <c r="VDU593" s="109"/>
      <c r="VDV593" s="109"/>
      <c r="VDW593" s="109"/>
      <c r="VDX593" s="109"/>
      <c r="VDY593" s="109"/>
      <c r="VDZ593" s="109"/>
      <c r="VEA593" s="109"/>
      <c r="VEB593" s="109"/>
      <c r="VEC593" s="109"/>
      <c r="VED593" s="109"/>
      <c r="VEE593" s="109"/>
      <c r="VEF593" s="109"/>
      <c r="VEG593" s="109"/>
      <c r="VEH593" s="109"/>
      <c r="VEI593" s="109"/>
      <c r="VEJ593" s="109"/>
      <c r="VEK593" s="109"/>
      <c r="VEL593" s="109"/>
      <c r="VEM593" s="109"/>
      <c r="VEN593" s="109"/>
      <c r="VEO593" s="109"/>
      <c r="VEP593" s="109"/>
      <c r="VEQ593" s="109"/>
      <c r="VER593" s="109"/>
      <c r="VES593" s="109"/>
      <c r="VET593" s="109"/>
      <c r="VEU593" s="109"/>
      <c r="VEV593" s="109"/>
      <c r="VEW593" s="109"/>
      <c r="VEX593" s="109"/>
      <c r="VEY593" s="109"/>
      <c r="VEZ593" s="109"/>
      <c r="VFA593" s="109"/>
      <c r="VFB593" s="109"/>
      <c r="VFC593" s="109"/>
      <c r="VFD593" s="109"/>
      <c r="VFE593" s="109"/>
      <c r="VFF593" s="109"/>
      <c r="VFG593" s="109"/>
      <c r="VFH593" s="109"/>
      <c r="VFI593" s="109"/>
      <c r="VFJ593" s="109"/>
      <c r="VFK593" s="109"/>
      <c r="VFL593" s="109"/>
      <c r="VFM593" s="109"/>
      <c r="VFN593" s="109"/>
      <c r="VFO593" s="109"/>
      <c r="VFP593" s="109"/>
      <c r="VFQ593" s="109"/>
      <c r="VFR593" s="109"/>
      <c r="VFS593" s="109"/>
      <c r="VFT593" s="109"/>
      <c r="VFU593" s="109"/>
      <c r="VFV593" s="109"/>
      <c r="VFW593" s="109"/>
      <c r="VFX593" s="109"/>
      <c r="VFY593" s="109"/>
      <c r="VFZ593" s="109"/>
      <c r="VGA593" s="109"/>
      <c r="VGB593" s="109"/>
      <c r="VGC593" s="109"/>
      <c r="VGD593" s="109"/>
      <c r="VGE593" s="109"/>
      <c r="VGF593" s="109"/>
      <c r="VGG593" s="109"/>
      <c r="VGH593" s="109"/>
      <c r="VGI593" s="109"/>
      <c r="VGJ593" s="109"/>
      <c r="VGK593" s="109"/>
      <c r="VGL593" s="109"/>
      <c r="VGM593" s="109"/>
      <c r="VGN593" s="109"/>
      <c r="VGO593" s="109"/>
      <c r="VGP593" s="109"/>
      <c r="VGQ593" s="109"/>
      <c r="VGR593" s="109"/>
      <c r="VGS593" s="109"/>
      <c r="VGT593" s="109"/>
      <c r="VGU593" s="109"/>
      <c r="VGV593" s="109"/>
      <c r="VGW593" s="109"/>
      <c r="VGX593" s="109"/>
      <c r="VGY593" s="109"/>
      <c r="VGZ593" s="109"/>
      <c r="VHA593" s="109"/>
      <c r="VHB593" s="109"/>
      <c r="VHC593" s="109"/>
      <c r="VHD593" s="109"/>
      <c r="VHE593" s="109"/>
      <c r="VHF593" s="109"/>
      <c r="VHG593" s="109"/>
      <c r="VHH593" s="109"/>
      <c r="VHI593" s="109"/>
      <c r="VHJ593" s="109"/>
      <c r="VHK593" s="109"/>
      <c r="VHL593" s="109"/>
      <c r="VHM593" s="109"/>
      <c r="VHN593" s="109"/>
      <c r="VHO593" s="109"/>
      <c r="VHP593" s="109"/>
      <c r="VHQ593" s="109"/>
      <c r="VHR593" s="109"/>
      <c r="VHS593" s="109"/>
      <c r="VHT593" s="109"/>
      <c r="VHU593" s="109"/>
      <c r="VHV593" s="109"/>
      <c r="VHW593" s="109"/>
      <c r="VHX593" s="109"/>
      <c r="VHY593" s="109"/>
      <c r="VHZ593" s="109"/>
      <c r="VIA593" s="109"/>
      <c r="VIB593" s="109"/>
      <c r="VIC593" s="109"/>
      <c r="VID593" s="109"/>
      <c r="VIE593" s="109"/>
      <c r="VIF593" s="109"/>
      <c r="VIG593" s="109"/>
      <c r="VIH593" s="109"/>
      <c r="VII593" s="109"/>
      <c r="VIJ593" s="109"/>
      <c r="VIK593" s="109"/>
      <c r="VIL593" s="109"/>
      <c r="VIM593" s="109"/>
      <c r="VIN593" s="109"/>
      <c r="VIO593" s="109"/>
      <c r="VIP593" s="109"/>
      <c r="VIQ593" s="109"/>
      <c r="VIR593" s="109"/>
      <c r="VIS593" s="109"/>
      <c r="VIT593" s="109"/>
      <c r="VIU593" s="109"/>
      <c r="VIV593" s="109"/>
      <c r="VIW593" s="109"/>
      <c r="VIX593" s="109"/>
      <c r="VIY593" s="109"/>
      <c r="VIZ593" s="109"/>
      <c r="VJA593" s="109"/>
      <c r="VJB593" s="109"/>
      <c r="VJC593" s="109"/>
      <c r="VJD593" s="109"/>
      <c r="VJE593" s="109"/>
      <c r="VJF593" s="109"/>
      <c r="VJG593" s="109"/>
      <c r="VJH593" s="109"/>
      <c r="VJI593" s="109"/>
      <c r="VJJ593" s="109"/>
      <c r="VJK593" s="109"/>
      <c r="VJL593" s="109"/>
      <c r="VJM593" s="109"/>
      <c r="VJN593" s="109"/>
      <c r="VJO593" s="109"/>
      <c r="VJP593" s="109"/>
      <c r="VJQ593" s="109"/>
      <c r="VJR593" s="109"/>
      <c r="VJS593" s="109"/>
      <c r="VJT593" s="109"/>
      <c r="VJU593" s="109"/>
      <c r="VJV593" s="109"/>
      <c r="VJW593" s="109"/>
      <c r="VJX593" s="109"/>
      <c r="VJY593" s="109"/>
      <c r="VJZ593" s="109"/>
      <c r="VKA593" s="109"/>
      <c r="VKB593" s="109"/>
      <c r="VKC593" s="109"/>
      <c r="VKD593" s="109"/>
      <c r="VKE593" s="109"/>
      <c r="VKF593" s="109"/>
      <c r="VKG593" s="109"/>
      <c r="VKH593" s="109"/>
      <c r="VKI593" s="109"/>
      <c r="VKJ593" s="109"/>
      <c r="VKK593" s="109"/>
      <c r="VKL593" s="109"/>
      <c r="VKM593" s="109"/>
      <c r="VKN593" s="109"/>
      <c r="VKO593" s="109"/>
      <c r="VKP593" s="109"/>
      <c r="VKQ593" s="109"/>
      <c r="VKR593" s="109"/>
      <c r="VKS593" s="109"/>
      <c r="VKT593" s="109"/>
      <c r="VKU593" s="109"/>
      <c r="VKV593" s="109"/>
      <c r="VKW593" s="109"/>
      <c r="VKX593" s="109"/>
      <c r="VKY593" s="109"/>
      <c r="VKZ593" s="109"/>
      <c r="VLA593" s="109"/>
      <c r="VLB593" s="109"/>
      <c r="VLC593" s="109"/>
      <c r="VLD593" s="109"/>
      <c r="VLE593" s="109"/>
      <c r="VLF593" s="109"/>
      <c r="VLG593" s="109"/>
      <c r="VLH593" s="109"/>
      <c r="VLI593" s="109"/>
      <c r="VLJ593" s="109"/>
      <c r="VLK593" s="109"/>
      <c r="VLL593" s="109"/>
      <c r="VLM593" s="109"/>
      <c r="VLN593" s="109"/>
      <c r="VLO593" s="109"/>
      <c r="VLP593" s="109"/>
      <c r="VLQ593" s="109"/>
      <c r="VLR593" s="109"/>
      <c r="VLS593" s="109"/>
      <c r="VLT593" s="109"/>
      <c r="VLU593" s="109"/>
      <c r="VLV593" s="109"/>
      <c r="VLW593" s="109"/>
      <c r="VLX593" s="109"/>
      <c r="VLY593" s="109"/>
      <c r="VLZ593" s="109"/>
      <c r="VMA593" s="109"/>
      <c r="VMB593" s="109"/>
      <c r="VMC593" s="109"/>
      <c r="VMD593" s="109"/>
      <c r="VME593" s="109"/>
      <c r="VMF593" s="109"/>
      <c r="VMG593" s="109"/>
      <c r="VMH593" s="109"/>
      <c r="VMI593" s="109"/>
      <c r="VMJ593" s="109"/>
      <c r="VMK593" s="109"/>
      <c r="VML593" s="109"/>
      <c r="VMM593" s="109"/>
      <c r="VMN593" s="109"/>
      <c r="VMO593" s="109"/>
      <c r="VMP593" s="109"/>
      <c r="VMQ593" s="109"/>
      <c r="VMR593" s="109"/>
      <c r="VMS593" s="109"/>
      <c r="VMT593" s="109"/>
      <c r="VMU593" s="109"/>
      <c r="VMV593" s="109"/>
      <c r="VMW593" s="109"/>
      <c r="VMX593" s="109"/>
      <c r="VMY593" s="109"/>
      <c r="VMZ593" s="109"/>
      <c r="VNA593" s="109"/>
      <c r="VNB593" s="109"/>
      <c r="VNC593" s="109"/>
      <c r="VND593" s="109"/>
      <c r="VNE593" s="109"/>
      <c r="VNF593" s="109"/>
      <c r="VNG593" s="109"/>
      <c r="VNH593" s="109"/>
      <c r="VNI593" s="109"/>
      <c r="VNJ593" s="109"/>
      <c r="VNK593" s="109"/>
      <c r="VNL593" s="109"/>
      <c r="VNM593" s="109"/>
      <c r="VNN593" s="109"/>
      <c r="VNO593" s="109"/>
      <c r="VNP593" s="109"/>
      <c r="VNQ593" s="109"/>
      <c r="VNR593" s="109"/>
      <c r="VNS593" s="109"/>
      <c r="VNT593" s="109"/>
      <c r="VNU593" s="109"/>
      <c r="VNV593" s="109"/>
      <c r="VNW593" s="109"/>
      <c r="VNX593" s="109"/>
      <c r="VNY593" s="109"/>
      <c r="VNZ593" s="109"/>
      <c r="VOA593" s="109"/>
      <c r="VOB593" s="109"/>
      <c r="VOC593" s="109"/>
      <c r="VOD593" s="109"/>
      <c r="VOE593" s="109"/>
      <c r="VOF593" s="109"/>
      <c r="VOG593" s="109"/>
      <c r="VOH593" s="109"/>
      <c r="VOI593" s="109"/>
      <c r="VOJ593" s="109"/>
      <c r="VOK593" s="109"/>
      <c r="VOL593" s="109"/>
      <c r="VOM593" s="109"/>
      <c r="VON593" s="109"/>
      <c r="VOO593" s="109"/>
      <c r="VOP593" s="109"/>
      <c r="VOQ593" s="109"/>
      <c r="VOR593" s="109"/>
      <c r="VOS593" s="109"/>
      <c r="VOT593" s="109"/>
      <c r="VOU593" s="109"/>
      <c r="VOV593" s="109"/>
      <c r="VOW593" s="109"/>
      <c r="VOX593" s="109"/>
      <c r="VOY593" s="109"/>
      <c r="VOZ593" s="109"/>
      <c r="VPA593" s="109"/>
      <c r="VPB593" s="109"/>
      <c r="VPC593" s="109"/>
      <c r="VPD593" s="109"/>
      <c r="VPE593" s="109"/>
      <c r="VPF593" s="109"/>
      <c r="VPG593" s="109"/>
      <c r="VPH593" s="109"/>
      <c r="VPI593" s="109"/>
      <c r="VPJ593" s="109"/>
      <c r="VPK593" s="109"/>
      <c r="VPL593" s="109"/>
      <c r="VPM593" s="109"/>
      <c r="VPN593" s="109"/>
      <c r="VPO593" s="109"/>
      <c r="VPP593" s="109"/>
      <c r="VPQ593" s="109"/>
      <c r="VPR593" s="109"/>
      <c r="VPS593" s="109"/>
      <c r="VPT593" s="109"/>
      <c r="VPU593" s="109"/>
      <c r="VPV593" s="109"/>
      <c r="VPW593" s="109"/>
      <c r="VPX593" s="109"/>
      <c r="VPY593" s="109"/>
      <c r="VPZ593" s="109"/>
      <c r="VQA593" s="109"/>
      <c r="VQB593" s="109"/>
      <c r="VQC593" s="109"/>
      <c r="VQD593" s="109"/>
      <c r="VQE593" s="109"/>
      <c r="VQF593" s="109"/>
      <c r="VQG593" s="109"/>
      <c r="VQH593" s="109"/>
      <c r="VQI593" s="109"/>
      <c r="VQJ593" s="109"/>
      <c r="VQK593" s="109"/>
      <c r="VQL593" s="109"/>
      <c r="VQM593" s="109"/>
      <c r="VQN593" s="109"/>
      <c r="VQO593" s="109"/>
      <c r="VQP593" s="109"/>
      <c r="VQQ593" s="109"/>
      <c r="VQR593" s="109"/>
      <c r="VQS593" s="109"/>
      <c r="VQT593" s="109"/>
      <c r="VQU593" s="109"/>
      <c r="VQV593" s="109"/>
      <c r="VQW593" s="109"/>
      <c r="VQX593" s="109"/>
      <c r="VQY593" s="109"/>
      <c r="VQZ593" s="109"/>
      <c r="VRA593" s="109"/>
      <c r="VRB593" s="109"/>
      <c r="VRC593" s="109"/>
      <c r="VRD593" s="109"/>
      <c r="VRE593" s="109"/>
      <c r="VRF593" s="109"/>
      <c r="VRG593" s="109"/>
      <c r="VRH593" s="109"/>
      <c r="VRI593" s="109"/>
      <c r="VRJ593" s="109"/>
      <c r="VRK593" s="109"/>
      <c r="VRL593" s="109"/>
      <c r="VRM593" s="109"/>
      <c r="VRN593" s="109"/>
      <c r="VRO593" s="109"/>
      <c r="VRP593" s="109"/>
      <c r="VRQ593" s="109"/>
      <c r="VRR593" s="109"/>
      <c r="VRS593" s="109"/>
      <c r="VRT593" s="109"/>
      <c r="VRU593" s="109"/>
      <c r="VRV593" s="109"/>
      <c r="VRW593" s="109"/>
      <c r="VRX593" s="109"/>
      <c r="VRY593" s="109"/>
      <c r="VRZ593" s="109"/>
      <c r="VSA593" s="109"/>
      <c r="VSB593" s="109"/>
      <c r="VSC593" s="109"/>
      <c r="VSD593" s="109"/>
      <c r="VSE593" s="109"/>
      <c r="VSF593" s="109"/>
      <c r="VSG593" s="109"/>
      <c r="VSH593" s="109"/>
      <c r="VSI593" s="109"/>
      <c r="VSJ593" s="109"/>
      <c r="VSK593" s="109"/>
      <c r="VSL593" s="109"/>
      <c r="VSM593" s="109"/>
      <c r="VSN593" s="109"/>
      <c r="VSO593" s="109"/>
      <c r="VSP593" s="109"/>
      <c r="VSQ593" s="109"/>
      <c r="VSR593" s="109"/>
      <c r="VSS593" s="109"/>
      <c r="VST593" s="109"/>
      <c r="VSU593" s="109"/>
      <c r="VSV593" s="109"/>
      <c r="VSW593" s="109"/>
      <c r="VSX593" s="109"/>
      <c r="VSY593" s="109"/>
      <c r="VSZ593" s="109"/>
      <c r="VTA593" s="109"/>
      <c r="VTB593" s="109"/>
      <c r="VTC593" s="109"/>
      <c r="VTD593" s="109"/>
      <c r="VTE593" s="109"/>
      <c r="VTF593" s="109"/>
      <c r="VTG593" s="109"/>
      <c r="VTH593" s="109"/>
      <c r="VTI593" s="109"/>
      <c r="VTJ593" s="109"/>
      <c r="VTK593" s="109"/>
      <c r="VTL593" s="109"/>
      <c r="VTM593" s="109"/>
      <c r="VTN593" s="109"/>
      <c r="VTO593" s="109"/>
      <c r="VTP593" s="109"/>
      <c r="VTQ593" s="109"/>
      <c r="VTR593" s="109"/>
      <c r="VTS593" s="109"/>
      <c r="VTT593" s="109"/>
      <c r="VTU593" s="109"/>
      <c r="VTV593" s="109"/>
      <c r="VTW593" s="109"/>
      <c r="VTX593" s="109"/>
      <c r="VTY593" s="109"/>
      <c r="VTZ593" s="109"/>
      <c r="VUA593" s="109"/>
      <c r="VUB593" s="109"/>
      <c r="VUC593" s="109"/>
      <c r="VUD593" s="109"/>
      <c r="VUE593" s="109"/>
      <c r="VUF593" s="109"/>
      <c r="VUG593" s="109"/>
      <c r="VUH593" s="109"/>
      <c r="VUI593" s="109"/>
      <c r="VUJ593" s="109"/>
      <c r="VUK593" s="109"/>
      <c r="VUL593" s="109"/>
      <c r="VUM593" s="109"/>
      <c r="VUN593" s="109"/>
      <c r="VUO593" s="109"/>
      <c r="VUP593" s="109"/>
      <c r="VUQ593" s="109"/>
      <c r="VUR593" s="109"/>
      <c r="VUS593" s="109"/>
      <c r="VUT593" s="109"/>
      <c r="VUU593" s="109"/>
      <c r="VUV593" s="109"/>
      <c r="VUW593" s="109"/>
      <c r="VUX593" s="109"/>
      <c r="VUY593" s="109"/>
      <c r="VUZ593" s="109"/>
      <c r="VVA593" s="109"/>
      <c r="VVB593" s="109"/>
      <c r="VVC593" s="109"/>
      <c r="VVD593" s="109"/>
      <c r="VVE593" s="109"/>
      <c r="VVF593" s="109"/>
      <c r="VVG593" s="109"/>
      <c r="VVH593" s="109"/>
      <c r="VVI593" s="109"/>
      <c r="VVJ593" s="109"/>
      <c r="VVK593" s="109"/>
      <c r="VVL593" s="109"/>
      <c r="VVM593" s="109"/>
      <c r="VVN593" s="109"/>
      <c r="VVO593" s="109"/>
      <c r="VVP593" s="109"/>
      <c r="VVQ593" s="109"/>
      <c r="VVR593" s="109"/>
      <c r="VVS593" s="109"/>
      <c r="VVT593" s="109"/>
      <c r="VVU593" s="109"/>
      <c r="VVV593" s="109"/>
      <c r="VVW593" s="109"/>
      <c r="VVX593" s="109"/>
      <c r="VVY593" s="109"/>
      <c r="VVZ593" s="109"/>
      <c r="VWA593" s="109"/>
      <c r="VWB593" s="109"/>
      <c r="VWC593" s="109"/>
      <c r="VWD593" s="109"/>
      <c r="VWE593" s="109"/>
      <c r="VWF593" s="109"/>
      <c r="VWG593" s="109"/>
      <c r="VWH593" s="109"/>
      <c r="VWI593" s="109"/>
      <c r="VWJ593" s="109"/>
      <c r="VWK593" s="109"/>
      <c r="VWL593" s="109"/>
      <c r="VWM593" s="109"/>
      <c r="VWN593" s="109"/>
      <c r="VWO593" s="109"/>
      <c r="VWP593" s="109"/>
      <c r="VWQ593" s="109"/>
      <c r="VWR593" s="109"/>
      <c r="VWS593" s="109"/>
      <c r="VWT593" s="109"/>
      <c r="VWU593" s="109"/>
      <c r="VWV593" s="109"/>
      <c r="VWW593" s="109"/>
      <c r="VWX593" s="109"/>
      <c r="VWY593" s="109"/>
      <c r="VWZ593" s="109"/>
      <c r="VXA593" s="109"/>
      <c r="VXB593" s="109"/>
      <c r="VXC593" s="109"/>
      <c r="VXD593" s="109"/>
      <c r="VXE593" s="109"/>
      <c r="VXF593" s="109"/>
      <c r="VXG593" s="109"/>
      <c r="VXH593" s="109"/>
      <c r="VXI593" s="109"/>
      <c r="VXJ593" s="109"/>
      <c r="VXK593" s="109"/>
      <c r="VXL593" s="109"/>
      <c r="VXM593" s="109"/>
      <c r="VXN593" s="109"/>
      <c r="VXO593" s="109"/>
      <c r="VXP593" s="109"/>
      <c r="VXQ593" s="109"/>
      <c r="VXR593" s="109"/>
      <c r="VXS593" s="109"/>
      <c r="VXT593" s="109"/>
      <c r="VXU593" s="109"/>
      <c r="VXV593" s="109"/>
      <c r="VXW593" s="109"/>
      <c r="VXX593" s="109"/>
      <c r="VXY593" s="109"/>
      <c r="VXZ593" s="109"/>
      <c r="VYA593" s="109"/>
      <c r="VYB593" s="109"/>
      <c r="VYC593" s="109"/>
      <c r="VYD593" s="109"/>
      <c r="VYE593" s="109"/>
      <c r="VYF593" s="109"/>
      <c r="VYG593" s="109"/>
      <c r="VYH593" s="109"/>
      <c r="VYI593" s="109"/>
      <c r="VYJ593" s="109"/>
      <c r="VYK593" s="109"/>
      <c r="VYL593" s="109"/>
      <c r="VYM593" s="109"/>
      <c r="VYN593" s="109"/>
      <c r="VYO593" s="109"/>
      <c r="VYP593" s="109"/>
      <c r="VYQ593" s="109"/>
      <c r="VYR593" s="109"/>
      <c r="VYS593" s="109"/>
      <c r="VYT593" s="109"/>
      <c r="VYU593" s="109"/>
      <c r="VYV593" s="109"/>
      <c r="VYW593" s="109"/>
      <c r="VYX593" s="109"/>
      <c r="VYY593" s="109"/>
      <c r="VYZ593" s="109"/>
      <c r="VZA593" s="109"/>
      <c r="VZB593" s="109"/>
      <c r="VZC593" s="109"/>
      <c r="VZD593" s="109"/>
      <c r="VZE593" s="109"/>
      <c r="VZF593" s="109"/>
      <c r="VZG593" s="109"/>
      <c r="VZH593" s="109"/>
      <c r="VZI593" s="109"/>
      <c r="VZJ593" s="109"/>
      <c r="VZK593" s="109"/>
      <c r="VZL593" s="109"/>
      <c r="VZM593" s="109"/>
      <c r="VZN593" s="109"/>
      <c r="VZO593" s="109"/>
      <c r="VZP593" s="109"/>
      <c r="VZQ593" s="109"/>
      <c r="VZR593" s="109"/>
      <c r="VZS593" s="109"/>
      <c r="VZT593" s="109"/>
      <c r="VZU593" s="109"/>
      <c r="VZV593" s="109"/>
      <c r="VZW593" s="109"/>
      <c r="VZX593" s="109"/>
      <c r="VZY593" s="109"/>
      <c r="VZZ593" s="109"/>
      <c r="WAA593" s="109"/>
      <c r="WAB593" s="109"/>
      <c r="WAC593" s="109"/>
      <c r="WAD593" s="109"/>
      <c r="WAE593" s="109"/>
      <c r="WAF593" s="109"/>
      <c r="WAG593" s="109"/>
      <c r="WAH593" s="109"/>
      <c r="WAI593" s="109"/>
      <c r="WAJ593" s="109"/>
      <c r="WAK593" s="109"/>
      <c r="WAL593" s="109"/>
      <c r="WAM593" s="109"/>
      <c r="WAN593" s="109"/>
      <c r="WAO593" s="109"/>
      <c r="WAP593" s="109"/>
      <c r="WAQ593" s="109"/>
      <c r="WAR593" s="109"/>
      <c r="WAS593" s="109"/>
      <c r="WAT593" s="109"/>
      <c r="WAU593" s="109"/>
      <c r="WAV593" s="109"/>
      <c r="WAW593" s="109"/>
      <c r="WAX593" s="109"/>
      <c r="WAY593" s="109"/>
      <c r="WAZ593" s="109"/>
      <c r="WBA593" s="109"/>
      <c r="WBB593" s="109"/>
      <c r="WBC593" s="109"/>
      <c r="WBD593" s="109"/>
      <c r="WBE593" s="109"/>
      <c r="WBF593" s="109"/>
      <c r="WBG593" s="109"/>
      <c r="WBH593" s="109"/>
      <c r="WBI593" s="109"/>
      <c r="WBJ593" s="109"/>
      <c r="WBK593" s="109"/>
      <c r="WBL593" s="109"/>
      <c r="WBM593" s="109"/>
      <c r="WBN593" s="109"/>
      <c r="WBO593" s="109"/>
      <c r="WBP593" s="109"/>
      <c r="WBQ593" s="109"/>
      <c r="WBR593" s="109"/>
      <c r="WBS593" s="109"/>
      <c r="WBT593" s="109"/>
      <c r="WBU593" s="109"/>
      <c r="WBV593" s="109"/>
      <c r="WBW593" s="109"/>
      <c r="WBX593" s="109"/>
      <c r="WBY593" s="109"/>
      <c r="WBZ593" s="109"/>
      <c r="WCA593" s="109"/>
      <c r="WCB593" s="109"/>
      <c r="WCC593" s="109"/>
      <c r="WCD593" s="109"/>
      <c r="WCE593" s="109"/>
      <c r="WCF593" s="109"/>
      <c r="WCG593" s="109"/>
      <c r="WCH593" s="109"/>
      <c r="WCI593" s="109"/>
      <c r="WCJ593" s="109"/>
      <c r="WCK593" s="109"/>
      <c r="WCL593" s="109"/>
      <c r="WCM593" s="109"/>
      <c r="WCN593" s="109"/>
      <c r="WCO593" s="109"/>
      <c r="WCP593" s="109"/>
      <c r="WCQ593" s="109"/>
      <c r="WCR593" s="109"/>
      <c r="WCS593" s="109"/>
      <c r="WCT593" s="109"/>
      <c r="WCU593" s="109"/>
      <c r="WCV593" s="109"/>
      <c r="WCW593" s="109"/>
      <c r="WCX593" s="109"/>
      <c r="WCY593" s="109"/>
      <c r="WCZ593" s="109"/>
      <c r="WDA593" s="109"/>
      <c r="WDB593" s="109"/>
      <c r="WDC593" s="109"/>
      <c r="WDD593" s="109"/>
      <c r="WDE593" s="109"/>
      <c r="WDF593" s="109"/>
      <c r="WDG593" s="109"/>
      <c r="WDH593" s="109"/>
      <c r="WDI593" s="109"/>
      <c r="WDJ593" s="109"/>
      <c r="WDK593" s="109"/>
      <c r="WDL593" s="109"/>
      <c r="WDM593" s="109"/>
      <c r="WDN593" s="109"/>
      <c r="WDO593" s="109"/>
      <c r="WDP593" s="109"/>
      <c r="WDQ593" s="109"/>
      <c r="WDR593" s="109"/>
      <c r="WDS593" s="109"/>
      <c r="WDT593" s="109"/>
      <c r="WDU593" s="109"/>
      <c r="WDV593" s="109"/>
      <c r="WDW593" s="109"/>
      <c r="WDX593" s="109"/>
      <c r="WDY593" s="109"/>
      <c r="WDZ593" s="109"/>
      <c r="WEA593" s="109"/>
      <c r="WEB593" s="109"/>
      <c r="WEC593" s="109"/>
      <c r="WED593" s="109"/>
      <c r="WEE593" s="109"/>
      <c r="WEF593" s="109"/>
      <c r="WEG593" s="109"/>
      <c r="WEH593" s="109"/>
      <c r="WEI593" s="109"/>
      <c r="WEJ593" s="109"/>
      <c r="WEK593" s="109"/>
      <c r="WEL593" s="109"/>
      <c r="WEM593" s="109"/>
      <c r="WEN593" s="109"/>
      <c r="WEO593" s="109"/>
      <c r="WEP593" s="109"/>
      <c r="WEQ593" s="109"/>
      <c r="WER593" s="109"/>
      <c r="WES593" s="109"/>
      <c r="WET593" s="109"/>
      <c r="WEU593" s="109"/>
      <c r="WEV593" s="109"/>
      <c r="WEW593" s="109"/>
      <c r="WEX593" s="109"/>
      <c r="WEY593" s="109"/>
      <c r="WEZ593" s="109"/>
      <c r="WFA593" s="109"/>
      <c r="WFB593" s="109"/>
      <c r="WFC593" s="109"/>
      <c r="WFD593" s="109"/>
      <c r="WFE593" s="109"/>
      <c r="WFF593" s="109"/>
      <c r="WFG593" s="109"/>
      <c r="WFH593" s="109"/>
      <c r="WFI593" s="109"/>
      <c r="WFJ593" s="109"/>
      <c r="WFK593" s="109"/>
      <c r="WFL593" s="109"/>
      <c r="WFM593" s="109"/>
      <c r="WFN593" s="109"/>
      <c r="WFO593" s="109"/>
      <c r="WFP593" s="109"/>
      <c r="WFQ593" s="109"/>
      <c r="WFR593" s="109"/>
      <c r="WFS593" s="109"/>
      <c r="WFT593" s="109"/>
      <c r="WFU593" s="109"/>
      <c r="WFV593" s="109"/>
      <c r="WFW593" s="109"/>
      <c r="WFX593" s="109"/>
      <c r="WFY593" s="109"/>
      <c r="WFZ593" s="109"/>
      <c r="WGA593" s="109"/>
      <c r="WGB593" s="109"/>
      <c r="WGC593" s="109"/>
      <c r="WGD593" s="109"/>
      <c r="WGE593" s="109"/>
      <c r="WGF593" s="109"/>
      <c r="WGG593" s="109"/>
      <c r="WGH593" s="109"/>
      <c r="WGI593" s="109"/>
      <c r="WGJ593" s="109"/>
      <c r="WGK593" s="109"/>
      <c r="WGL593" s="109"/>
      <c r="WGM593" s="109"/>
      <c r="WGN593" s="109"/>
      <c r="WGO593" s="109"/>
      <c r="WGP593" s="109"/>
      <c r="WGQ593" s="109"/>
      <c r="WGR593" s="109"/>
      <c r="WGS593" s="109"/>
      <c r="WGT593" s="109"/>
      <c r="WGU593" s="109"/>
      <c r="WGV593" s="109"/>
      <c r="WGW593" s="109"/>
      <c r="WGX593" s="109"/>
      <c r="WGY593" s="109"/>
      <c r="WGZ593" s="109"/>
      <c r="WHA593" s="109"/>
      <c r="WHB593" s="109"/>
      <c r="WHC593" s="109"/>
      <c r="WHD593" s="109"/>
      <c r="WHE593" s="109"/>
      <c r="WHF593" s="109"/>
      <c r="WHG593" s="109"/>
      <c r="WHH593" s="109"/>
      <c r="WHI593" s="109"/>
      <c r="WHJ593" s="109"/>
      <c r="WHK593" s="109"/>
      <c r="WHL593" s="109"/>
      <c r="WHM593" s="109"/>
      <c r="WHN593" s="109"/>
      <c r="WHO593" s="109"/>
      <c r="WHP593" s="109"/>
      <c r="WHQ593" s="109"/>
      <c r="WHR593" s="109"/>
      <c r="WHS593" s="109"/>
      <c r="WHT593" s="109"/>
      <c r="WHU593" s="109"/>
      <c r="WHV593" s="109"/>
      <c r="WHW593" s="109"/>
      <c r="WHX593" s="109"/>
      <c r="WHY593" s="109"/>
      <c r="WHZ593" s="109"/>
      <c r="WIA593" s="109"/>
      <c r="WIB593" s="109"/>
      <c r="WIC593" s="109"/>
      <c r="WID593" s="109"/>
      <c r="WIE593" s="109"/>
      <c r="WIF593" s="109"/>
      <c r="WIG593" s="109"/>
      <c r="WIH593" s="109"/>
      <c r="WII593" s="109"/>
      <c r="WIJ593" s="109"/>
      <c r="WIK593" s="109"/>
      <c r="WIL593" s="109"/>
      <c r="WIM593" s="109"/>
      <c r="WIN593" s="109"/>
      <c r="WIO593" s="109"/>
      <c r="WIP593" s="109"/>
      <c r="WIQ593" s="109"/>
      <c r="WIR593" s="109"/>
      <c r="WIS593" s="109"/>
      <c r="WIT593" s="109"/>
      <c r="WIU593" s="109"/>
      <c r="WIV593" s="109"/>
      <c r="WIW593" s="109"/>
      <c r="WIX593" s="109"/>
      <c r="WIY593" s="109"/>
      <c r="WIZ593" s="109"/>
      <c r="WJA593" s="109"/>
      <c r="WJB593" s="109"/>
      <c r="WJC593" s="109"/>
      <c r="WJD593" s="109"/>
      <c r="WJE593" s="109"/>
      <c r="WJF593" s="109"/>
      <c r="WJG593" s="109"/>
      <c r="WJH593" s="109"/>
      <c r="WJI593" s="109"/>
      <c r="WJJ593" s="109"/>
      <c r="WJK593" s="109"/>
      <c r="WJL593" s="109"/>
      <c r="WJM593" s="109"/>
      <c r="WJN593" s="109"/>
      <c r="WJO593" s="109"/>
      <c r="WJP593" s="109"/>
      <c r="WJQ593" s="109"/>
      <c r="WJR593" s="109"/>
      <c r="WJS593" s="109"/>
      <c r="WJT593" s="109"/>
      <c r="WJU593" s="109"/>
      <c r="WJV593" s="109"/>
      <c r="WJW593" s="109"/>
      <c r="WJX593" s="109"/>
      <c r="WJY593" s="109"/>
      <c r="WJZ593" s="109"/>
      <c r="WKA593" s="109"/>
      <c r="WKB593" s="109"/>
      <c r="WKC593" s="109"/>
      <c r="WKD593" s="109"/>
      <c r="WKE593" s="109"/>
      <c r="WKF593" s="109"/>
      <c r="WKG593" s="109"/>
      <c r="WKH593" s="109"/>
      <c r="WKI593" s="109"/>
      <c r="WKJ593" s="109"/>
      <c r="WKK593" s="109"/>
      <c r="WKL593" s="109"/>
      <c r="WKM593" s="109"/>
      <c r="WKN593" s="109"/>
      <c r="WKO593" s="109"/>
      <c r="WKP593" s="109"/>
      <c r="WKQ593" s="109"/>
      <c r="WKR593" s="109"/>
      <c r="WKS593" s="109"/>
      <c r="WKT593" s="109"/>
      <c r="WKU593" s="109"/>
      <c r="WKV593" s="109"/>
      <c r="WKW593" s="109"/>
      <c r="WKX593" s="109"/>
      <c r="WKY593" s="109"/>
      <c r="WKZ593" s="109"/>
      <c r="WLA593" s="109"/>
      <c r="WLB593" s="109"/>
      <c r="WLC593" s="109"/>
      <c r="WLD593" s="109"/>
      <c r="WLE593" s="109"/>
      <c r="WLF593" s="109"/>
      <c r="WLG593" s="109"/>
      <c r="WLH593" s="109"/>
      <c r="WLI593" s="109"/>
      <c r="WLJ593" s="109"/>
      <c r="WLK593" s="109"/>
      <c r="WLL593" s="109"/>
      <c r="WLM593" s="109"/>
      <c r="WLN593" s="109"/>
      <c r="WLO593" s="109"/>
      <c r="WLP593" s="109"/>
      <c r="WLQ593" s="109"/>
      <c r="WLR593" s="109"/>
      <c r="WLS593" s="109"/>
      <c r="WLT593" s="109"/>
      <c r="WLU593" s="109"/>
      <c r="WLV593" s="109"/>
      <c r="WLW593" s="109"/>
      <c r="WLX593" s="109"/>
      <c r="WLY593" s="109"/>
      <c r="WLZ593" s="109"/>
      <c r="WMA593" s="109"/>
      <c r="WMB593" s="109"/>
      <c r="WMC593" s="109"/>
      <c r="WMD593" s="109"/>
      <c r="WME593" s="109"/>
      <c r="WMF593" s="109"/>
      <c r="WMG593" s="109"/>
      <c r="WMH593" s="109"/>
      <c r="WMI593" s="109"/>
      <c r="WMJ593" s="109"/>
      <c r="WMK593" s="109"/>
      <c r="WML593" s="109"/>
      <c r="WMM593" s="109"/>
      <c r="WMN593" s="109"/>
      <c r="WMO593" s="109"/>
      <c r="WMP593" s="109"/>
      <c r="WMQ593" s="109"/>
      <c r="WMR593" s="109"/>
      <c r="WMS593" s="109"/>
      <c r="WMT593" s="109"/>
      <c r="WMU593" s="109"/>
      <c r="WMV593" s="109"/>
      <c r="WMW593" s="109"/>
      <c r="WMX593" s="109"/>
      <c r="WMY593" s="109"/>
      <c r="WMZ593" s="109"/>
      <c r="WNA593" s="109"/>
      <c r="WNB593" s="109"/>
      <c r="WNC593" s="109"/>
      <c r="WND593" s="109"/>
      <c r="WNE593" s="109"/>
      <c r="WNF593" s="109"/>
      <c r="WNG593" s="109"/>
      <c r="WNH593" s="109"/>
      <c r="WNI593" s="109"/>
      <c r="WNJ593" s="109"/>
      <c r="WNK593" s="109"/>
      <c r="WNL593" s="109"/>
      <c r="WNM593" s="109"/>
      <c r="WNN593" s="109"/>
      <c r="WNO593" s="109"/>
      <c r="WNP593" s="109"/>
      <c r="WNQ593" s="109"/>
      <c r="WNR593" s="109"/>
      <c r="WNS593" s="109"/>
      <c r="WNT593" s="109"/>
      <c r="WNU593" s="109"/>
      <c r="WNV593" s="109"/>
      <c r="WNW593" s="109"/>
      <c r="WNX593" s="109"/>
      <c r="WNY593" s="109"/>
      <c r="WNZ593" s="109"/>
      <c r="WOA593" s="109"/>
      <c r="WOB593" s="109"/>
      <c r="WOC593" s="109"/>
      <c r="WOD593" s="109"/>
      <c r="WOE593" s="109"/>
      <c r="WOF593" s="109"/>
      <c r="WOG593" s="109"/>
      <c r="WOH593" s="109"/>
      <c r="WOI593" s="109"/>
      <c r="WOJ593" s="109"/>
      <c r="WOK593" s="109"/>
      <c r="WOL593" s="109"/>
      <c r="WOM593" s="109"/>
      <c r="WON593" s="109"/>
      <c r="WOO593" s="109"/>
      <c r="WOP593" s="109"/>
      <c r="WOQ593" s="109"/>
      <c r="WOR593" s="109"/>
      <c r="WOS593" s="109"/>
      <c r="WOT593" s="109"/>
      <c r="WOU593" s="109"/>
      <c r="WOV593" s="109"/>
      <c r="WOW593" s="109"/>
      <c r="WOX593" s="109"/>
      <c r="WOY593" s="109"/>
      <c r="WOZ593" s="109"/>
      <c r="WPA593" s="109"/>
      <c r="WPB593" s="109"/>
      <c r="WPC593" s="109"/>
      <c r="WPD593" s="109"/>
      <c r="WPE593" s="109"/>
      <c r="WPF593" s="109"/>
      <c r="WPG593" s="109"/>
      <c r="WPH593" s="109"/>
      <c r="WPI593" s="109"/>
      <c r="WPJ593" s="109"/>
      <c r="WPK593" s="109"/>
      <c r="WPL593" s="109"/>
      <c r="WPM593" s="109"/>
      <c r="WPN593" s="109"/>
      <c r="WPO593" s="109"/>
      <c r="WPP593" s="109"/>
      <c r="WPQ593" s="109"/>
      <c r="WPR593" s="109"/>
      <c r="WPS593" s="109"/>
      <c r="WPT593" s="109"/>
      <c r="WPU593" s="109"/>
      <c r="WPV593" s="109"/>
      <c r="WPW593" s="109"/>
      <c r="WPX593" s="109"/>
      <c r="WPY593" s="109"/>
      <c r="WPZ593" s="109"/>
      <c r="WQA593" s="109"/>
      <c r="WQB593" s="109"/>
      <c r="WQC593" s="109"/>
      <c r="WQD593" s="109"/>
      <c r="WQE593" s="109"/>
      <c r="WQF593" s="109"/>
      <c r="WQG593" s="109"/>
      <c r="WQH593" s="109"/>
      <c r="WQI593" s="109"/>
      <c r="WQJ593" s="109"/>
      <c r="WQK593" s="109"/>
      <c r="WQL593" s="109"/>
      <c r="WQM593" s="109"/>
      <c r="WQN593" s="109"/>
      <c r="WQO593" s="109"/>
      <c r="WQP593" s="109"/>
      <c r="WQQ593" s="109"/>
      <c r="WQR593" s="109"/>
      <c r="WQS593" s="109"/>
      <c r="WQT593" s="109"/>
      <c r="WQU593" s="109"/>
      <c r="WQV593" s="109"/>
      <c r="WQW593" s="109"/>
      <c r="WQX593" s="109"/>
      <c r="WQY593" s="109"/>
      <c r="WQZ593" s="109"/>
      <c r="WRA593" s="109"/>
      <c r="WRB593" s="109"/>
      <c r="WRC593" s="109"/>
      <c r="WRD593" s="109"/>
      <c r="WRE593" s="109"/>
      <c r="WRF593" s="109"/>
      <c r="WRG593" s="109"/>
      <c r="WRH593" s="109"/>
      <c r="WRI593" s="109"/>
      <c r="WRJ593" s="109"/>
      <c r="WRK593" s="109"/>
      <c r="WRL593" s="109"/>
      <c r="WRM593" s="109"/>
      <c r="WRN593" s="109"/>
      <c r="WRO593" s="109"/>
      <c r="WRP593" s="109"/>
      <c r="WRQ593" s="109"/>
      <c r="WRR593" s="109"/>
      <c r="WRS593" s="109"/>
      <c r="WRT593" s="109"/>
      <c r="WRU593" s="109"/>
      <c r="WRV593" s="109"/>
      <c r="WRW593" s="109"/>
      <c r="WRX593" s="109"/>
      <c r="WRY593" s="109"/>
      <c r="WRZ593" s="109"/>
      <c r="WSA593" s="109"/>
      <c r="WSB593" s="109"/>
      <c r="WSC593" s="109"/>
      <c r="WSD593" s="109"/>
      <c r="WSE593" s="109"/>
      <c r="WSF593" s="109"/>
      <c r="WSG593" s="109"/>
      <c r="WSH593" s="109"/>
      <c r="WSI593" s="109"/>
      <c r="WSJ593" s="109"/>
      <c r="WSK593" s="109"/>
      <c r="WSL593" s="109"/>
      <c r="WSM593" s="109"/>
      <c r="WSN593" s="109"/>
      <c r="WSO593" s="109"/>
      <c r="WSP593" s="109"/>
      <c r="WSQ593" s="109"/>
      <c r="WSR593" s="109"/>
      <c r="WSS593" s="109"/>
      <c r="WST593" s="109"/>
      <c r="WSU593" s="109"/>
      <c r="WSV593" s="109"/>
      <c r="WSW593" s="109"/>
      <c r="WSX593" s="109"/>
      <c r="WSY593" s="109"/>
      <c r="WSZ593" s="109"/>
      <c r="WTA593" s="109"/>
      <c r="WTB593" s="109"/>
      <c r="WTC593" s="109"/>
      <c r="WTD593" s="109"/>
      <c r="WTE593" s="109"/>
      <c r="WTF593" s="109"/>
      <c r="WTG593" s="109"/>
      <c r="WTH593" s="109"/>
      <c r="WTI593" s="109"/>
      <c r="WTJ593" s="109"/>
      <c r="WTK593" s="109"/>
      <c r="WTL593" s="109"/>
      <c r="WTM593" s="109"/>
      <c r="WTN593" s="109"/>
      <c r="WTO593" s="109"/>
      <c r="WTP593" s="109"/>
      <c r="WTQ593" s="109"/>
      <c r="WTR593" s="109"/>
      <c r="WTS593" s="109"/>
      <c r="WTT593" s="109"/>
      <c r="WTU593" s="109"/>
      <c r="WTV593" s="109"/>
      <c r="WTW593" s="109"/>
      <c r="WTX593" s="109"/>
      <c r="WTY593" s="109"/>
      <c r="WTZ593" s="109"/>
      <c r="WUA593" s="109"/>
      <c r="WUB593" s="109"/>
      <c r="WUC593" s="109"/>
      <c r="WUD593" s="109"/>
      <c r="WUE593" s="109"/>
      <c r="WUF593" s="109"/>
      <c r="WUG593" s="109"/>
      <c r="WUH593" s="109"/>
      <c r="WUI593" s="109"/>
      <c r="WUJ593" s="109"/>
      <c r="WUK593" s="109"/>
      <c r="WUL593" s="109"/>
      <c r="WUM593" s="109"/>
      <c r="WUN593" s="109"/>
      <c r="WUO593" s="109"/>
      <c r="WUP593" s="109"/>
      <c r="WUQ593" s="109"/>
      <c r="WUR593" s="109"/>
      <c r="WUS593" s="109"/>
      <c r="WUT593" s="109"/>
      <c r="WUU593" s="109"/>
      <c r="WUV593" s="109"/>
      <c r="WUW593" s="109"/>
      <c r="WUX593" s="109"/>
      <c r="WUY593" s="109"/>
      <c r="WUZ593" s="109"/>
      <c r="WVA593" s="109"/>
      <c r="WVB593" s="109"/>
      <c r="WVC593" s="109"/>
      <c r="WVD593" s="109"/>
      <c r="WVE593" s="109"/>
      <c r="WVF593" s="109"/>
      <c r="WVG593" s="109"/>
      <c r="WVH593" s="109"/>
      <c r="WVI593" s="109"/>
      <c r="WVJ593" s="109"/>
      <c r="WVK593" s="109"/>
      <c r="WVL593" s="109"/>
      <c r="WVM593" s="109"/>
      <c r="WVN593" s="109"/>
      <c r="WVO593" s="109"/>
      <c r="WVP593" s="109"/>
      <c r="WVQ593" s="109"/>
      <c r="WVR593" s="109"/>
      <c r="WVS593" s="109"/>
      <c r="WVT593" s="109"/>
      <c r="WVU593" s="109"/>
      <c r="WVV593" s="109"/>
      <c r="WVW593" s="109"/>
      <c r="WVX593" s="109"/>
      <c r="WVY593" s="109"/>
      <c r="WVZ593" s="109"/>
      <c r="WWA593" s="109"/>
      <c r="WWB593" s="109"/>
      <c r="WWC593" s="109"/>
      <c r="WWD593" s="109"/>
      <c r="WWE593" s="109"/>
      <c r="WWF593" s="109"/>
      <c r="WWG593" s="109"/>
      <c r="WWH593" s="109"/>
      <c r="WWI593" s="109"/>
      <c r="WWJ593" s="109"/>
      <c r="WWK593" s="109"/>
      <c r="WWL593" s="109"/>
      <c r="WWM593" s="109"/>
      <c r="WWN593" s="109"/>
      <c r="WWO593" s="109"/>
      <c r="WWP593" s="109"/>
      <c r="WWQ593" s="109"/>
      <c r="WWR593" s="109"/>
      <c r="WWS593" s="109"/>
      <c r="WWT593" s="109"/>
      <c r="WWU593" s="109"/>
      <c r="WWV593" s="109"/>
      <c r="WWW593" s="109"/>
      <c r="WWX593" s="109"/>
      <c r="WWY593" s="109"/>
      <c r="WWZ593" s="109"/>
      <c r="WXA593" s="109"/>
      <c r="WXB593" s="109"/>
      <c r="WXC593" s="109"/>
      <c r="WXD593" s="109"/>
      <c r="WXE593" s="109"/>
      <c r="WXF593" s="109"/>
      <c r="WXG593" s="109"/>
      <c r="WXH593" s="109"/>
      <c r="WXI593" s="109"/>
      <c r="WXJ593" s="109"/>
      <c r="WXK593" s="109"/>
      <c r="WXL593" s="109"/>
      <c r="WXM593" s="109"/>
      <c r="WXN593" s="109"/>
      <c r="WXO593" s="109"/>
      <c r="WXP593" s="109"/>
      <c r="WXQ593" s="109"/>
      <c r="WXR593" s="109"/>
      <c r="WXS593" s="109"/>
      <c r="WXT593" s="109"/>
      <c r="WXU593" s="109"/>
      <c r="WXV593" s="109"/>
      <c r="WXW593" s="109"/>
      <c r="WXX593" s="109"/>
      <c r="WXY593" s="109"/>
      <c r="WXZ593" s="109"/>
      <c r="WYA593" s="109"/>
      <c r="WYB593" s="109"/>
      <c r="WYC593" s="109"/>
      <c r="WYD593" s="109"/>
      <c r="WYE593" s="109"/>
      <c r="WYF593" s="109"/>
      <c r="WYG593" s="109"/>
      <c r="WYH593" s="109"/>
      <c r="WYI593" s="109"/>
      <c r="WYJ593" s="109"/>
      <c r="WYK593" s="109"/>
      <c r="WYL593" s="109"/>
      <c r="WYM593" s="109"/>
      <c r="WYN593" s="109"/>
      <c r="WYO593" s="109"/>
      <c r="WYP593" s="109"/>
      <c r="WYQ593" s="109"/>
      <c r="WYR593" s="109"/>
      <c r="WYS593" s="109"/>
      <c r="WYT593" s="109"/>
      <c r="WYU593" s="109"/>
      <c r="WYV593" s="109"/>
      <c r="WYW593" s="109"/>
      <c r="WYX593" s="109"/>
      <c r="WYY593" s="109"/>
      <c r="WYZ593" s="109"/>
      <c r="WZA593" s="109"/>
      <c r="WZB593" s="109"/>
      <c r="WZC593" s="109"/>
      <c r="WZD593" s="109"/>
      <c r="WZE593" s="109"/>
      <c r="WZF593" s="109"/>
      <c r="WZG593" s="109"/>
      <c r="WZH593" s="109"/>
      <c r="WZI593" s="109"/>
      <c r="WZJ593" s="109"/>
      <c r="WZK593" s="109"/>
      <c r="WZL593" s="109"/>
      <c r="WZM593" s="109"/>
      <c r="WZN593" s="109"/>
      <c r="WZO593" s="109"/>
      <c r="WZP593" s="109"/>
      <c r="WZQ593" s="109"/>
      <c r="WZR593" s="109"/>
      <c r="WZS593" s="109"/>
      <c r="WZT593" s="109"/>
      <c r="WZU593" s="109"/>
      <c r="WZV593" s="109"/>
      <c r="WZW593" s="109"/>
      <c r="WZX593" s="109"/>
      <c r="WZY593" s="109"/>
      <c r="WZZ593" s="109"/>
      <c r="XAA593" s="109"/>
      <c r="XAB593" s="109"/>
      <c r="XAC593" s="109"/>
      <c r="XAD593" s="109"/>
      <c r="XAE593" s="109"/>
      <c r="XAF593" s="109"/>
      <c r="XAG593" s="109"/>
      <c r="XAH593" s="109"/>
      <c r="XAI593" s="109"/>
      <c r="XAJ593" s="109"/>
      <c r="XAK593" s="109"/>
      <c r="XAL593" s="109"/>
      <c r="XAM593" s="109"/>
      <c r="XAN593" s="109"/>
      <c r="XAO593" s="109"/>
      <c r="XAP593" s="109"/>
      <c r="XAQ593" s="109"/>
      <c r="XAR593" s="109"/>
      <c r="XAS593" s="109"/>
      <c r="XAT593" s="109"/>
      <c r="XAU593" s="109"/>
      <c r="XAV593" s="109"/>
      <c r="XAW593" s="109"/>
      <c r="XAX593" s="109"/>
      <c r="XAY593" s="109"/>
      <c r="XAZ593" s="109"/>
      <c r="XBA593" s="109"/>
      <c r="XBB593" s="109"/>
      <c r="XBC593" s="109"/>
      <c r="XBD593" s="109"/>
      <c r="XBE593" s="109"/>
      <c r="XBF593" s="109"/>
      <c r="XBG593" s="109"/>
      <c r="XBH593" s="109"/>
      <c r="XBI593" s="109"/>
      <c r="XBJ593" s="109"/>
      <c r="XBK593" s="109"/>
      <c r="XBL593" s="109"/>
      <c r="XBM593" s="109"/>
      <c r="XBN593" s="109"/>
      <c r="XBO593" s="109"/>
      <c r="XBP593" s="109"/>
      <c r="XBQ593" s="109"/>
      <c r="XBR593" s="109"/>
      <c r="XBS593" s="109"/>
      <c r="XBT593" s="109"/>
      <c r="XBU593" s="109"/>
      <c r="XBV593" s="109"/>
      <c r="XBW593" s="109"/>
      <c r="XBX593" s="109"/>
      <c r="XBY593" s="109"/>
      <c r="XBZ593" s="109"/>
      <c r="XCA593" s="109"/>
      <c r="XCB593" s="109"/>
      <c r="XCC593" s="109"/>
      <c r="XCD593" s="109"/>
      <c r="XCE593" s="109"/>
      <c r="XCF593" s="109"/>
      <c r="XCG593" s="109"/>
      <c r="XCH593" s="109"/>
      <c r="XCI593" s="109"/>
      <c r="XCJ593" s="109"/>
      <c r="XCK593" s="109"/>
      <c r="XCL593" s="109"/>
      <c r="XCM593" s="109"/>
      <c r="XCN593" s="109"/>
      <c r="XCO593" s="109"/>
      <c r="XCP593" s="109"/>
      <c r="XCQ593" s="109"/>
      <c r="XCR593" s="109"/>
      <c r="XCS593" s="109"/>
      <c r="XCT593" s="109"/>
      <c r="XCU593" s="109"/>
      <c r="XCV593" s="109"/>
      <c r="XCW593" s="109"/>
      <c r="XCX593" s="109"/>
      <c r="XCY593" s="109"/>
      <c r="XCZ593" s="109"/>
      <c r="XDA593" s="109"/>
      <c r="XDB593" s="109"/>
      <c r="XDC593" s="109"/>
      <c r="XDD593" s="109"/>
      <c r="XDE593" s="109"/>
      <c r="XDF593" s="109"/>
      <c r="XDG593" s="109"/>
      <c r="XDH593" s="109"/>
      <c r="XDI593" s="109"/>
      <c r="XDJ593" s="109"/>
      <c r="XDK593" s="109"/>
      <c r="XDL593" s="109"/>
      <c r="XDM593" s="109"/>
      <c r="XDN593" s="109"/>
      <c r="XDO593" s="109"/>
      <c r="XDP593" s="109"/>
      <c r="XDQ593" s="109"/>
      <c r="XDR593" s="109"/>
      <c r="XDS593" s="109"/>
      <c r="XDT593" s="109"/>
      <c r="XDU593" s="109"/>
      <c r="XDV593" s="109"/>
      <c r="XDW593" s="109"/>
      <c r="XDX593" s="109"/>
      <c r="XDY593" s="109"/>
      <c r="XDZ593" s="109"/>
      <c r="XEA593" s="109"/>
      <c r="XEB593" s="109"/>
      <c r="XEC593" s="109"/>
      <c r="XED593" s="109"/>
      <c r="XEE593" s="109"/>
      <c r="XEF593" s="109"/>
      <c r="XEG593" s="109"/>
      <c r="XEH593" s="109"/>
      <c r="XEI593" s="109"/>
      <c r="XEJ593" s="109"/>
      <c r="XEK593" s="109"/>
      <c r="XEL593" s="109"/>
      <c r="XEM593" s="109"/>
      <c r="XEN593" s="109"/>
      <c r="XEO593" s="109"/>
      <c r="XEP593" s="109"/>
      <c r="XEQ593" s="109"/>
      <c r="XER593" s="109"/>
      <c r="XES593" s="109"/>
      <c r="XET593" s="109"/>
      <c r="XEU593" s="109"/>
      <c r="XEV593" s="109"/>
      <c r="XEW593" s="109"/>
      <c r="XEX593" s="109"/>
      <c r="XEY593" s="109"/>
      <c r="XEZ593" s="109"/>
      <c r="XFA593" s="109"/>
      <c r="XFB593" s="109"/>
      <c r="XFC593" s="109"/>
      <c r="XFD593" s="109"/>
    </row>
    <row r="594" spans="1:16384" ht="13.5" customHeight="1" x14ac:dyDescent="0.2">
      <c r="A594" s="92">
        <v>11111611</v>
      </c>
      <c r="B594" s="69" t="str">
        <f t="shared" ca="1" si="30"/>
        <v>Gravilla</v>
      </c>
      <c r="C594" s="113" t="s">
        <v>13266</v>
      </c>
      <c r="D594" s="113">
        <v>3</v>
      </c>
      <c r="E594" s="114">
        <v>1300</v>
      </c>
      <c r="F594" s="70">
        <f t="shared" ca="1" si="31"/>
        <v>3900</v>
      </c>
      <c r="G594" s="45"/>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c r="BM594" s="109"/>
      <c r="BN594" s="109"/>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09"/>
      <c r="CP594" s="109"/>
      <c r="CQ594" s="109"/>
      <c r="CR594" s="109"/>
      <c r="CS594" s="109"/>
      <c r="CT594" s="109"/>
      <c r="CU594" s="109"/>
      <c r="CV594" s="109"/>
      <c r="CW594" s="109"/>
      <c r="CX594" s="109"/>
      <c r="CY594" s="109"/>
      <c r="CZ594" s="109"/>
      <c r="DA594" s="109"/>
      <c r="DB594" s="109"/>
      <c r="DC594" s="109"/>
      <c r="DD594" s="109"/>
      <c r="DE594" s="109"/>
      <c r="DF594" s="109"/>
      <c r="DG594" s="109"/>
      <c r="DH594" s="109"/>
      <c r="DI594" s="109"/>
      <c r="DJ594" s="109"/>
      <c r="DK594" s="109"/>
      <c r="DL594" s="109"/>
      <c r="DM594" s="109"/>
      <c r="DN594" s="109"/>
      <c r="DO594" s="109"/>
      <c r="DP594" s="109"/>
      <c r="DQ594" s="109"/>
      <c r="DR594" s="109"/>
      <c r="DS594" s="109"/>
      <c r="DT594" s="109"/>
      <c r="DU594" s="109"/>
      <c r="DV594" s="109"/>
      <c r="DW594" s="109"/>
      <c r="DX594" s="109"/>
      <c r="DY594" s="109"/>
      <c r="DZ594" s="109"/>
      <c r="EA594" s="109"/>
      <c r="EB594" s="109"/>
      <c r="EC594" s="109"/>
      <c r="ED594" s="109"/>
      <c r="EE594" s="109"/>
      <c r="EF594" s="109"/>
      <c r="EG594" s="109"/>
      <c r="EH594" s="109"/>
      <c r="EI594" s="109"/>
      <c r="EJ594" s="109"/>
      <c r="EK594" s="109"/>
      <c r="EL594" s="109"/>
      <c r="EM594" s="109"/>
      <c r="EN594" s="109"/>
      <c r="EO594" s="109"/>
      <c r="EP594" s="109"/>
      <c r="EQ594" s="109"/>
      <c r="ER594" s="109"/>
      <c r="ES594" s="109"/>
      <c r="ET594" s="109"/>
      <c r="EU594" s="109"/>
      <c r="EV594" s="109"/>
      <c r="EW594" s="109"/>
      <c r="EX594" s="109"/>
      <c r="EY594" s="109"/>
      <c r="EZ594" s="109"/>
      <c r="FA594" s="109"/>
      <c r="FB594" s="109"/>
      <c r="FC594" s="109"/>
      <c r="FD594" s="109"/>
      <c r="FE594" s="109"/>
      <c r="FF594" s="109"/>
      <c r="FG594" s="109"/>
      <c r="FH594" s="109"/>
      <c r="FI594" s="109"/>
      <c r="FJ594" s="109"/>
      <c r="FK594" s="109"/>
      <c r="FL594" s="109"/>
      <c r="FM594" s="109"/>
      <c r="FN594" s="109"/>
      <c r="FO594" s="109"/>
      <c r="FP594" s="109"/>
      <c r="FQ594" s="109"/>
      <c r="FR594" s="109"/>
      <c r="FS594" s="109"/>
      <c r="FT594" s="109"/>
      <c r="FU594" s="109"/>
      <c r="FV594" s="109"/>
      <c r="FW594" s="109"/>
      <c r="FX594" s="109"/>
      <c r="FY594" s="109"/>
      <c r="FZ594" s="109"/>
      <c r="GA594" s="109"/>
      <c r="GB594" s="109"/>
      <c r="GC594" s="109"/>
      <c r="GD594" s="109"/>
      <c r="GE594" s="109"/>
      <c r="GF594" s="109"/>
      <c r="GG594" s="109"/>
      <c r="GH594" s="109"/>
      <c r="GI594" s="109"/>
      <c r="GJ594" s="109"/>
      <c r="GK594" s="109"/>
      <c r="GL594" s="109"/>
      <c r="GM594" s="109"/>
      <c r="GN594" s="109"/>
      <c r="GO594" s="109"/>
      <c r="GP594" s="109"/>
      <c r="GQ594" s="109"/>
      <c r="GR594" s="109"/>
      <c r="GS594" s="109"/>
      <c r="GT594" s="109"/>
      <c r="GU594" s="109"/>
      <c r="GV594" s="109"/>
      <c r="GW594" s="109"/>
      <c r="GX594" s="109"/>
      <c r="GY594" s="109"/>
      <c r="GZ594" s="109"/>
      <c r="HA594" s="109"/>
      <c r="HB594" s="109"/>
      <c r="HC594" s="109"/>
      <c r="HD594" s="109"/>
      <c r="HE594" s="109"/>
      <c r="HF594" s="109"/>
      <c r="HG594" s="109"/>
      <c r="HH594" s="109"/>
      <c r="HI594" s="109"/>
      <c r="HJ594" s="109"/>
      <c r="HK594" s="109"/>
      <c r="HL594" s="109"/>
      <c r="HM594" s="109"/>
      <c r="HN594" s="109"/>
      <c r="HO594" s="109"/>
      <c r="HP594" s="109"/>
      <c r="HQ594" s="109"/>
      <c r="HR594" s="109"/>
      <c r="HS594" s="109"/>
      <c r="HT594" s="109"/>
      <c r="HU594" s="109"/>
      <c r="HV594" s="109"/>
      <c r="HW594" s="109"/>
      <c r="HX594" s="109"/>
      <c r="HY594" s="109"/>
      <c r="HZ594" s="109"/>
      <c r="IA594" s="109"/>
      <c r="IB594" s="109"/>
      <c r="IC594" s="109"/>
      <c r="ID594" s="109"/>
      <c r="IE594" s="109"/>
      <c r="IF594" s="109"/>
      <c r="IG594" s="109"/>
      <c r="IH594" s="109"/>
      <c r="II594" s="109"/>
      <c r="IJ594" s="109"/>
      <c r="IK594" s="109"/>
      <c r="IL594" s="109"/>
      <c r="IM594" s="109"/>
      <c r="IN594" s="109"/>
      <c r="IO594" s="109"/>
      <c r="IP594" s="109"/>
      <c r="IQ594" s="109"/>
      <c r="IR594" s="109"/>
      <c r="IS594" s="109"/>
      <c r="IT594" s="109"/>
      <c r="IU594" s="109"/>
      <c r="IV594" s="109"/>
      <c r="IW594" s="109"/>
      <c r="IX594" s="109"/>
      <c r="IY594" s="109"/>
      <c r="IZ594" s="109"/>
      <c r="JA594" s="109"/>
      <c r="JB594" s="109"/>
      <c r="JC594" s="109"/>
      <c r="JD594" s="109"/>
      <c r="JE594" s="109"/>
      <c r="JF594" s="109"/>
      <c r="JG594" s="109"/>
      <c r="JH594" s="109"/>
      <c r="JI594" s="109"/>
      <c r="JJ594" s="109"/>
      <c r="JK594" s="109"/>
      <c r="JL594" s="109"/>
      <c r="JM594" s="109"/>
      <c r="JN594" s="109"/>
      <c r="JO594" s="109"/>
      <c r="JP594" s="109"/>
      <c r="JQ594" s="109"/>
      <c r="JR594" s="109"/>
      <c r="JS594" s="109"/>
      <c r="JT594" s="109"/>
      <c r="JU594" s="109"/>
      <c r="JV594" s="109"/>
      <c r="JW594" s="109"/>
      <c r="JX594" s="109"/>
      <c r="JY594" s="109"/>
      <c r="JZ594" s="109"/>
      <c r="KA594" s="109"/>
      <c r="KB594" s="109"/>
      <c r="KC594" s="109"/>
      <c r="KD594" s="109"/>
      <c r="KE594" s="109"/>
      <c r="KF594" s="109"/>
      <c r="KG594" s="109"/>
      <c r="KH594" s="109"/>
      <c r="KI594" s="109"/>
      <c r="KJ594" s="109"/>
      <c r="KK594" s="109"/>
      <c r="KL594" s="109"/>
      <c r="KM594" s="109"/>
      <c r="KN594" s="109"/>
      <c r="KO594" s="109"/>
      <c r="KP594" s="109"/>
      <c r="KQ594" s="109"/>
      <c r="KR594" s="109"/>
      <c r="KS594" s="109"/>
      <c r="KT594" s="109"/>
      <c r="KU594" s="109"/>
      <c r="KV594" s="109"/>
      <c r="KW594" s="109"/>
      <c r="KX594" s="109"/>
      <c r="KY594" s="109"/>
      <c r="KZ594" s="109"/>
      <c r="LA594" s="109"/>
      <c r="LB594" s="109"/>
      <c r="LC594" s="109"/>
      <c r="LD594" s="109"/>
      <c r="LE594" s="109"/>
      <c r="LF594" s="109"/>
      <c r="LG594" s="109"/>
      <c r="LH594" s="109"/>
      <c r="LI594" s="109"/>
      <c r="LJ594" s="109"/>
      <c r="LK594" s="109"/>
      <c r="LL594" s="109"/>
      <c r="LM594" s="109"/>
      <c r="LN594" s="109"/>
      <c r="LO594" s="109"/>
      <c r="LP594" s="109"/>
      <c r="LQ594" s="109"/>
      <c r="LR594" s="109"/>
      <c r="LS594" s="109"/>
      <c r="LT594" s="109"/>
      <c r="LU594" s="109"/>
      <c r="LV594" s="109"/>
      <c r="LW594" s="109"/>
      <c r="LX594" s="109"/>
      <c r="LY594" s="109"/>
      <c r="LZ594" s="109"/>
      <c r="MA594" s="109"/>
      <c r="MB594" s="109"/>
      <c r="MC594" s="109"/>
      <c r="MD594" s="109"/>
      <c r="ME594" s="109"/>
      <c r="MF594" s="109"/>
      <c r="MG594" s="109"/>
      <c r="MH594" s="109"/>
      <c r="MI594" s="109"/>
      <c r="MJ594" s="109"/>
      <c r="MK594" s="109"/>
      <c r="ML594" s="109"/>
      <c r="MM594" s="109"/>
      <c r="MN594" s="109"/>
      <c r="MO594" s="109"/>
      <c r="MP594" s="109"/>
      <c r="MQ594" s="109"/>
      <c r="MR594" s="109"/>
      <c r="MS594" s="109"/>
      <c r="MT594" s="109"/>
      <c r="MU594" s="109"/>
      <c r="MV594" s="109"/>
      <c r="MW594" s="109"/>
      <c r="MX594" s="109"/>
      <c r="MY594" s="109"/>
      <c r="MZ594" s="109"/>
      <c r="NA594" s="109"/>
      <c r="NB594" s="109"/>
      <c r="NC594" s="109"/>
      <c r="ND594" s="109"/>
      <c r="NE594" s="109"/>
      <c r="NF594" s="109"/>
      <c r="NG594" s="109"/>
      <c r="NH594" s="109"/>
      <c r="NI594" s="109"/>
      <c r="NJ594" s="109"/>
      <c r="NK594" s="109"/>
      <c r="NL594" s="109"/>
      <c r="NM594" s="109"/>
      <c r="NN594" s="109"/>
      <c r="NO594" s="109"/>
      <c r="NP594" s="109"/>
      <c r="NQ594" s="109"/>
      <c r="NR594" s="109"/>
      <c r="NS594" s="109"/>
      <c r="NT594" s="109"/>
      <c r="NU594" s="109"/>
      <c r="NV594" s="109"/>
      <c r="NW594" s="109"/>
      <c r="NX594" s="109"/>
      <c r="NY594" s="109"/>
      <c r="NZ594" s="109"/>
      <c r="OA594" s="109"/>
      <c r="OB594" s="109"/>
      <c r="OC594" s="109"/>
      <c r="OD594" s="109"/>
      <c r="OE594" s="109"/>
      <c r="OF594" s="109"/>
      <c r="OG594" s="109"/>
      <c r="OH594" s="109"/>
      <c r="OI594" s="109"/>
      <c r="OJ594" s="109"/>
      <c r="OK594" s="109"/>
      <c r="OL594" s="109"/>
      <c r="OM594" s="109"/>
      <c r="ON594" s="109"/>
      <c r="OO594" s="109"/>
      <c r="OP594" s="109"/>
      <c r="OQ594" s="109"/>
      <c r="OR594" s="109"/>
      <c r="OS594" s="109"/>
      <c r="OT594" s="109"/>
      <c r="OU594" s="109"/>
      <c r="OV594" s="109"/>
      <c r="OW594" s="109"/>
      <c r="OX594" s="109"/>
      <c r="OY594" s="109"/>
      <c r="OZ594" s="109"/>
      <c r="PA594" s="109"/>
      <c r="PB594" s="109"/>
      <c r="PC594" s="109"/>
      <c r="PD594" s="109"/>
      <c r="PE594" s="109"/>
      <c r="PF594" s="109"/>
      <c r="PG594" s="109"/>
      <c r="PH594" s="109"/>
      <c r="PI594" s="109"/>
      <c r="PJ594" s="109"/>
      <c r="PK594" s="109"/>
      <c r="PL594" s="109"/>
      <c r="PM594" s="109"/>
      <c r="PN594" s="109"/>
      <c r="PO594" s="109"/>
      <c r="PP594" s="109"/>
      <c r="PQ594" s="109"/>
      <c r="PR594" s="109"/>
      <c r="PS594" s="109"/>
      <c r="PT594" s="109"/>
      <c r="PU594" s="109"/>
      <c r="PV594" s="109"/>
      <c r="PW594" s="109"/>
      <c r="PX594" s="109"/>
      <c r="PY594" s="109"/>
      <c r="PZ594" s="109"/>
      <c r="QA594" s="109"/>
      <c r="QB594" s="109"/>
      <c r="QC594" s="109"/>
      <c r="QD594" s="109"/>
      <c r="QE594" s="109"/>
      <c r="QF594" s="109"/>
      <c r="QG594" s="109"/>
      <c r="QH594" s="109"/>
      <c r="QI594" s="109"/>
      <c r="QJ594" s="109"/>
      <c r="QK594" s="109"/>
      <c r="QL594" s="109"/>
      <c r="QM594" s="109"/>
      <c r="QN594" s="109"/>
      <c r="QO594" s="109"/>
      <c r="QP594" s="109"/>
      <c r="QQ594" s="109"/>
      <c r="QR594" s="109"/>
      <c r="QS594" s="109"/>
      <c r="QT594" s="109"/>
      <c r="QU594" s="109"/>
      <c r="QV594" s="109"/>
      <c r="QW594" s="109"/>
      <c r="QX594" s="109"/>
      <c r="QY594" s="109"/>
      <c r="QZ594" s="109"/>
      <c r="RA594" s="109"/>
      <c r="RB594" s="109"/>
      <c r="RC594" s="109"/>
      <c r="RD594" s="109"/>
      <c r="RE594" s="109"/>
      <c r="RF594" s="109"/>
      <c r="RG594" s="109"/>
      <c r="RH594" s="109"/>
      <c r="RI594" s="109"/>
      <c r="RJ594" s="109"/>
      <c r="RK594" s="109"/>
      <c r="RL594" s="109"/>
      <c r="RM594" s="109"/>
      <c r="RN594" s="109"/>
      <c r="RO594" s="109"/>
      <c r="RP594" s="109"/>
      <c r="RQ594" s="109"/>
      <c r="RR594" s="109"/>
      <c r="RS594" s="109"/>
      <c r="RT594" s="109"/>
      <c r="RU594" s="109"/>
      <c r="RV594" s="109"/>
      <c r="RW594" s="109"/>
      <c r="RX594" s="109"/>
      <c r="RY594" s="109"/>
      <c r="RZ594" s="109"/>
      <c r="SA594" s="109"/>
      <c r="SB594" s="109"/>
      <c r="SC594" s="109"/>
      <c r="SD594" s="109"/>
      <c r="SE594" s="109"/>
      <c r="SF594" s="109"/>
      <c r="SG594" s="109"/>
      <c r="SH594" s="109"/>
      <c r="SI594" s="109"/>
      <c r="SJ594" s="109"/>
      <c r="SK594" s="109"/>
      <c r="SL594" s="109"/>
      <c r="SM594" s="109"/>
      <c r="SN594" s="109"/>
      <c r="SO594" s="109"/>
      <c r="SP594" s="109"/>
      <c r="SQ594" s="109"/>
      <c r="SR594" s="109"/>
      <c r="SS594" s="109"/>
      <c r="ST594" s="109"/>
      <c r="SU594" s="109"/>
      <c r="SV594" s="109"/>
      <c r="SW594" s="109"/>
      <c r="SX594" s="109"/>
      <c r="SY594" s="109"/>
      <c r="SZ594" s="109"/>
      <c r="TA594" s="109"/>
      <c r="TB594" s="109"/>
      <c r="TC594" s="109"/>
      <c r="TD594" s="109"/>
      <c r="TE594" s="109"/>
      <c r="TF594" s="109"/>
      <c r="TG594" s="109"/>
      <c r="TH594" s="109"/>
      <c r="TI594" s="109"/>
      <c r="TJ594" s="109"/>
      <c r="TK594" s="109"/>
      <c r="TL594" s="109"/>
      <c r="TM594" s="109"/>
      <c r="TN594" s="109"/>
      <c r="TO594" s="109"/>
      <c r="TP594" s="109"/>
      <c r="TQ594" s="109"/>
      <c r="TR594" s="109"/>
      <c r="TS594" s="109"/>
      <c r="TT594" s="109"/>
      <c r="TU594" s="109"/>
      <c r="TV594" s="109"/>
      <c r="TW594" s="109"/>
      <c r="TX594" s="109"/>
      <c r="TY594" s="109"/>
      <c r="TZ594" s="109"/>
      <c r="UA594" s="109"/>
      <c r="UB594" s="109"/>
      <c r="UC594" s="109"/>
      <c r="UD594" s="109"/>
      <c r="UE594" s="109"/>
      <c r="UF594" s="109"/>
      <c r="UG594" s="109"/>
      <c r="UH594" s="109"/>
      <c r="UI594" s="109"/>
      <c r="UJ594" s="109"/>
      <c r="UK594" s="109"/>
      <c r="UL594" s="109"/>
      <c r="UM594" s="109"/>
      <c r="UN594" s="109"/>
      <c r="UO594" s="109"/>
      <c r="UP594" s="109"/>
      <c r="UQ594" s="109"/>
      <c r="UR594" s="109"/>
      <c r="US594" s="109"/>
      <c r="UT594" s="109"/>
      <c r="UU594" s="109"/>
      <c r="UV594" s="109"/>
      <c r="UW594" s="109"/>
      <c r="UX594" s="109"/>
      <c r="UY594" s="109"/>
      <c r="UZ594" s="109"/>
      <c r="VA594" s="109"/>
      <c r="VB594" s="109"/>
      <c r="VC594" s="109"/>
      <c r="VD594" s="109"/>
      <c r="VE594" s="109"/>
      <c r="VF594" s="109"/>
      <c r="VG594" s="109"/>
      <c r="VH594" s="109"/>
      <c r="VI594" s="109"/>
      <c r="VJ594" s="109"/>
      <c r="VK594" s="109"/>
      <c r="VL594" s="109"/>
      <c r="VM594" s="109"/>
      <c r="VN594" s="109"/>
      <c r="VO594" s="109"/>
      <c r="VP594" s="109"/>
      <c r="VQ594" s="109"/>
      <c r="VR594" s="109"/>
      <c r="VS594" s="109"/>
      <c r="VT594" s="109"/>
      <c r="VU594" s="109"/>
      <c r="VV594" s="109"/>
      <c r="VW594" s="109"/>
      <c r="VX594" s="109"/>
      <c r="VY594" s="109"/>
      <c r="VZ594" s="109"/>
      <c r="WA594" s="109"/>
      <c r="WB594" s="109"/>
      <c r="WC594" s="109"/>
      <c r="WD594" s="109"/>
      <c r="WE594" s="109"/>
      <c r="WF594" s="109"/>
      <c r="WG594" s="109"/>
      <c r="WH594" s="109"/>
      <c r="WI594" s="109"/>
      <c r="WJ594" s="109"/>
      <c r="WK594" s="109"/>
      <c r="WL594" s="109"/>
      <c r="WM594" s="109"/>
      <c r="WN594" s="109"/>
      <c r="WO594" s="109"/>
      <c r="WP594" s="109"/>
      <c r="WQ594" s="109"/>
      <c r="WR594" s="109"/>
      <c r="WS594" s="109"/>
      <c r="WT594" s="109"/>
      <c r="WU594" s="109"/>
      <c r="WV594" s="109"/>
      <c r="WW594" s="109"/>
      <c r="WX594" s="109"/>
      <c r="WY594" s="109"/>
      <c r="WZ594" s="109"/>
      <c r="XA594" s="109"/>
      <c r="XB594" s="109"/>
      <c r="XC594" s="109"/>
      <c r="XD594" s="109"/>
      <c r="XE594" s="109"/>
      <c r="XF594" s="109"/>
      <c r="XG594" s="109"/>
      <c r="XH594" s="109"/>
      <c r="XI594" s="109"/>
      <c r="XJ594" s="109"/>
      <c r="XK594" s="109"/>
      <c r="XL594" s="109"/>
      <c r="XM594" s="109"/>
      <c r="XN594" s="109"/>
      <c r="XO594" s="109"/>
      <c r="XP594" s="109"/>
      <c r="XQ594" s="109"/>
      <c r="XR594" s="109"/>
      <c r="XS594" s="109"/>
      <c r="XT594" s="109"/>
      <c r="XU594" s="109"/>
      <c r="XV594" s="109"/>
      <c r="XW594" s="109"/>
      <c r="XX594" s="109"/>
      <c r="XY594" s="109"/>
      <c r="XZ594" s="109"/>
      <c r="YA594" s="109"/>
      <c r="YB594" s="109"/>
      <c r="YC594" s="109"/>
      <c r="YD594" s="109"/>
      <c r="YE594" s="109"/>
      <c r="YF594" s="109"/>
      <c r="YG594" s="109"/>
      <c r="YH594" s="109"/>
      <c r="YI594" s="109"/>
      <c r="YJ594" s="109"/>
      <c r="YK594" s="109"/>
      <c r="YL594" s="109"/>
      <c r="YM594" s="109"/>
      <c r="YN594" s="109"/>
      <c r="YO594" s="109"/>
      <c r="YP594" s="109"/>
      <c r="YQ594" s="109"/>
      <c r="YR594" s="109"/>
      <c r="YS594" s="109"/>
      <c r="YT594" s="109"/>
      <c r="YU594" s="109"/>
      <c r="YV594" s="109"/>
      <c r="YW594" s="109"/>
      <c r="YX594" s="109"/>
      <c r="YY594" s="109"/>
      <c r="YZ594" s="109"/>
      <c r="ZA594" s="109"/>
      <c r="ZB594" s="109"/>
      <c r="ZC594" s="109"/>
      <c r="ZD594" s="109"/>
      <c r="ZE594" s="109"/>
      <c r="ZF594" s="109"/>
      <c r="ZG594" s="109"/>
      <c r="ZH594" s="109"/>
      <c r="ZI594" s="109"/>
      <c r="ZJ594" s="109"/>
      <c r="ZK594" s="109"/>
      <c r="ZL594" s="109"/>
      <c r="ZM594" s="109"/>
      <c r="ZN594" s="109"/>
      <c r="ZO594" s="109"/>
      <c r="ZP594" s="109"/>
      <c r="ZQ594" s="109"/>
      <c r="ZR594" s="109"/>
      <c r="ZS594" s="109"/>
      <c r="ZT594" s="109"/>
      <c r="ZU594" s="109"/>
      <c r="ZV594" s="109"/>
      <c r="ZW594" s="109"/>
      <c r="ZX594" s="109"/>
      <c r="ZY594" s="109"/>
      <c r="ZZ594" s="109"/>
      <c r="AAA594" s="109"/>
      <c r="AAB594" s="109"/>
      <c r="AAC594" s="109"/>
      <c r="AAD594" s="109"/>
      <c r="AAE594" s="109"/>
      <c r="AAF594" s="109"/>
      <c r="AAG594" s="109"/>
      <c r="AAH594" s="109"/>
      <c r="AAI594" s="109"/>
      <c r="AAJ594" s="109"/>
      <c r="AAK594" s="109"/>
      <c r="AAL594" s="109"/>
      <c r="AAM594" s="109"/>
      <c r="AAN594" s="109"/>
      <c r="AAO594" s="109"/>
      <c r="AAP594" s="109"/>
      <c r="AAQ594" s="109"/>
      <c r="AAR594" s="109"/>
      <c r="AAS594" s="109"/>
      <c r="AAT594" s="109"/>
      <c r="AAU594" s="109"/>
      <c r="AAV594" s="109"/>
      <c r="AAW594" s="109"/>
      <c r="AAX594" s="109"/>
      <c r="AAY594" s="109"/>
      <c r="AAZ594" s="109"/>
      <c r="ABA594" s="109"/>
      <c r="ABB594" s="109"/>
      <c r="ABC594" s="109"/>
      <c r="ABD594" s="109"/>
      <c r="ABE594" s="109"/>
      <c r="ABF594" s="109"/>
      <c r="ABG594" s="109"/>
      <c r="ABH594" s="109"/>
      <c r="ABI594" s="109"/>
      <c r="ABJ594" s="109"/>
      <c r="ABK594" s="109"/>
      <c r="ABL594" s="109"/>
      <c r="ABM594" s="109"/>
      <c r="ABN594" s="109"/>
      <c r="ABO594" s="109"/>
      <c r="ABP594" s="109"/>
      <c r="ABQ594" s="109"/>
      <c r="ABR594" s="109"/>
      <c r="ABS594" s="109"/>
      <c r="ABT594" s="109"/>
      <c r="ABU594" s="109"/>
      <c r="ABV594" s="109"/>
      <c r="ABW594" s="109"/>
      <c r="ABX594" s="109"/>
      <c r="ABY594" s="109"/>
      <c r="ABZ594" s="109"/>
      <c r="ACA594" s="109"/>
      <c r="ACB594" s="109"/>
      <c r="ACC594" s="109"/>
      <c r="ACD594" s="109"/>
      <c r="ACE594" s="109"/>
      <c r="ACF594" s="109"/>
      <c r="ACG594" s="109"/>
      <c r="ACH594" s="109"/>
      <c r="ACI594" s="109"/>
      <c r="ACJ594" s="109"/>
      <c r="ACK594" s="109"/>
      <c r="ACL594" s="109"/>
      <c r="ACM594" s="109"/>
      <c r="ACN594" s="109"/>
      <c r="ACO594" s="109"/>
      <c r="ACP594" s="109"/>
      <c r="ACQ594" s="109"/>
      <c r="ACR594" s="109"/>
      <c r="ACS594" s="109"/>
      <c r="ACT594" s="109"/>
      <c r="ACU594" s="109"/>
      <c r="ACV594" s="109"/>
      <c r="ACW594" s="109"/>
      <c r="ACX594" s="109"/>
      <c r="ACY594" s="109"/>
      <c r="ACZ594" s="109"/>
      <c r="ADA594" s="109"/>
      <c r="ADB594" s="109"/>
      <c r="ADC594" s="109"/>
      <c r="ADD594" s="109"/>
      <c r="ADE594" s="109"/>
      <c r="ADF594" s="109"/>
      <c r="ADG594" s="109"/>
      <c r="ADH594" s="109"/>
      <c r="ADI594" s="109"/>
      <c r="ADJ594" s="109"/>
      <c r="ADK594" s="109"/>
      <c r="ADL594" s="109"/>
      <c r="ADM594" s="109"/>
      <c r="ADN594" s="109"/>
      <c r="ADO594" s="109"/>
      <c r="ADP594" s="109"/>
      <c r="ADQ594" s="109"/>
      <c r="ADR594" s="109"/>
      <c r="ADS594" s="109"/>
      <c r="ADT594" s="109"/>
      <c r="ADU594" s="109"/>
      <c r="ADV594" s="109"/>
      <c r="ADW594" s="109"/>
      <c r="ADX594" s="109"/>
      <c r="ADY594" s="109"/>
      <c r="ADZ594" s="109"/>
      <c r="AEA594" s="109"/>
      <c r="AEB594" s="109"/>
      <c r="AEC594" s="109"/>
      <c r="AED594" s="109"/>
      <c r="AEE594" s="109"/>
      <c r="AEF594" s="109"/>
      <c r="AEG594" s="109"/>
      <c r="AEH594" s="109"/>
      <c r="AEI594" s="109"/>
      <c r="AEJ594" s="109"/>
      <c r="AEK594" s="109"/>
      <c r="AEL594" s="109"/>
      <c r="AEM594" s="109"/>
      <c r="AEN594" s="109"/>
      <c r="AEO594" s="109"/>
      <c r="AEP594" s="109"/>
      <c r="AEQ594" s="109"/>
      <c r="AER594" s="109"/>
      <c r="AES594" s="109"/>
      <c r="AET594" s="109"/>
      <c r="AEU594" s="109"/>
      <c r="AEV594" s="109"/>
      <c r="AEW594" s="109"/>
      <c r="AEX594" s="109"/>
      <c r="AEY594" s="109"/>
      <c r="AEZ594" s="109"/>
      <c r="AFA594" s="109"/>
      <c r="AFB594" s="109"/>
      <c r="AFC594" s="109"/>
      <c r="AFD594" s="109"/>
      <c r="AFE594" s="109"/>
      <c r="AFF594" s="109"/>
      <c r="AFG594" s="109"/>
      <c r="AFH594" s="109"/>
      <c r="AFI594" s="109"/>
      <c r="AFJ594" s="109"/>
      <c r="AFK594" s="109"/>
      <c r="AFL594" s="109"/>
      <c r="AFM594" s="109"/>
      <c r="AFN594" s="109"/>
      <c r="AFO594" s="109"/>
      <c r="AFP594" s="109"/>
      <c r="AFQ594" s="109"/>
      <c r="AFR594" s="109"/>
      <c r="AFS594" s="109"/>
      <c r="AFT594" s="109"/>
      <c r="AFU594" s="109"/>
      <c r="AFV594" s="109"/>
      <c r="AFW594" s="109"/>
      <c r="AFX594" s="109"/>
      <c r="AFY594" s="109"/>
      <c r="AFZ594" s="109"/>
      <c r="AGA594" s="109"/>
      <c r="AGB594" s="109"/>
      <c r="AGC594" s="109"/>
      <c r="AGD594" s="109"/>
      <c r="AGE594" s="109"/>
      <c r="AGF594" s="109"/>
      <c r="AGG594" s="109"/>
      <c r="AGH594" s="109"/>
      <c r="AGI594" s="109"/>
      <c r="AGJ594" s="109"/>
      <c r="AGK594" s="109"/>
      <c r="AGL594" s="109"/>
      <c r="AGM594" s="109"/>
      <c r="AGN594" s="109"/>
      <c r="AGO594" s="109"/>
      <c r="AGP594" s="109"/>
      <c r="AGQ594" s="109"/>
      <c r="AGR594" s="109"/>
      <c r="AGS594" s="109"/>
      <c r="AGT594" s="109"/>
      <c r="AGU594" s="109"/>
      <c r="AGV594" s="109"/>
      <c r="AGW594" s="109"/>
      <c r="AGX594" s="109"/>
      <c r="AGY594" s="109"/>
      <c r="AGZ594" s="109"/>
      <c r="AHA594" s="109"/>
      <c r="AHB594" s="109"/>
      <c r="AHC594" s="109"/>
      <c r="AHD594" s="109"/>
      <c r="AHE594" s="109"/>
      <c r="AHF594" s="109"/>
      <c r="AHG594" s="109"/>
      <c r="AHH594" s="109"/>
      <c r="AHI594" s="109"/>
      <c r="AHJ594" s="109"/>
      <c r="AHK594" s="109"/>
      <c r="AHL594" s="109"/>
      <c r="AHM594" s="109"/>
      <c r="AHN594" s="109"/>
      <c r="AHO594" s="109"/>
      <c r="AHP594" s="109"/>
      <c r="AHQ594" s="109"/>
      <c r="AHR594" s="109"/>
      <c r="AHS594" s="109"/>
      <c r="AHT594" s="109"/>
      <c r="AHU594" s="109"/>
      <c r="AHV594" s="109"/>
      <c r="AHW594" s="109"/>
      <c r="AHX594" s="109"/>
      <c r="AHY594" s="109"/>
      <c r="AHZ594" s="109"/>
      <c r="AIA594" s="109"/>
      <c r="AIB594" s="109"/>
      <c r="AIC594" s="109"/>
      <c r="AID594" s="109"/>
      <c r="AIE594" s="109"/>
      <c r="AIF594" s="109"/>
      <c r="AIG594" s="109"/>
      <c r="AIH594" s="109"/>
      <c r="AII594" s="109"/>
      <c r="AIJ594" s="109"/>
      <c r="AIK594" s="109"/>
      <c r="AIL594" s="109"/>
      <c r="AIM594" s="109"/>
      <c r="AIN594" s="109"/>
      <c r="AIO594" s="109"/>
      <c r="AIP594" s="109"/>
      <c r="AIQ594" s="109"/>
      <c r="AIR594" s="109"/>
      <c r="AIS594" s="109"/>
      <c r="AIT594" s="109"/>
      <c r="AIU594" s="109"/>
      <c r="AIV594" s="109"/>
      <c r="AIW594" s="109"/>
      <c r="AIX594" s="109"/>
      <c r="AIY594" s="109"/>
      <c r="AIZ594" s="109"/>
      <c r="AJA594" s="109"/>
      <c r="AJB594" s="109"/>
      <c r="AJC594" s="109"/>
      <c r="AJD594" s="109"/>
      <c r="AJE594" s="109"/>
      <c r="AJF594" s="109"/>
      <c r="AJG594" s="109"/>
      <c r="AJH594" s="109"/>
      <c r="AJI594" s="109"/>
      <c r="AJJ594" s="109"/>
      <c r="AJK594" s="109"/>
      <c r="AJL594" s="109"/>
      <c r="AJM594" s="109"/>
      <c r="AJN594" s="109"/>
      <c r="AJO594" s="109"/>
      <c r="AJP594" s="109"/>
      <c r="AJQ594" s="109"/>
      <c r="AJR594" s="109"/>
      <c r="AJS594" s="109"/>
      <c r="AJT594" s="109"/>
      <c r="AJU594" s="109"/>
      <c r="AJV594" s="109"/>
      <c r="AJW594" s="109"/>
      <c r="AJX594" s="109"/>
      <c r="AJY594" s="109"/>
      <c r="AJZ594" s="109"/>
      <c r="AKA594" s="109"/>
      <c r="AKB594" s="109"/>
      <c r="AKC594" s="109"/>
      <c r="AKD594" s="109"/>
      <c r="AKE594" s="109"/>
      <c r="AKF594" s="109"/>
      <c r="AKG594" s="109"/>
      <c r="AKH594" s="109"/>
      <c r="AKI594" s="109"/>
      <c r="AKJ594" s="109"/>
      <c r="AKK594" s="109"/>
      <c r="AKL594" s="109"/>
      <c r="AKM594" s="109"/>
      <c r="AKN594" s="109"/>
      <c r="AKO594" s="109"/>
      <c r="AKP594" s="109"/>
      <c r="AKQ594" s="109"/>
      <c r="AKR594" s="109"/>
      <c r="AKS594" s="109"/>
      <c r="AKT594" s="109"/>
      <c r="AKU594" s="109"/>
      <c r="AKV594" s="109"/>
      <c r="AKW594" s="109"/>
      <c r="AKX594" s="109"/>
      <c r="AKY594" s="109"/>
      <c r="AKZ594" s="109"/>
      <c r="ALA594" s="109"/>
      <c r="ALB594" s="109"/>
      <c r="ALC594" s="109"/>
      <c r="ALD594" s="109"/>
      <c r="ALE594" s="109"/>
      <c r="ALF594" s="109"/>
      <c r="ALG594" s="109"/>
      <c r="ALH594" s="109"/>
      <c r="ALI594" s="109"/>
      <c r="ALJ594" s="109"/>
      <c r="ALK594" s="109"/>
      <c r="ALL594" s="109"/>
      <c r="ALM594" s="109"/>
      <c r="ALN594" s="109"/>
      <c r="ALO594" s="109"/>
      <c r="ALP594" s="109"/>
      <c r="ALQ594" s="109"/>
      <c r="ALR594" s="109"/>
      <c r="ALS594" s="109"/>
      <c r="ALT594" s="109"/>
      <c r="ALU594" s="109"/>
      <c r="ALV594" s="109"/>
      <c r="ALW594" s="109"/>
      <c r="ALX594" s="109"/>
      <c r="ALY594" s="109"/>
      <c r="ALZ594" s="109"/>
      <c r="AMA594" s="109"/>
      <c r="AMB594" s="109"/>
      <c r="AMC594" s="109"/>
      <c r="AMD594" s="109"/>
      <c r="AME594" s="109"/>
      <c r="AMF594" s="109"/>
      <c r="AMG594" s="109"/>
      <c r="AMH594" s="109"/>
      <c r="AMI594" s="109"/>
      <c r="AMJ594" s="109"/>
      <c r="AMK594" s="109"/>
      <c r="AML594" s="109"/>
      <c r="AMM594" s="109"/>
      <c r="AMN594" s="109"/>
      <c r="AMO594" s="109"/>
      <c r="AMP594" s="109"/>
      <c r="AMQ594" s="109"/>
      <c r="AMR594" s="109"/>
      <c r="AMS594" s="109"/>
      <c r="AMT594" s="109"/>
      <c r="AMU594" s="109"/>
      <c r="AMV594" s="109"/>
      <c r="AMW594" s="109"/>
      <c r="AMX594" s="109"/>
      <c r="AMY594" s="109"/>
      <c r="AMZ594" s="109"/>
      <c r="ANA594" s="109"/>
      <c r="ANB594" s="109"/>
      <c r="ANC594" s="109"/>
      <c r="AND594" s="109"/>
      <c r="ANE594" s="109"/>
      <c r="ANF594" s="109"/>
      <c r="ANG594" s="109"/>
      <c r="ANH594" s="109"/>
      <c r="ANI594" s="109"/>
      <c r="ANJ594" s="109"/>
      <c r="ANK594" s="109"/>
      <c r="ANL594" s="109"/>
      <c r="ANM594" s="109"/>
      <c r="ANN594" s="109"/>
      <c r="ANO594" s="109"/>
      <c r="ANP594" s="109"/>
      <c r="ANQ594" s="109"/>
      <c r="ANR594" s="109"/>
      <c r="ANS594" s="109"/>
      <c r="ANT594" s="109"/>
      <c r="ANU594" s="109"/>
      <c r="ANV594" s="109"/>
      <c r="ANW594" s="109"/>
      <c r="ANX594" s="109"/>
      <c r="ANY594" s="109"/>
      <c r="ANZ594" s="109"/>
      <c r="AOA594" s="109"/>
      <c r="AOB594" s="109"/>
      <c r="AOC594" s="109"/>
      <c r="AOD594" s="109"/>
      <c r="AOE594" s="109"/>
      <c r="AOF594" s="109"/>
      <c r="AOG594" s="109"/>
      <c r="AOH594" s="109"/>
      <c r="AOI594" s="109"/>
      <c r="AOJ594" s="109"/>
      <c r="AOK594" s="109"/>
      <c r="AOL594" s="109"/>
      <c r="AOM594" s="109"/>
      <c r="AON594" s="109"/>
      <c r="AOO594" s="109"/>
      <c r="AOP594" s="109"/>
      <c r="AOQ594" s="109"/>
      <c r="AOR594" s="109"/>
      <c r="AOS594" s="109"/>
      <c r="AOT594" s="109"/>
      <c r="AOU594" s="109"/>
      <c r="AOV594" s="109"/>
      <c r="AOW594" s="109"/>
      <c r="AOX594" s="109"/>
      <c r="AOY594" s="109"/>
      <c r="AOZ594" s="109"/>
      <c r="APA594" s="109"/>
      <c r="APB594" s="109"/>
      <c r="APC594" s="109"/>
      <c r="APD594" s="109"/>
      <c r="APE594" s="109"/>
      <c r="APF594" s="109"/>
      <c r="APG594" s="109"/>
      <c r="APH594" s="109"/>
      <c r="API594" s="109"/>
      <c r="APJ594" s="109"/>
      <c r="APK594" s="109"/>
      <c r="APL594" s="109"/>
      <c r="APM594" s="109"/>
      <c r="APN594" s="109"/>
      <c r="APO594" s="109"/>
      <c r="APP594" s="109"/>
      <c r="APQ594" s="109"/>
      <c r="APR594" s="109"/>
      <c r="APS594" s="109"/>
      <c r="APT594" s="109"/>
      <c r="APU594" s="109"/>
      <c r="APV594" s="109"/>
      <c r="APW594" s="109"/>
      <c r="APX594" s="109"/>
      <c r="APY594" s="109"/>
      <c r="APZ594" s="109"/>
      <c r="AQA594" s="109"/>
      <c r="AQB594" s="109"/>
      <c r="AQC594" s="109"/>
      <c r="AQD594" s="109"/>
      <c r="AQE594" s="109"/>
      <c r="AQF594" s="109"/>
      <c r="AQG594" s="109"/>
      <c r="AQH594" s="109"/>
      <c r="AQI594" s="109"/>
      <c r="AQJ594" s="109"/>
      <c r="AQK594" s="109"/>
      <c r="AQL594" s="109"/>
      <c r="AQM594" s="109"/>
      <c r="AQN594" s="109"/>
      <c r="AQO594" s="109"/>
      <c r="AQP594" s="109"/>
      <c r="AQQ594" s="109"/>
      <c r="AQR594" s="109"/>
      <c r="AQS594" s="109"/>
      <c r="AQT594" s="109"/>
      <c r="AQU594" s="109"/>
      <c r="AQV594" s="109"/>
      <c r="AQW594" s="109"/>
      <c r="AQX594" s="109"/>
      <c r="AQY594" s="109"/>
      <c r="AQZ594" s="109"/>
      <c r="ARA594" s="109"/>
      <c r="ARB594" s="109"/>
      <c r="ARC594" s="109"/>
      <c r="ARD594" s="109"/>
      <c r="ARE594" s="109"/>
      <c r="ARF594" s="109"/>
      <c r="ARG594" s="109"/>
      <c r="ARH594" s="109"/>
      <c r="ARI594" s="109"/>
      <c r="ARJ594" s="109"/>
      <c r="ARK594" s="109"/>
      <c r="ARL594" s="109"/>
      <c r="ARM594" s="109"/>
      <c r="ARN594" s="109"/>
      <c r="ARO594" s="109"/>
      <c r="ARP594" s="109"/>
      <c r="ARQ594" s="109"/>
      <c r="ARR594" s="109"/>
      <c r="ARS594" s="109"/>
      <c r="ART594" s="109"/>
      <c r="ARU594" s="109"/>
      <c r="ARV594" s="109"/>
      <c r="ARW594" s="109"/>
      <c r="ARX594" s="109"/>
      <c r="ARY594" s="109"/>
      <c r="ARZ594" s="109"/>
      <c r="ASA594" s="109"/>
      <c r="ASB594" s="109"/>
      <c r="ASC594" s="109"/>
      <c r="ASD594" s="109"/>
      <c r="ASE594" s="109"/>
      <c r="ASF594" s="109"/>
      <c r="ASG594" s="109"/>
      <c r="ASH594" s="109"/>
      <c r="ASI594" s="109"/>
      <c r="ASJ594" s="109"/>
      <c r="ASK594" s="109"/>
      <c r="ASL594" s="109"/>
      <c r="ASM594" s="109"/>
      <c r="ASN594" s="109"/>
      <c r="ASO594" s="109"/>
      <c r="ASP594" s="109"/>
      <c r="ASQ594" s="109"/>
      <c r="ASR594" s="109"/>
      <c r="ASS594" s="109"/>
      <c r="AST594" s="109"/>
      <c r="ASU594" s="109"/>
      <c r="ASV594" s="109"/>
      <c r="ASW594" s="109"/>
      <c r="ASX594" s="109"/>
      <c r="ASY594" s="109"/>
      <c r="ASZ594" s="109"/>
      <c r="ATA594" s="109"/>
      <c r="ATB594" s="109"/>
      <c r="ATC594" s="109"/>
      <c r="ATD594" s="109"/>
      <c r="ATE594" s="109"/>
      <c r="ATF594" s="109"/>
      <c r="ATG594" s="109"/>
      <c r="ATH594" s="109"/>
      <c r="ATI594" s="109"/>
      <c r="ATJ594" s="109"/>
      <c r="ATK594" s="109"/>
      <c r="ATL594" s="109"/>
      <c r="ATM594" s="109"/>
      <c r="ATN594" s="109"/>
      <c r="ATO594" s="109"/>
      <c r="ATP594" s="109"/>
      <c r="ATQ594" s="109"/>
      <c r="ATR594" s="109"/>
      <c r="ATS594" s="109"/>
      <c r="ATT594" s="109"/>
      <c r="ATU594" s="109"/>
      <c r="ATV594" s="109"/>
      <c r="ATW594" s="109"/>
      <c r="ATX594" s="109"/>
      <c r="ATY594" s="109"/>
      <c r="ATZ594" s="109"/>
      <c r="AUA594" s="109"/>
      <c r="AUB594" s="109"/>
      <c r="AUC594" s="109"/>
      <c r="AUD594" s="109"/>
      <c r="AUE594" s="109"/>
      <c r="AUF594" s="109"/>
      <c r="AUG594" s="109"/>
      <c r="AUH594" s="109"/>
      <c r="AUI594" s="109"/>
      <c r="AUJ594" s="109"/>
      <c r="AUK594" s="109"/>
      <c r="AUL594" s="109"/>
      <c r="AUM594" s="109"/>
      <c r="AUN594" s="109"/>
      <c r="AUO594" s="109"/>
      <c r="AUP594" s="109"/>
      <c r="AUQ594" s="109"/>
      <c r="AUR594" s="109"/>
      <c r="AUS594" s="109"/>
      <c r="AUT594" s="109"/>
      <c r="AUU594" s="109"/>
      <c r="AUV594" s="109"/>
      <c r="AUW594" s="109"/>
      <c r="AUX594" s="109"/>
      <c r="AUY594" s="109"/>
      <c r="AUZ594" s="109"/>
      <c r="AVA594" s="109"/>
      <c r="AVB594" s="109"/>
      <c r="AVC594" s="109"/>
      <c r="AVD594" s="109"/>
      <c r="AVE594" s="109"/>
      <c r="AVF594" s="109"/>
      <c r="AVG594" s="109"/>
      <c r="AVH594" s="109"/>
      <c r="AVI594" s="109"/>
      <c r="AVJ594" s="109"/>
      <c r="AVK594" s="109"/>
      <c r="AVL594" s="109"/>
      <c r="AVM594" s="109"/>
      <c r="AVN594" s="109"/>
      <c r="AVO594" s="109"/>
      <c r="AVP594" s="109"/>
      <c r="AVQ594" s="109"/>
      <c r="AVR594" s="109"/>
      <c r="AVS594" s="109"/>
      <c r="AVT594" s="109"/>
      <c r="AVU594" s="109"/>
      <c r="AVV594" s="109"/>
      <c r="AVW594" s="109"/>
      <c r="AVX594" s="109"/>
      <c r="AVY594" s="109"/>
      <c r="AVZ594" s="109"/>
      <c r="AWA594" s="109"/>
      <c r="AWB594" s="109"/>
      <c r="AWC594" s="109"/>
      <c r="AWD594" s="109"/>
      <c r="AWE594" s="109"/>
      <c r="AWF594" s="109"/>
      <c r="AWG594" s="109"/>
      <c r="AWH594" s="109"/>
      <c r="AWI594" s="109"/>
      <c r="AWJ594" s="109"/>
      <c r="AWK594" s="109"/>
      <c r="AWL594" s="109"/>
      <c r="AWM594" s="109"/>
      <c r="AWN594" s="109"/>
      <c r="AWO594" s="109"/>
      <c r="AWP594" s="109"/>
      <c r="AWQ594" s="109"/>
      <c r="AWR594" s="109"/>
      <c r="AWS594" s="109"/>
      <c r="AWT594" s="109"/>
      <c r="AWU594" s="109"/>
      <c r="AWV594" s="109"/>
      <c r="AWW594" s="109"/>
      <c r="AWX594" s="109"/>
      <c r="AWY594" s="109"/>
      <c r="AWZ594" s="109"/>
      <c r="AXA594" s="109"/>
      <c r="AXB594" s="109"/>
      <c r="AXC594" s="109"/>
      <c r="AXD594" s="109"/>
      <c r="AXE594" s="109"/>
      <c r="AXF594" s="109"/>
      <c r="AXG594" s="109"/>
      <c r="AXH594" s="109"/>
      <c r="AXI594" s="109"/>
      <c r="AXJ594" s="109"/>
      <c r="AXK594" s="109"/>
      <c r="AXL594" s="109"/>
      <c r="AXM594" s="109"/>
      <c r="AXN594" s="109"/>
      <c r="AXO594" s="109"/>
      <c r="AXP594" s="109"/>
      <c r="AXQ594" s="109"/>
      <c r="AXR594" s="109"/>
      <c r="AXS594" s="109"/>
      <c r="AXT594" s="109"/>
      <c r="AXU594" s="109"/>
      <c r="AXV594" s="109"/>
      <c r="AXW594" s="109"/>
      <c r="AXX594" s="109"/>
      <c r="AXY594" s="109"/>
      <c r="AXZ594" s="109"/>
      <c r="AYA594" s="109"/>
      <c r="AYB594" s="109"/>
      <c r="AYC594" s="109"/>
      <c r="AYD594" s="109"/>
      <c r="AYE594" s="109"/>
      <c r="AYF594" s="109"/>
      <c r="AYG594" s="109"/>
      <c r="AYH594" s="109"/>
      <c r="AYI594" s="109"/>
      <c r="AYJ594" s="109"/>
      <c r="AYK594" s="109"/>
      <c r="AYL594" s="109"/>
      <c r="AYM594" s="109"/>
      <c r="AYN594" s="109"/>
      <c r="AYO594" s="109"/>
      <c r="AYP594" s="109"/>
      <c r="AYQ594" s="109"/>
      <c r="AYR594" s="109"/>
      <c r="AYS594" s="109"/>
      <c r="AYT594" s="109"/>
      <c r="AYU594" s="109"/>
      <c r="AYV594" s="109"/>
      <c r="AYW594" s="109"/>
      <c r="AYX594" s="109"/>
      <c r="AYY594" s="109"/>
      <c r="AYZ594" s="109"/>
      <c r="AZA594" s="109"/>
      <c r="AZB594" s="109"/>
      <c r="AZC594" s="109"/>
      <c r="AZD594" s="109"/>
      <c r="AZE594" s="109"/>
      <c r="AZF594" s="109"/>
      <c r="AZG594" s="109"/>
      <c r="AZH594" s="109"/>
      <c r="AZI594" s="109"/>
      <c r="AZJ594" s="109"/>
      <c r="AZK594" s="109"/>
      <c r="AZL594" s="109"/>
      <c r="AZM594" s="109"/>
      <c r="AZN594" s="109"/>
      <c r="AZO594" s="109"/>
      <c r="AZP594" s="109"/>
      <c r="AZQ594" s="109"/>
      <c r="AZR594" s="109"/>
      <c r="AZS594" s="109"/>
      <c r="AZT594" s="109"/>
      <c r="AZU594" s="109"/>
      <c r="AZV594" s="109"/>
      <c r="AZW594" s="109"/>
      <c r="AZX594" s="109"/>
      <c r="AZY594" s="109"/>
      <c r="AZZ594" s="109"/>
      <c r="BAA594" s="109"/>
      <c r="BAB594" s="109"/>
      <c r="BAC594" s="109"/>
      <c r="BAD594" s="109"/>
      <c r="BAE594" s="109"/>
      <c r="BAF594" s="109"/>
      <c r="BAG594" s="109"/>
      <c r="BAH594" s="109"/>
      <c r="BAI594" s="109"/>
      <c r="BAJ594" s="109"/>
      <c r="BAK594" s="109"/>
      <c r="BAL594" s="109"/>
      <c r="BAM594" s="109"/>
      <c r="BAN594" s="109"/>
      <c r="BAO594" s="109"/>
      <c r="BAP594" s="109"/>
      <c r="BAQ594" s="109"/>
      <c r="BAR594" s="109"/>
      <c r="BAS594" s="109"/>
      <c r="BAT594" s="109"/>
      <c r="BAU594" s="109"/>
      <c r="BAV594" s="109"/>
      <c r="BAW594" s="109"/>
      <c r="BAX594" s="109"/>
      <c r="BAY594" s="109"/>
      <c r="BAZ594" s="109"/>
      <c r="BBA594" s="109"/>
      <c r="BBB594" s="109"/>
      <c r="BBC594" s="109"/>
      <c r="BBD594" s="109"/>
      <c r="BBE594" s="109"/>
      <c r="BBF594" s="109"/>
      <c r="BBG594" s="109"/>
      <c r="BBH594" s="109"/>
      <c r="BBI594" s="109"/>
      <c r="BBJ594" s="109"/>
      <c r="BBK594" s="109"/>
      <c r="BBL594" s="109"/>
      <c r="BBM594" s="109"/>
      <c r="BBN594" s="109"/>
      <c r="BBO594" s="109"/>
      <c r="BBP594" s="109"/>
      <c r="BBQ594" s="109"/>
      <c r="BBR594" s="109"/>
      <c r="BBS594" s="109"/>
      <c r="BBT594" s="109"/>
      <c r="BBU594" s="109"/>
      <c r="BBV594" s="109"/>
      <c r="BBW594" s="109"/>
      <c r="BBX594" s="109"/>
      <c r="BBY594" s="109"/>
      <c r="BBZ594" s="109"/>
      <c r="BCA594" s="109"/>
      <c r="BCB594" s="109"/>
      <c r="BCC594" s="109"/>
      <c r="BCD594" s="109"/>
      <c r="BCE594" s="109"/>
      <c r="BCF594" s="109"/>
      <c r="BCG594" s="109"/>
      <c r="BCH594" s="109"/>
      <c r="BCI594" s="109"/>
      <c r="BCJ594" s="109"/>
      <c r="BCK594" s="109"/>
      <c r="BCL594" s="109"/>
      <c r="BCM594" s="109"/>
      <c r="BCN594" s="109"/>
      <c r="BCO594" s="109"/>
      <c r="BCP594" s="109"/>
      <c r="BCQ594" s="109"/>
      <c r="BCR594" s="109"/>
      <c r="BCS594" s="109"/>
      <c r="BCT594" s="109"/>
      <c r="BCU594" s="109"/>
      <c r="BCV594" s="109"/>
      <c r="BCW594" s="109"/>
      <c r="BCX594" s="109"/>
      <c r="BCY594" s="109"/>
      <c r="BCZ594" s="109"/>
      <c r="BDA594" s="109"/>
      <c r="BDB594" s="109"/>
      <c r="BDC594" s="109"/>
      <c r="BDD594" s="109"/>
      <c r="BDE594" s="109"/>
      <c r="BDF594" s="109"/>
      <c r="BDG594" s="109"/>
      <c r="BDH594" s="109"/>
      <c r="BDI594" s="109"/>
      <c r="BDJ594" s="109"/>
      <c r="BDK594" s="109"/>
      <c r="BDL594" s="109"/>
      <c r="BDM594" s="109"/>
      <c r="BDN594" s="109"/>
      <c r="BDO594" s="109"/>
      <c r="BDP594" s="109"/>
      <c r="BDQ594" s="109"/>
      <c r="BDR594" s="109"/>
      <c r="BDS594" s="109"/>
      <c r="BDT594" s="109"/>
      <c r="BDU594" s="109"/>
      <c r="BDV594" s="109"/>
      <c r="BDW594" s="109"/>
      <c r="BDX594" s="109"/>
      <c r="BDY594" s="109"/>
      <c r="BDZ594" s="109"/>
      <c r="BEA594" s="109"/>
      <c r="BEB594" s="109"/>
      <c r="BEC594" s="109"/>
      <c r="BED594" s="109"/>
      <c r="BEE594" s="109"/>
      <c r="BEF594" s="109"/>
      <c r="BEG594" s="109"/>
      <c r="BEH594" s="109"/>
      <c r="BEI594" s="109"/>
      <c r="BEJ594" s="109"/>
      <c r="BEK594" s="109"/>
      <c r="BEL594" s="109"/>
      <c r="BEM594" s="109"/>
      <c r="BEN594" s="109"/>
      <c r="BEO594" s="109"/>
      <c r="BEP594" s="109"/>
      <c r="BEQ594" s="109"/>
      <c r="BER594" s="109"/>
      <c r="BES594" s="109"/>
      <c r="BET594" s="109"/>
      <c r="BEU594" s="109"/>
      <c r="BEV594" s="109"/>
      <c r="BEW594" s="109"/>
      <c r="BEX594" s="109"/>
      <c r="BEY594" s="109"/>
      <c r="BEZ594" s="109"/>
      <c r="BFA594" s="109"/>
      <c r="BFB594" s="109"/>
      <c r="BFC594" s="109"/>
      <c r="BFD594" s="109"/>
      <c r="BFE594" s="109"/>
      <c r="BFF594" s="109"/>
      <c r="BFG594" s="109"/>
      <c r="BFH594" s="109"/>
      <c r="BFI594" s="109"/>
      <c r="BFJ594" s="109"/>
      <c r="BFK594" s="109"/>
      <c r="BFL594" s="109"/>
      <c r="BFM594" s="109"/>
      <c r="BFN594" s="109"/>
      <c r="BFO594" s="109"/>
      <c r="BFP594" s="109"/>
      <c r="BFQ594" s="109"/>
      <c r="BFR594" s="109"/>
      <c r="BFS594" s="109"/>
      <c r="BFT594" s="109"/>
      <c r="BFU594" s="109"/>
      <c r="BFV594" s="109"/>
      <c r="BFW594" s="109"/>
      <c r="BFX594" s="109"/>
      <c r="BFY594" s="109"/>
      <c r="BFZ594" s="109"/>
      <c r="BGA594" s="109"/>
      <c r="BGB594" s="109"/>
      <c r="BGC594" s="109"/>
      <c r="BGD594" s="109"/>
      <c r="BGE594" s="109"/>
      <c r="BGF594" s="109"/>
      <c r="BGG594" s="109"/>
      <c r="BGH594" s="109"/>
      <c r="BGI594" s="109"/>
      <c r="BGJ594" s="109"/>
      <c r="BGK594" s="109"/>
      <c r="BGL594" s="109"/>
      <c r="BGM594" s="109"/>
      <c r="BGN594" s="109"/>
      <c r="BGO594" s="109"/>
      <c r="BGP594" s="109"/>
      <c r="BGQ594" s="109"/>
      <c r="BGR594" s="109"/>
      <c r="BGS594" s="109"/>
      <c r="BGT594" s="109"/>
      <c r="BGU594" s="109"/>
      <c r="BGV594" s="109"/>
      <c r="BGW594" s="109"/>
      <c r="BGX594" s="109"/>
      <c r="BGY594" s="109"/>
      <c r="BGZ594" s="109"/>
      <c r="BHA594" s="109"/>
      <c r="BHB594" s="109"/>
      <c r="BHC594" s="109"/>
      <c r="BHD594" s="109"/>
      <c r="BHE594" s="109"/>
      <c r="BHF594" s="109"/>
      <c r="BHG594" s="109"/>
      <c r="BHH594" s="109"/>
      <c r="BHI594" s="109"/>
      <c r="BHJ594" s="109"/>
      <c r="BHK594" s="109"/>
      <c r="BHL594" s="109"/>
      <c r="BHM594" s="109"/>
      <c r="BHN594" s="109"/>
      <c r="BHO594" s="109"/>
      <c r="BHP594" s="109"/>
      <c r="BHQ594" s="109"/>
      <c r="BHR594" s="109"/>
      <c r="BHS594" s="109"/>
      <c r="BHT594" s="109"/>
      <c r="BHU594" s="109"/>
      <c r="BHV594" s="109"/>
      <c r="BHW594" s="109"/>
      <c r="BHX594" s="109"/>
      <c r="BHY594" s="109"/>
      <c r="BHZ594" s="109"/>
      <c r="BIA594" s="109"/>
      <c r="BIB594" s="109"/>
      <c r="BIC594" s="109"/>
      <c r="BID594" s="109"/>
      <c r="BIE594" s="109"/>
      <c r="BIF594" s="109"/>
      <c r="BIG594" s="109"/>
      <c r="BIH594" s="109"/>
      <c r="BII594" s="109"/>
      <c r="BIJ594" s="109"/>
      <c r="BIK594" s="109"/>
      <c r="BIL594" s="109"/>
      <c r="BIM594" s="109"/>
      <c r="BIN594" s="109"/>
      <c r="BIO594" s="109"/>
      <c r="BIP594" s="109"/>
      <c r="BIQ594" s="109"/>
      <c r="BIR594" s="109"/>
      <c r="BIS594" s="109"/>
      <c r="BIT594" s="109"/>
      <c r="BIU594" s="109"/>
      <c r="BIV594" s="109"/>
      <c r="BIW594" s="109"/>
      <c r="BIX594" s="109"/>
      <c r="BIY594" s="109"/>
      <c r="BIZ594" s="109"/>
      <c r="BJA594" s="109"/>
      <c r="BJB594" s="109"/>
      <c r="BJC594" s="109"/>
      <c r="BJD594" s="109"/>
      <c r="BJE594" s="109"/>
      <c r="BJF594" s="109"/>
      <c r="BJG594" s="109"/>
      <c r="BJH594" s="109"/>
      <c r="BJI594" s="109"/>
      <c r="BJJ594" s="109"/>
      <c r="BJK594" s="109"/>
      <c r="BJL594" s="109"/>
      <c r="BJM594" s="109"/>
      <c r="BJN594" s="109"/>
      <c r="BJO594" s="109"/>
      <c r="BJP594" s="109"/>
      <c r="BJQ594" s="109"/>
      <c r="BJR594" s="109"/>
      <c r="BJS594" s="109"/>
      <c r="BJT594" s="109"/>
      <c r="BJU594" s="109"/>
      <c r="BJV594" s="109"/>
      <c r="BJW594" s="109"/>
      <c r="BJX594" s="109"/>
      <c r="BJY594" s="109"/>
      <c r="BJZ594" s="109"/>
      <c r="BKA594" s="109"/>
      <c r="BKB594" s="109"/>
      <c r="BKC594" s="109"/>
      <c r="BKD594" s="109"/>
      <c r="BKE594" s="109"/>
      <c r="BKF594" s="109"/>
      <c r="BKG594" s="109"/>
      <c r="BKH594" s="109"/>
      <c r="BKI594" s="109"/>
      <c r="BKJ594" s="109"/>
      <c r="BKK594" s="109"/>
      <c r="BKL594" s="109"/>
      <c r="BKM594" s="109"/>
      <c r="BKN594" s="109"/>
      <c r="BKO594" s="109"/>
      <c r="BKP594" s="109"/>
      <c r="BKQ594" s="109"/>
      <c r="BKR594" s="109"/>
      <c r="BKS594" s="109"/>
      <c r="BKT594" s="109"/>
      <c r="BKU594" s="109"/>
      <c r="BKV594" s="109"/>
      <c r="BKW594" s="109"/>
      <c r="BKX594" s="109"/>
      <c r="BKY594" s="109"/>
      <c r="BKZ594" s="109"/>
      <c r="BLA594" s="109"/>
      <c r="BLB594" s="109"/>
      <c r="BLC594" s="109"/>
      <c r="BLD594" s="109"/>
      <c r="BLE594" s="109"/>
      <c r="BLF594" s="109"/>
      <c r="BLG594" s="109"/>
      <c r="BLH594" s="109"/>
      <c r="BLI594" s="109"/>
      <c r="BLJ594" s="109"/>
      <c r="BLK594" s="109"/>
      <c r="BLL594" s="109"/>
      <c r="BLM594" s="109"/>
      <c r="BLN594" s="109"/>
      <c r="BLO594" s="109"/>
      <c r="BLP594" s="109"/>
      <c r="BLQ594" s="109"/>
      <c r="BLR594" s="109"/>
      <c r="BLS594" s="109"/>
      <c r="BLT594" s="109"/>
      <c r="BLU594" s="109"/>
      <c r="BLV594" s="109"/>
      <c r="BLW594" s="109"/>
      <c r="BLX594" s="109"/>
      <c r="BLY594" s="109"/>
      <c r="BLZ594" s="109"/>
      <c r="BMA594" s="109"/>
      <c r="BMB594" s="109"/>
      <c r="BMC594" s="109"/>
      <c r="BMD594" s="109"/>
      <c r="BME594" s="109"/>
      <c r="BMF594" s="109"/>
      <c r="BMG594" s="109"/>
      <c r="BMH594" s="109"/>
      <c r="BMI594" s="109"/>
      <c r="BMJ594" s="109"/>
      <c r="BMK594" s="109"/>
      <c r="BML594" s="109"/>
      <c r="BMM594" s="109"/>
      <c r="BMN594" s="109"/>
      <c r="BMO594" s="109"/>
      <c r="BMP594" s="109"/>
      <c r="BMQ594" s="109"/>
      <c r="BMR594" s="109"/>
      <c r="BMS594" s="109"/>
      <c r="BMT594" s="109"/>
      <c r="BMU594" s="109"/>
      <c r="BMV594" s="109"/>
      <c r="BMW594" s="109"/>
      <c r="BMX594" s="109"/>
      <c r="BMY594" s="109"/>
      <c r="BMZ594" s="109"/>
      <c r="BNA594" s="109"/>
      <c r="BNB594" s="109"/>
      <c r="BNC594" s="109"/>
      <c r="BND594" s="109"/>
      <c r="BNE594" s="109"/>
      <c r="BNF594" s="109"/>
      <c r="BNG594" s="109"/>
      <c r="BNH594" s="109"/>
      <c r="BNI594" s="109"/>
      <c r="BNJ594" s="109"/>
      <c r="BNK594" s="109"/>
      <c r="BNL594" s="109"/>
      <c r="BNM594" s="109"/>
      <c r="BNN594" s="109"/>
      <c r="BNO594" s="109"/>
      <c r="BNP594" s="109"/>
      <c r="BNQ594" s="109"/>
      <c r="BNR594" s="109"/>
      <c r="BNS594" s="109"/>
      <c r="BNT594" s="109"/>
      <c r="BNU594" s="109"/>
      <c r="BNV594" s="109"/>
      <c r="BNW594" s="109"/>
      <c r="BNX594" s="109"/>
      <c r="BNY594" s="109"/>
      <c r="BNZ594" s="109"/>
      <c r="BOA594" s="109"/>
      <c r="BOB594" s="109"/>
      <c r="BOC594" s="109"/>
      <c r="BOD594" s="109"/>
      <c r="BOE594" s="109"/>
      <c r="BOF594" s="109"/>
      <c r="BOG594" s="109"/>
      <c r="BOH594" s="109"/>
      <c r="BOI594" s="109"/>
      <c r="BOJ594" s="109"/>
      <c r="BOK594" s="109"/>
      <c r="BOL594" s="109"/>
      <c r="BOM594" s="109"/>
      <c r="BON594" s="109"/>
      <c r="BOO594" s="109"/>
      <c r="BOP594" s="109"/>
      <c r="BOQ594" s="109"/>
      <c r="BOR594" s="109"/>
      <c r="BOS594" s="109"/>
      <c r="BOT594" s="109"/>
      <c r="BOU594" s="109"/>
      <c r="BOV594" s="109"/>
      <c r="BOW594" s="109"/>
      <c r="BOX594" s="109"/>
      <c r="BOY594" s="109"/>
      <c r="BOZ594" s="109"/>
      <c r="BPA594" s="109"/>
      <c r="BPB594" s="109"/>
      <c r="BPC594" s="109"/>
      <c r="BPD594" s="109"/>
      <c r="BPE594" s="109"/>
      <c r="BPF594" s="109"/>
      <c r="BPG594" s="109"/>
      <c r="BPH594" s="109"/>
      <c r="BPI594" s="109"/>
      <c r="BPJ594" s="109"/>
      <c r="BPK594" s="109"/>
      <c r="BPL594" s="109"/>
      <c r="BPM594" s="109"/>
      <c r="BPN594" s="109"/>
      <c r="BPO594" s="109"/>
      <c r="BPP594" s="109"/>
      <c r="BPQ594" s="109"/>
      <c r="BPR594" s="109"/>
      <c r="BPS594" s="109"/>
      <c r="BPT594" s="109"/>
      <c r="BPU594" s="109"/>
      <c r="BPV594" s="109"/>
      <c r="BPW594" s="109"/>
      <c r="BPX594" s="109"/>
      <c r="BPY594" s="109"/>
      <c r="BPZ594" s="109"/>
      <c r="BQA594" s="109"/>
      <c r="BQB594" s="109"/>
      <c r="BQC594" s="109"/>
      <c r="BQD594" s="109"/>
      <c r="BQE594" s="109"/>
      <c r="BQF594" s="109"/>
      <c r="BQG594" s="109"/>
      <c r="BQH594" s="109"/>
      <c r="BQI594" s="109"/>
      <c r="BQJ594" s="109"/>
      <c r="BQK594" s="109"/>
      <c r="BQL594" s="109"/>
      <c r="BQM594" s="109"/>
      <c r="BQN594" s="109"/>
      <c r="BQO594" s="109"/>
      <c r="BQP594" s="109"/>
      <c r="BQQ594" s="109"/>
      <c r="BQR594" s="109"/>
      <c r="BQS594" s="109"/>
      <c r="BQT594" s="109"/>
      <c r="BQU594" s="109"/>
      <c r="BQV594" s="109"/>
      <c r="BQW594" s="109"/>
      <c r="BQX594" s="109"/>
      <c r="BQY594" s="109"/>
      <c r="BQZ594" s="109"/>
      <c r="BRA594" s="109"/>
      <c r="BRB594" s="109"/>
      <c r="BRC594" s="109"/>
      <c r="BRD594" s="109"/>
      <c r="BRE594" s="109"/>
      <c r="BRF594" s="109"/>
      <c r="BRG594" s="109"/>
      <c r="BRH594" s="109"/>
      <c r="BRI594" s="109"/>
      <c r="BRJ594" s="109"/>
      <c r="BRK594" s="109"/>
      <c r="BRL594" s="109"/>
      <c r="BRM594" s="109"/>
      <c r="BRN594" s="109"/>
      <c r="BRO594" s="109"/>
      <c r="BRP594" s="109"/>
      <c r="BRQ594" s="109"/>
      <c r="BRR594" s="109"/>
      <c r="BRS594" s="109"/>
      <c r="BRT594" s="109"/>
      <c r="BRU594" s="109"/>
      <c r="BRV594" s="109"/>
      <c r="BRW594" s="109"/>
      <c r="BRX594" s="109"/>
      <c r="BRY594" s="109"/>
      <c r="BRZ594" s="109"/>
      <c r="BSA594" s="109"/>
      <c r="BSB594" s="109"/>
      <c r="BSC594" s="109"/>
      <c r="BSD594" s="109"/>
      <c r="BSE594" s="109"/>
      <c r="BSF594" s="109"/>
      <c r="BSG594" s="109"/>
      <c r="BSH594" s="109"/>
      <c r="BSI594" s="109"/>
      <c r="BSJ594" s="109"/>
      <c r="BSK594" s="109"/>
      <c r="BSL594" s="109"/>
      <c r="BSM594" s="109"/>
      <c r="BSN594" s="109"/>
      <c r="BSO594" s="109"/>
      <c r="BSP594" s="109"/>
      <c r="BSQ594" s="109"/>
      <c r="BSR594" s="109"/>
      <c r="BSS594" s="109"/>
      <c r="BST594" s="109"/>
      <c r="BSU594" s="109"/>
      <c r="BSV594" s="109"/>
      <c r="BSW594" s="109"/>
      <c r="BSX594" s="109"/>
      <c r="BSY594" s="109"/>
      <c r="BSZ594" s="109"/>
      <c r="BTA594" s="109"/>
      <c r="BTB594" s="109"/>
      <c r="BTC594" s="109"/>
      <c r="BTD594" s="109"/>
      <c r="BTE594" s="109"/>
      <c r="BTF594" s="109"/>
      <c r="BTG594" s="109"/>
      <c r="BTH594" s="109"/>
      <c r="BTI594" s="109"/>
      <c r="BTJ594" s="109"/>
      <c r="BTK594" s="109"/>
      <c r="BTL594" s="109"/>
      <c r="BTM594" s="109"/>
      <c r="BTN594" s="109"/>
      <c r="BTO594" s="109"/>
      <c r="BTP594" s="109"/>
      <c r="BTQ594" s="109"/>
      <c r="BTR594" s="109"/>
      <c r="BTS594" s="109"/>
      <c r="BTT594" s="109"/>
      <c r="BTU594" s="109"/>
      <c r="BTV594" s="109"/>
      <c r="BTW594" s="109"/>
      <c r="BTX594" s="109"/>
      <c r="BTY594" s="109"/>
      <c r="BTZ594" s="109"/>
      <c r="BUA594" s="109"/>
      <c r="BUB594" s="109"/>
      <c r="BUC594" s="109"/>
      <c r="BUD594" s="109"/>
      <c r="BUE594" s="109"/>
      <c r="BUF594" s="109"/>
      <c r="BUG594" s="109"/>
      <c r="BUH594" s="109"/>
      <c r="BUI594" s="109"/>
      <c r="BUJ594" s="109"/>
      <c r="BUK594" s="109"/>
      <c r="BUL594" s="109"/>
      <c r="BUM594" s="109"/>
      <c r="BUN594" s="109"/>
      <c r="BUO594" s="109"/>
      <c r="BUP594" s="109"/>
      <c r="BUQ594" s="109"/>
      <c r="BUR594" s="109"/>
      <c r="BUS594" s="109"/>
      <c r="BUT594" s="109"/>
      <c r="BUU594" s="109"/>
      <c r="BUV594" s="109"/>
      <c r="BUW594" s="109"/>
      <c r="BUX594" s="109"/>
      <c r="BUY594" s="109"/>
      <c r="BUZ594" s="109"/>
      <c r="BVA594" s="109"/>
      <c r="BVB594" s="109"/>
      <c r="BVC594" s="109"/>
      <c r="BVD594" s="109"/>
      <c r="BVE594" s="109"/>
      <c r="BVF594" s="109"/>
      <c r="BVG594" s="109"/>
      <c r="BVH594" s="109"/>
      <c r="BVI594" s="109"/>
      <c r="BVJ594" s="109"/>
      <c r="BVK594" s="109"/>
      <c r="BVL594" s="109"/>
      <c r="BVM594" s="109"/>
      <c r="BVN594" s="109"/>
      <c r="BVO594" s="109"/>
      <c r="BVP594" s="109"/>
      <c r="BVQ594" s="109"/>
      <c r="BVR594" s="109"/>
      <c r="BVS594" s="109"/>
      <c r="BVT594" s="109"/>
      <c r="BVU594" s="109"/>
      <c r="BVV594" s="109"/>
      <c r="BVW594" s="109"/>
      <c r="BVX594" s="109"/>
      <c r="BVY594" s="109"/>
      <c r="BVZ594" s="109"/>
      <c r="BWA594" s="109"/>
      <c r="BWB594" s="109"/>
      <c r="BWC594" s="109"/>
      <c r="BWD594" s="109"/>
      <c r="BWE594" s="109"/>
      <c r="BWF594" s="109"/>
      <c r="BWG594" s="109"/>
      <c r="BWH594" s="109"/>
      <c r="BWI594" s="109"/>
      <c r="BWJ594" s="109"/>
      <c r="BWK594" s="109"/>
      <c r="BWL594" s="109"/>
      <c r="BWM594" s="109"/>
      <c r="BWN594" s="109"/>
      <c r="BWO594" s="109"/>
      <c r="BWP594" s="109"/>
      <c r="BWQ594" s="109"/>
      <c r="BWR594" s="109"/>
      <c r="BWS594" s="109"/>
      <c r="BWT594" s="109"/>
      <c r="BWU594" s="109"/>
      <c r="BWV594" s="109"/>
      <c r="BWW594" s="109"/>
      <c r="BWX594" s="109"/>
      <c r="BWY594" s="109"/>
      <c r="BWZ594" s="109"/>
      <c r="BXA594" s="109"/>
      <c r="BXB594" s="109"/>
      <c r="BXC594" s="109"/>
      <c r="BXD594" s="109"/>
      <c r="BXE594" s="109"/>
      <c r="BXF594" s="109"/>
      <c r="BXG594" s="109"/>
      <c r="BXH594" s="109"/>
      <c r="BXI594" s="109"/>
      <c r="BXJ594" s="109"/>
      <c r="BXK594" s="109"/>
      <c r="BXL594" s="109"/>
      <c r="BXM594" s="109"/>
      <c r="BXN594" s="109"/>
      <c r="BXO594" s="109"/>
      <c r="BXP594" s="109"/>
      <c r="BXQ594" s="109"/>
      <c r="BXR594" s="109"/>
      <c r="BXS594" s="109"/>
      <c r="BXT594" s="109"/>
      <c r="BXU594" s="109"/>
      <c r="BXV594" s="109"/>
      <c r="BXW594" s="109"/>
      <c r="BXX594" s="109"/>
      <c r="BXY594" s="109"/>
      <c r="BXZ594" s="109"/>
      <c r="BYA594" s="109"/>
      <c r="BYB594" s="109"/>
      <c r="BYC594" s="109"/>
      <c r="BYD594" s="109"/>
      <c r="BYE594" s="109"/>
      <c r="BYF594" s="109"/>
      <c r="BYG594" s="109"/>
      <c r="BYH594" s="109"/>
      <c r="BYI594" s="109"/>
      <c r="BYJ594" s="109"/>
      <c r="BYK594" s="109"/>
      <c r="BYL594" s="109"/>
      <c r="BYM594" s="109"/>
      <c r="BYN594" s="109"/>
      <c r="BYO594" s="109"/>
      <c r="BYP594" s="109"/>
      <c r="BYQ594" s="109"/>
      <c r="BYR594" s="109"/>
      <c r="BYS594" s="109"/>
      <c r="BYT594" s="109"/>
      <c r="BYU594" s="109"/>
      <c r="BYV594" s="109"/>
      <c r="BYW594" s="109"/>
      <c r="BYX594" s="109"/>
      <c r="BYY594" s="109"/>
      <c r="BYZ594" s="109"/>
      <c r="BZA594" s="109"/>
      <c r="BZB594" s="109"/>
      <c r="BZC594" s="109"/>
      <c r="BZD594" s="109"/>
      <c r="BZE594" s="109"/>
      <c r="BZF594" s="109"/>
      <c r="BZG594" s="109"/>
      <c r="BZH594" s="109"/>
      <c r="BZI594" s="109"/>
      <c r="BZJ594" s="109"/>
      <c r="BZK594" s="109"/>
      <c r="BZL594" s="109"/>
      <c r="BZM594" s="109"/>
      <c r="BZN594" s="109"/>
      <c r="BZO594" s="109"/>
      <c r="BZP594" s="109"/>
      <c r="BZQ594" s="109"/>
      <c r="BZR594" s="109"/>
      <c r="BZS594" s="109"/>
      <c r="BZT594" s="109"/>
      <c r="BZU594" s="109"/>
      <c r="BZV594" s="109"/>
      <c r="BZW594" s="109"/>
      <c r="BZX594" s="109"/>
      <c r="BZY594" s="109"/>
      <c r="BZZ594" s="109"/>
      <c r="CAA594" s="109"/>
      <c r="CAB594" s="109"/>
      <c r="CAC594" s="109"/>
      <c r="CAD594" s="109"/>
      <c r="CAE594" s="109"/>
      <c r="CAF594" s="109"/>
      <c r="CAG594" s="109"/>
      <c r="CAH594" s="109"/>
      <c r="CAI594" s="109"/>
      <c r="CAJ594" s="109"/>
      <c r="CAK594" s="109"/>
      <c r="CAL594" s="109"/>
      <c r="CAM594" s="109"/>
      <c r="CAN594" s="109"/>
      <c r="CAO594" s="109"/>
      <c r="CAP594" s="109"/>
      <c r="CAQ594" s="109"/>
      <c r="CAR594" s="109"/>
      <c r="CAS594" s="109"/>
      <c r="CAT594" s="109"/>
      <c r="CAU594" s="109"/>
      <c r="CAV594" s="109"/>
      <c r="CAW594" s="109"/>
      <c r="CAX594" s="109"/>
      <c r="CAY594" s="109"/>
      <c r="CAZ594" s="109"/>
      <c r="CBA594" s="109"/>
      <c r="CBB594" s="109"/>
      <c r="CBC594" s="109"/>
      <c r="CBD594" s="109"/>
      <c r="CBE594" s="109"/>
      <c r="CBF594" s="109"/>
      <c r="CBG594" s="109"/>
      <c r="CBH594" s="109"/>
      <c r="CBI594" s="109"/>
      <c r="CBJ594" s="109"/>
      <c r="CBK594" s="109"/>
      <c r="CBL594" s="109"/>
      <c r="CBM594" s="109"/>
      <c r="CBN594" s="109"/>
      <c r="CBO594" s="109"/>
      <c r="CBP594" s="109"/>
      <c r="CBQ594" s="109"/>
      <c r="CBR594" s="109"/>
      <c r="CBS594" s="109"/>
      <c r="CBT594" s="109"/>
      <c r="CBU594" s="109"/>
      <c r="CBV594" s="109"/>
      <c r="CBW594" s="109"/>
      <c r="CBX594" s="109"/>
      <c r="CBY594" s="109"/>
      <c r="CBZ594" s="109"/>
      <c r="CCA594" s="109"/>
      <c r="CCB594" s="109"/>
      <c r="CCC594" s="109"/>
      <c r="CCD594" s="109"/>
      <c r="CCE594" s="109"/>
      <c r="CCF594" s="109"/>
      <c r="CCG594" s="109"/>
      <c r="CCH594" s="109"/>
      <c r="CCI594" s="109"/>
      <c r="CCJ594" s="109"/>
      <c r="CCK594" s="109"/>
      <c r="CCL594" s="109"/>
      <c r="CCM594" s="109"/>
      <c r="CCN594" s="109"/>
      <c r="CCO594" s="109"/>
      <c r="CCP594" s="109"/>
      <c r="CCQ594" s="109"/>
      <c r="CCR594" s="109"/>
      <c r="CCS594" s="109"/>
      <c r="CCT594" s="109"/>
      <c r="CCU594" s="109"/>
      <c r="CCV594" s="109"/>
      <c r="CCW594" s="109"/>
      <c r="CCX594" s="109"/>
      <c r="CCY594" s="109"/>
      <c r="CCZ594" s="109"/>
      <c r="CDA594" s="109"/>
      <c r="CDB594" s="109"/>
      <c r="CDC594" s="109"/>
      <c r="CDD594" s="109"/>
      <c r="CDE594" s="109"/>
      <c r="CDF594" s="109"/>
      <c r="CDG594" s="109"/>
      <c r="CDH594" s="109"/>
      <c r="CDI594" s="109"/>
      <c r="CDJ594" s="109"/>
      <c r="CDK594" s="109"/>
      <c r="CDL594" s="109"/>
      <c r="CDM594" s="109"/>
      <c r="CDN594" s="109"/>
      <c r="CDO594" s="109"/>
      <c r="CDP594" s="109"/>
      <c r="CDQ594" s="109"/>
      <c r="CDR594" s="109"/>
      <c r="CDS594" s="109"/>
      <c r="CDT594" s="109"/>
      <c r="CDU594" s="109"/>
      <c r="CDV594" s="109"/>
      <c r="CDW594" s="109"/>
      <c r="CDX594" s="109"/>
      <c r="CDY594" s="109"/>
      <c r="CDZ594" s="109"/>
      <c r="CEA594" s="109"/>
      <c r="CEB594" s="109"/>
      <c r="CEC594" s="109"/>
      <c r="CED594" s="109"/>
      <c r="CEE594" s="109"/>
      <c r="CEF594" s="109"/>
      <c r="CEG594" s="109"/>
      <c r="CEH594" s="109"/>
      <c r="CEI594" s="109"/>
      <c r="CEJ594" s="109"/>
      <c r="CEK594" s="109"/>
      <c r="CEL594" s="109"/>
      <c r="CEM594" s="109"/>
      <c r="CEN594" s="109"/>
      <c r="CEO594" s="109"/>
      <c r="CEP594" s="109"/>
      <c r="CEQ594" s="109"/>
      <c r="CER594" s="109"/>
      <c r="CES594" s="109"/>
      <c r="CET594" s="109"/>
      <c r="CEU594" s="109"/>
      <c r="CEV594" s="109"/>
      <c r="CEW594" s="109"/>
      <c r="CEX594" s="109"/>
      <c r="CEY594" s="109"/>
      <c r="CEZ594" s="109"/>
      <c r="CFA594" s="109"/>
      <c r="CFB594" s="109"/>
      <c r="CFC594" s="109"/>
      <c r="CFD594" s="109"/>
      <c r="CFE594" s="109"/>
      <c r="CFF594" s="109"/>
      <c r="CFG594" s="109"/>
      <c r="CFH594" s="109"/>
      <c r="CFI594" s="109"/>
      <c r="CFJ594" s="109"/>
      <c r="CFK594" s="109"/>
      <c r="CFL594" s="109"/>
      <c r="CFM594" s="109"/>
      <c r="CFN594" s="109"/>
      <c r="CFO594" s="109"/>
      <c r="CFP594" s="109"/>
      <c r="CFQ594" s="109"/>
      <c r="CFR594" s="109"/>
      <c r="CFS594" s="109"/>
      <c r="CFT594" s="109"/>
      <c r="CFU594" s="109"/>
      <c r="CFV594" s="109"/>
      <c r="CFW594" s="109"/>
      <c r="CFX594" s="109"/>
      <c r="CFY594" s="109"/>
      <c r="CFZ594" s="109"/>
      <c r="CGA594" s="109"/>
      <c r="CGB594" s="109"/>
      <c r="CGC594" s="109"/>
      <c r="CGD594" s="109"/>
      <c r="CGE594" s="109"/>
      <c r="CGF594" s="109"/>
      <c r="CGG594" s="109"/>
      <c r="CGH594" s="109"/>
      <c r="CGI594" s="109"/>
      <c r="CGJ594" s="109"/>
      <c r="CGK594" s="109"/>
      <c r="CGL594" s="109"/>
      <c r="CGM594" s="109"/>
      <c r="CGN594" s="109"/>
      <c r="CGO594" s="109"/>
      <c r="CGP594" s="109"/>
      <c r="CGQ594" s="109"/>
      <c r="CGR594" s="109"/>
      <c r="CGS594" s="109"/>
      <c r="CGT594" s="109"/>
      <c r="CGU594" s="109"/>
      <c r="CGV594" s="109"/>
      <c r="CGW594" s="109"/>
      <c r="CGX594" s="109"/>
      <c r="CGY594" s="109"/>
      <c r="CGZ594" s="109"/>
      <c r="CHA594" s="109"/>
      <c r="CHB594" s="109"/>
      <c r="CHC594" s="109"/>
      <c r="CHD594" s="109"/>
      <c r="CHE594" s="109"/>
      <c r="CHF594" s="109"/>
      <c r="CHG594" s="109"/>
      <c r="CHH594" s="109"/>
      <c r="CHI594" s="109"/>
      <c r="CHJ594" s="109"/>
      <c r="CHK594" s="109"/>
      <c r="CHL594" s="109"/>
      <c r="CHM594" s="109"/>
      <c r="CHN594" s="109"/>
      <c r="CHO594" s="109"/>
      <c r="CHP594" s="109"/>
      <c r="CHQ594" s="109"/>
      <c r="CHR594" s="109"/>
      <c r="CHS594" s="109"/>
      <c r="CHT594" s="109"/>
      <c r="CHU594" s="109"/>
      <c r="CHV594" s="109"/>
      <c r="CHW594" s="109"/>
      <c r="CHX594" s="109"/>
      <c r="CHY594" s="109"/>
      <c r="CHZ594" s="109"/>
      <c r="CIA594" s="109"/>
      <c r="CIB594" s="109"/>
      <c r="CIC594" s="109"/>
      <c r="CID594" s="109"/>
      <c r="CIE594" s="109"/>
      <c r="CIF594" s="109"/>
      <c r="CIG594" s="109"/>
      <c r="CIH594" s="109"/>
      <c r="CII594" s="109"/>
      <c r="CIJ594" s="109"/>
      <c r="CIK594" s="109"/>
      <c r="CIL594" s="109"/>
      <c r="CIM594" s="109"/>
      <c r="CIN594" s="109"/>
      <c r="CIO594" s="109"/>
      <c r="CIP594" s="109"/>
      <c r="CIQ594" s="109"/>
      <c r="CIR594" s="109"/>
      <c r="CIS594" s="109"/>
      <c r="CIT594" s="109"/>
      <c r="CIU594" s="109"/>
      <c r="CIV594" s="109"/>
      <c r="CIW594" s="109"/>
      <c r="CIX594" s="109"/>
      <c r="CIY594" s="109"/>
      <c r="CIZ594" s="109"/>
      <c r="CJA594" s="109"/>
      <c r="CJB594" s="109"/>
      <c r="CJC594" s="109"/>
      <c r="CJD594" s="109"/>
      <c r="CJE594" s="109"/>
      <c r="CJF594" s="109"/>
      <c r="CJG594" s="109"/>
      <c r="CJH594" s="109"/>
      <c r="CJI594" s="109"/>
      <c r="CJJ594" s="109"/>
      <c r="CJK594" s="109"/>
      <c r="CJL594" s="109"/>
      <c r="CJM594" s="109"/>
      <c r="CJN594" s="109"/>
      <c r="CJO594" s="109"/>
      <c r="CJP594" s="109"/>
      <c r="CJQ594" s="109"/>
      <c r="CJR594" s="109"/>
      <c r="CJS594" s="109"/>
      <c r="CJT594" s="109"/>
      <c r="CJU594" s="109"/>
      <c r="CJV594" s="109"/>
      <c r="CJW594" s="109"/>
      <c r="CJX594" s="109"/>
      <c r="CJY594" s="109"/>
      <c r="CJZ594" s="109"/>
      <c r="CKA594" s="109"/>
      <c r="CKB594" s="109"/>
      <c r="CKC594" s="109"/>
      <c r="CKD594" s="109"/>
      <c r="CKE594" s="109"/>
      <c r="CKF594" s="109"/>
      <c r="CKG594" s="109"/>
      <c r="CKH594" s="109"/>
      <c r="CKI594" s="109"/>
      <c r="CKJ594" s="109"/>
      <c r="CKK594" s="109"/>
      <c r="CKL594" s="109"/>
      <c r="CKM594" s="109"/>
      <c r="CKN594" s="109"/>
      <c r="CKO594" s="109"/>
      <c r="CKP594" s="109"/>
      <c r="CKQ594" s="109"/>
      <c r="CKR594" s="109"/>
      <c r="CKS594" s="109"/>
      <c r="CKT594" s="109"/>
      <c r="CKU594" s="109"/>
      <c r="CKV594" s="109"/>
      <c r="CKW594" s="109"/>
      <c r="CKX594" s="109"/>
      <c r="CKY594" s="109"/>
      <c r="CKZ594" s="109"/>
      <c r="CLA594" s="109"/>
      <c r="CLB594" s="109"/>
      <c r="CLC594" s="109"/>
      <c r="CLD594" s="109"/>
      <c r="CLE594" s="109"/>
      <c r="CLF594" s="109"/>
      <c r="CLG594" s="109"/>
      <c r="CLH594" s="109"/>
      <c r="CLI594" s="109"/>
      <c r="CLJ594" s="109"/>
      <c r="CLK594" s="109"/>
      <c r="CLL594" s="109"/>
      <c r="CLM594" s="109"/>
      <c r="CLN594" s="109"/>
      <c r="CLO594" s="109"/>
      <c r="CLP594" s="109"/>
      <c r="CLQ594" s="109"/>
      <c r="CLR594" s="109"/>
      <c r="CLS594" s="109"/>
      <c r="CLT594" s="109"/>
      <c r="CLU594" s="109"/>
      <c r="CLV594" s="109"/>
      <c r="CLW594" s="109"/>
      <c r="CLX594" s="109"/>
      <c r="CLY594" s="109"/>
      <c r="CLZ594" s="109"/>
      <c r="CMA594" s="109"/>
      <c r="CMB594" s="109"/>
      <c r="CMC594" s="109"/>
      <c r="CMD594" s="109"/>
      <c r="CME594" s="109"/>
      <c r="CMF594" s="109"/>
      <c r="CMG594" s="109"/>
      <c r="CMH594" s="109"/>
      <c r="CMI594" s="109"/>
      <c r="CMJ594" s="109"/>
      <c r="CMK594" s="109"/>
      <c r="CML594" s="109"/>
      <c r="CMM594" s="109"/>
      <c r="CMN594" s="109"/>
      <c r="CMO594" s="109"/>
      <c r="CMP594" s="109"/>
      <c r="CMQ594" s="109"/>
      <c r="CMR594" s="109"/>
      <c r="CMS594" s="109"/>
      <c r="CMT594" s="109"/>
      <c r="CMU594" s="109"/>
      <c r="CMV594" s="109"/>
      <c r="CMW594" s="109"/>
      <c r="CMX594" s="109"/>
      <c r="CMY594" s="109"/>
      <c r="CMZ594" s="109"/>
      <c r="CNA594" s="109"/>
      <c r="CNB594" s="109"/>
      <c r="CNC594" s="109"/>
      <c r="CND594" s="109"/>
      <c r="CNE594" s="109"/>
      <c r="CNF594" s="109"/>
      <c r="CNG594" s="109"/>
      <c r="CNH594" s="109"/>
      <c r="CNI594" s="109"/>
      <c r="CNJ594" s="109"/>
      <c r="CNK594" s="109"/>
      <c r="CNL594" s="109"/>
      <c r="CNM594" s="109"/>
      <c r="CNN594" s="109"/>
      <c r="CNO594" s="109"/>
      <c r="CNP594" s="109"/>
      <c r="CNQ594" s="109"/>
      <c r="CNR594" s="109"/>
      <c r="CNS594" s="109"/>
      <c r="CNT594" s="109"/>
      <c r="CNU594" s="109"/>
      <c r="CNV594" s="109"/>
      <c r="CNW594" s="109"/>
      <c r="CNX594" s="109"/>
      <c r="CNY594" s="109"/>
      <c r="CNZ594" s="109"/>
      <c r="COA594" s="109"/>
      <c r="COB594" s="109"/>
      <c r="COC594" s="109"/>
      <c r="COD594" s="109"/>
      <c r="COE594" s="109"/>
      <c r="COF594" s="109"/>
      <c r="COG594" s="109"/>
      <c r="COH594" s="109"/>
      <c r="COI594" s="109"/>
      <c r="COJ594" s="109"/>
      <c r="COK594" s="109"/>
      <c r="COL594" s="109"/>
      <c r="COM594" s="109"/>
      <c r="CON594" s="109"/>
      <c r="COO594" s="109"/>
      <c r="COP594" s="109"/>
      <c r="COQ594" s="109"/>
      <c r="COR594" s="109"/>
      <c r="COS594" s="109"/>
      <c r="COT594" s="109"/>
      <c r="COU594" s="109"/>
      <c r="COV594" s="109"/>
      <c r="COW594" s="109"/>
      <c r="COX594" s="109"/>
      <c r="COY594" s="109"/>
      <c r="COZ594" s="109"/>
      <c r="CPA594" s="109"/>
      <c r="CPB594" s="109"/>
      <c r="CPC594" s="109"/>
      <c r="CPD594" s="109"/>
      <c r="CPE594" s="109"/>
      <c r="CPF594" s="109"/>
      <c r="CPG594" s="109"/>
      <c r="CPH594" s="109"/>
      <c r="CPI594" s="109"/>
      <c r="CPJ594" s="109"/>
      <c r="CPK594" s="109"/>
      <c r="CPL594" s="109"/>
      <c r="CPM594" s="109"/>
      <c r="CPN594" s="109"/>
      <c r="CPO594" s="109"/>
      <c r="CPP594" s="109"/>
      <c r="CPQ594" s="109"/>
      <c r="CPR594" s="109"/>
      <c r="CPS594" s="109"/>
      <c r="CPT594" s="109"/>
      <c r="CPU594" s="109"/>
      <c r="CPV594" s="109"/>
      <c r="CPW594" s="109"/>
      <c r="CPX594" s="109"/>
      <c r="CPY594" s="109"/>
      <c r="CPZ594" s="109"/>
      <c r="CQA594" s="109"/>
      <c r="CQB594" s="109"/>
      <c r="CQC594" s="109"/>
      <c r="CQD594" s="109"/>
      <c r="CQE594" s="109"/>
      <c r="CQF594" s="109"/>
      <c r="CQG594" s="109"/>
      <c r="CQH594" s="109"/>
      <c r="CQI594" s="109"/>
      <c r="CQJ594" s="109"/>
      <c r="CQK594" s="109"/>
      <c r="CQL594" s="109"/>
      <c r="CQM594" s="109"/>
      <c r="CQN594" s="109"/>
      <c r="CQO594" s="109"/>
      <c r="CQP594" s="109"/>
      <c r="CQQ594" s="109"/>
      <c r="CQR594" s="109"/>
      <c r="CQS594" s="109"/>
      <c r="CQT594" s="109"/>
      <c r="CQU594" s="109"/>
      <c r="CQV594" s="109"/>
      <c r="CQW594" s="109"/>
      <c r="CQX594" s="109"/>
      <c r="CQY594" s="109"/>
      <c r="CQZ594" s="109"/>
      <c r="CRA594" s="109"/>
      <c r="CRB594" s="109"/>
      <c r="CRC594" s="109"/>
      <c r="CRD594" s="109"/>
      <c r="CRE594" s="109"/>
      <c r="CRF594" s="109"/>
      <c r="CRG594" s="109"/>
      <c r="CRH594" s="109"/>
      <c r="CRI594" s="109"/>
      <c r="CRJ594" s="109"/>
      <c r="CRK594" s="109"/>
      <c r="CRL594" s="109"/>
      <c r="CRM594" s="109"/>
      <c r="CRN594" s="109"/>
      <c r="CRO594" s="109"/>
      <c r="CRP594" s="109"/>
      <c r="CRQ594" s="109"/>
      <c r="CRR594" s="109"/>
      <c r="CRS594" s="109"/>
      <c r="CRT594" s="109"/>
      <c r="CRU594" s="109"/>
      <c r="CRV594" s="109"/>
      <c r="CRW594" s="109"/>
      <c r="CRX594" s="109"/>
      <c r="CRY594" s="109"/>
      <c r="CRZ594" s="109"/>
      <c r="CSA594" s="109"/>
      <c r="CSB594" s="109"/>
      <c r="CSC594" s="109"/>
      <c r="CSD594" s="109"/>
      <c r="CSE594" s="109"/>
      <c r="CSF594" s="109"/>
      <c r="CSG594" s="109"/>
      <c r="CSH594" s="109"/>
      <c r="CSI594" s="109"/>
      <c r="CSJ594" s="109"/>
      <c r="CSK594" s="109"/>
      <c r="CSL594" s="109"/>
      <c r="CSM594" s="109"/>
      <c r="CSN594" s="109"/>
      <c r="CSO594" s="109"/>
      <c r="CSP594" s="109"/>
      <c r="CSQ594" s="109"/>
      <c r="CSR594" s="109"/>
      <c r="CSS594" s="109"/>
      <c r="CST594" s="109"/>
      <c r="CSU594" s="109"/>
      <c r="CSV594" s="109"/>
      <c r="CSW594" s="109"/>
      <c r="CSX594" s="109"/>
      <c r="CSY594" s="109"/>
      <c r="CSZ594" s="109"/>
      <c r="CTA594" s="109"/>
      <c r="CTB594" s="109"/>
      <c r="CTC594" s="109"/>
      <c r="CTD594" s="109"/>
      <c r="CTE594" s="109"/>
      <c r="CTF594" s="109"/>
      <c r="CTG594" s="109"/>
      <c r="CTH594" s="109"/>
      <c r="CTI594" s="109"/>
      <c r="CTJ594" s="109"/>
      <c r="CTK594" s="109"/>
      <c r="CTL594" s="109"/>
      <c r="CTM594" s="109"/>
      <c r="CTN594" s="109"/>
      <c r="CTO594" s="109"/>
      <c r="CTP594" s="109"/>
      <c r="CTQ594" s="109"/>
      <c r="CTR594" s="109"/>
      <c r="CTS594" s="109"/>
      <c r="CTT594" s="109"/>
      <c r="CTU594" s="109"/>
      <c r="CTV594" s="109"/>
      <c r="CTW594" s="109"/>
      <c r="CTX594" s="109"/>
      <c r="CTY594" s="109"/>
      <c r="CTZ594" s="109"/>
      <c r="CUA594" s="109"/>
      <c r="CUB594" s="109"/>
      <c r="CUC594" s="109"/>
      <c r="CUD594" s="109"/>
      <c r="CUE594" s="109"/>
      <c r="CUF594" s="109"/>
      <c r="CUG594" s="109"/>
      <c r="CUH594" s="109"/>
      <c r="CUI594" s="109"/>
      <c r="CUJ594" s="109"/>
      <c r="CUK594" s="109"/>
      <c r="CUL594" s="109"/>
      <c r="CUM594" s="109"/>
      <c r="CUN594" s="109"/>
      <c r="CUO594" s="109"/>
      <c r="CUP594" s="109"/>
      <c r="CUQ594" s="109"/>
      <c r="CUR594" s="109"/>
      <c r="CUS594" s="109"/>
      <c r="CUT594" s="109"/>
      <c r="CUU594" s="109"/>
      <c r="CUV594" s="109"/>
      <c r="CUW594" s="109"/>
      <c r="CUX594" s="109"/>
      <c r="CUY594" s="109"/>
      <c r="CUZ594" s="109"/>
      <c r="CVA594" s="109"/>
      <c r="CVB594" s="109"/>
      <c r="CVC594" s="109"/>
      <c r="CVD594" s="109"/>
      <c r="CVE594" s="109"/>
      <c r="CVF594" s="109"/>
      <c r="CVG594" s="109"/>
      <c r="CVH594" s="109"/>
      <c r="CVI594" s="109"/>
      <c r="CVJ594" s="109"/>
      <c r="CVK594" s="109"/>
      <c r="CVL594" s="109"/>
      <c r="CVM594" s="109"/>
      <c r="CVN594" s="109"/>
      <c r="CVO594" s="109"/>
      <c r="CVP594" s="109"/>
      <c r="CVQ594" s="109"/>
      <c r="CVR594" s="109"/>
      <c r="CVS594" s="109"/>
      <c r="CVT594" s="109"/>
      <c r="CVU594" s="109"/>
      <c r="CVV594" s="109"/>
      <c r="CVW594" s="109"/>
      <c r="CVX594" s="109"/>
      <c r="CVY594" s="109"/>
      <c r="CVZ594" s="109"/>
      <c r="CWA594" s="109"/>
      <c r="CWB594" s="109"/>
      <c r="CWC594" s="109"/>
      <c r="CWD594" s="109"/>
      <c r="CWE594" s="109"/>
      <c r="CWF594" s="109"/>
      <c r="CWG594" s="109"/>
      <c r="CWH594" s="109"/>
      <c r="CWI594" s="109"/>
      <c r="CWJ594" s="109"/>
      <c r="CWK594" s="109"/>
      <c r="CWL594" s="109"/>
      <c r="CWM594" s="109"/>
      <c r="CWN594" s="109"/>
      <c r="CWO594" s="109"/>
      <c r="CWP594" s="109"/>
      <c r="CWQ594" s="109"/>
      <c r="CWR594" s="109"/>
      <c r="CWS594" s="109"/>
      <c r="CWT594" s="109"/>
      <c r="CWU594" s="109"/>
      <c r="CWV594" s="109"/>
      <c r="CWW594" s="109"/>
      <c r="CWX594" s="109"/>
      <c r="CWY594" s="109"/>
      <c r="CWZ594" s="109"/>
      <c r="CXA594" s="109"/>
      <c r="CXB594" s="109"/>
      <c r="CXC594" s="109"/>
      <c r="CXD594" s="109"/>
      <c r="CXE594" s="109"/>
      <c r="CXF594" s="109"/>
      <c r="CXG594" s="109"/>
      <c r="CXH594" s="109"/>
      <c r="CXI594" s="109"/>
      <c r="CXJ594" s="109"/>
      <c r="CXK594" s="109"/>
      <c r="CXL594" s="109"/>
      <c r="CXM594" s="109"/>
      <c r="CXN594" s="109"/>
      <c r="CXO594" s="109"/>
      <c r="CXP594" s="109"/>
      <c r="CXQ594" s="109"/>
      <c r="CXR594" s="109"/>
      <c r="CXS594" s="109"/>
      <c r="CXT594" s="109"/>
      <c r="CXU594" s="109"/>
      <c r="CXV594" s="109"/>
      <c r="CXW594" s="109"/>
      <c r="CXX594" s="109"/>
      <c r="CXY594" s="109"/>
      <c r="CXZ594" s="109"/>
      <c r="CYA594" s="109"/>
      <c r="CYB594" s="109"/>
      <c r="CYC594" s="109"/>
      <c r="CYD594" s="109"/>
      <c r="CYE594" s="109"/>
      <c r="CYF594" s="109"/>
      <c r="CYG594" s="109"/>
      <c r="CYH594" s="109"/>
      <c r="CYI594" s="109"/>
      <c r="CYJ594" s="109"/>
      <c r="CYK594" s="109"/>
      <c r="CYL594" s="109"/>
      <c r="CYM594" s="109"/>
      <c r="CYN594" s="109"/>
      <c r="CYO594" s="109"/>
      <c r="CYP594" s="109"/>
      <c r="CYQ594" s="109"/>
      <c r="CYR594" s="109"/>
      <c r="CYS594" s="109"/>
      <c r="CYT594" s="109"/>
      <c r="CYU594" s="109"/>
      <c r="CYV594" s="109"/>
      <c r="CYW594" s="109"/>
      <c r="CYX594" s="109"/>
      <c r="CYY594" s="109"/>
      <c r="CYZ594" s="109"/>
      <c r="CZA594" s="109"/>
      <c r="CZB594" s="109"/>
      <c r="CZC594" s="109"/>
      <c r="CZD594" s="109"/>
      <c r="CZE594" s="109"/>
      <c r="CZF594" s="109"/>
      <c r="CZG594" s="109"/>
      <c r="CZH594" s="109"/>
      <c r="CZI594" s="109"/>
      <c r="CZJ594" s="109"/>
      <c r="CZK594" s="109"/>
      <c r="CZL594" s="109"/>
      <c r="CZM594" s="109"/>
      <c r="CZN594" s="109"/>
      <c r="CZO594" s="109"/>
      <c r="CZP594" s="109"/>
      <c r="CZQ594" s="109"/>
      <c r="CZR594" s="109"/>
      <c r="CZS594" s="109"/>
      <c r="CZT594" s="109"/>
      <c r="CZU594" s="109"/>
      <c r="CZV594" s="109"/>
      <c r="CZW594" s="109"/>
      <c r="CZX594" s="109"/>
      <c r="CZY594" s="109"/>
      <c r="CZZ594" s="109"/>
      <c r="DAA594" s="109"/>
      <c r="DAB594" s="109"/>
      <c r="DAC594" s="109"/>
      <c r="DAD594" s="109"/>
      <c r="DAE594" s="109"/>
      <c r="DAF594" s="109"/>
      <c r="DAG594" s="109"/>
      <c r="DAH594" s="109"/>
      <c r="DAI594" s="109"/>
      <c r="DAJ594" s="109"/>
      <c r="DAK594" s="109"/>
      <c r="DAL594" s="109"/>
      <c r="DAM594" s="109"/>
      <c r="DAN594" s="109"/>
      <c r="DAO594" s="109"/>
      <c r="DAP594" s="109"/>
      <c r="DAQ594" s="109"/>
      <c r="DAR594" s="109"/>
      <c r="DAS594" s="109"/>
      <c r="DAT594" s="109"/>
      <c r="DAU594" s="109"/>
      <c r="DAV594" s="109"/>
      <c r="DAW594" s="109"/>
      <c r="DAX594" s="109"/>
      <c r="DAY594" s="109"/>
      <c r="DAZ594" s="109"/>
      <c r="DBA594" s="109"/>
      <c r="DBB594" s="109"/>
      <c r="DBC594" s="109"/>
      <c r="DBD594" s="109"/>
      <c r="DBE594" s="109"/>
      <c r="DBF594" s="109"/>
      <c r="DBG594" s="109"/>
      <c r="DBH594" s="109"/>
      <c r="DBI594" s="109"/>
      <c r="DBJ594" s="109"/>
      <c r="DBK594" s="109"/>
      <c r="DBL594" s="109"/>
      <c r="DBM594" s="109"/>
      <c r="DBN594" s="109"/>
      <c r="DBO594" s="109"/>
      <c r="DBP594" s="109"/>
      <c r="DBQ594" s="109"/>
      <c r="DBR594" s="109"/>
      <c r="DBS594" s="109"/>
      <c r="DBT594" s="109"/>
      <c r="DBU594" s="109"/>
      <c r="DBV594" s="109"/>
      <c r="DBW594" s="109"/>
      <c r="DBX594" s="109"/>
      <c r="DBY594" s="109"/>
      <c r="DBZ594" s="109"/>
      <c r="DCA594" s="109"/>
      <c r="DCB594" s="109"/>
      <c r="DCC594" s="109"/>
      <c r="DCD594" s="109"/>
      <c r="DCE594" s="109"/>
      <c r="DCF594" s="109"/>
      <c r="DCG594" s="109"/>
      <c r="DCH594" s="109"/>
      <c r="DCI594" s="109"/>
      <c r="DCJ594" s="109"/>
      <c r="DCK594" s="109"/>
      <c r="DCL594" s="109"/>
      <c r="DCM594" s="109"/>
      <c r="DCN594" s="109"/>
      <c r="DCO594" s="109"/>
      <c r="DCP594" s="109"/>
      <c r="DCQ594" s="109"/>
      <c r="DCR594" s="109"/>
      <c r="DCS594" s="109"/>
      <c r="DCT594" s="109"/>
      <c r="DCU594" s="109"/>
      <c r="DCV594" s="109"/>
      <c r="DCW594" s="109"/>
      <c r="DCX594" s="109"/>
      <c r="DCY594" s="109"/>
      <c r="DCZ594" s="109"/>
      <c r="DDA594" s="109"/>
      <c r="DDB594" s="109"/>
      <c r="DDC594" s="109"/>
      <c r="DDD594" s="109"/>
      <c r="DDE594" s="109"/>
      <c r="DDF594" s="109"/>
      <c r="DDG594" s="109"/>
      <c r="DDH594" s="109"/>
      <c r="DDI594" s="109"/>
      <c r="DDJ594" s="109"/>
      <c r="DDK594" s="109"/>
      <c r="DDL594" s="109"/>
      <c r="DDM594" s="109"/>
      <c r="DDN594" s="109"/>
      <c r="DDO594" s="109"/>
      <c r="DDP594" s="109"/>
      <c r="DDQ594" s="109"/>
      <c r="DDR594" s="109"/>
      <c r="DDS594" s="109"/>
      <c r="DDT594" s="109"/>
      <c r="DDU594" s="109"/>
      <c r="DDV594" s="109"/>
      <c r="DDW594" s="109"/>
      <c r="DDX594" s="109"/>
      <c r="DDY594" s="109"/>
      <c r="DDZ594" s="109"/>
      <c r="DEA594" s="109"/>
      <c r="DEB594" s="109"/>
      <c r="DEC594" s="109"/>
      <c r="DED594" s="109"/>
      <c r="DEE594" s="109"/>
      <c r="DEF594" s="109"/>
      <c r="DEG594" s="109"/>
      <c r="DEH594" s="109"/>
      <c r="DEI594" s="109"/>
      <c r="DEJ594" s="109"/>
      <c r="DEK594" s="109"/>
      <c r="DEL594" s="109"/>
      <c r="DEM594" s="109"/>
      <c r="DEN594" s="109"/>
      <c r="DEO594" s="109"/>
      <c r="DEP594" s="109"/>
      <c r="DEQ594" s="109"/>
      <c r="DER594" s="109"/>
      <c r="DES594" s="109"/>
      <c r="DET594" s="109"/>
      <c r="DEU594" s="109"/>
      <c r="DEV594" s="109"/>
      <c r="DEW594" s="109"/>
      <c r="DEX594" s="109"/>
      <c r="DEY594" s="109"/>
      <c r="DEZ594" s="109"/>
      <c r="DFA594" s="109"/>
      <c r="DFB594" s="109"/>
      <c r="DFC594" s="109"/>
      <c r="DFD594" s="109"/>
      <c r="DFE594" s="109"/>
      <c r="DFF594" s="109"/>
      <c r="DFG594" s="109"/>
      <c r="DFH594" s="109"/>
      <c r="DFI594" s="109"/>
      <c r="DFJ594" s="109"/>
      <c r="DFK594" s="109"/>
      <c r="DFL594" s="109"/>
      <c r="DFM594" s="109"/>
      <c r="DFN594" s="109"/>
      <c r="DFO594" s="109"/>
      <c r="DFP594" s="109"/>
      <c r="DFQ594" s="109"/>
      <c r="DFR594" s="109"/>
      <c r="DFS594" s="109"/>
      <c r="DFT594" s="109"/>
      <c r="DFU594" s="109"/>
      <c r="DFV594" s="109"/>
      <c r="DFW594" s="109"/>
      <c r="DFX594" s="109"/>
      <c r="DFY594" s="109"/>
      <c r="DFZ594" s="109"/>
      <c r="DGA594" s="109"/>
      <c r="DGB594" s="109"/>
      <c r="DGC594" s="109"/>
      <c r="DGD594" s="109"/>
      <c r="DGE594" s="109"/>
      <c r="DGF594" s="109"/>
      <c r="DGG594" s="109"/>
      <c r="DGH594" s="109"/>
      <c r="DGI594" s="109"/>
      <c r="DGJ594" s="109"/>
      <c r="DGK594" s="109"/>
      <c r="DGL594" s="109"/>
      <c r="DGM594" s="109"/>
      <c r="DGN594" s="109"/>
      <c r="DGO594" s="109"/>
      <c r="DGP594" s="109"/>
      <c r="DGQ594" s="109"/>
      <c r="DGR594" s="109"/>
      <c r="DGS594" s="109"/>
      <c r="DGT594" s="109"/>
      <c r="DGU594" s="109"/>
      <c r="DGV594" s="109"/>
      <c r="DGW594" s="109"/>
      <c r="DGX594" s="109"/>
      <c r="DGY594" s="109"/>
      <c r="DGZ594" s="109"/>
      <c r="DHA594" s="109"/>
      <c r="DHB594" s="109"/>
      <c r="DHC594" s="109"/>
      <c r="DHD594" s="109"/>
      <c r="DHE594" s="109"/>
      <c r="DHF594" s="109"/>
      <c r="DHG594" s="109"/>
      <c r="DHH594" s="109"/>
      <c r="DHI594" s="109"/>
      <c r="DHJ594" s="109"/>
      <c r="DHK594" s="109"/>
      <c r="DHL594" s="109"/>
      <c r="DHM594" s="109"/>
      <c r="DHN594" s="109"/>
      <c r="DHO594" s="109"/>
      <c r="DHP594" s="109"/>
      <c r="DHQ594" s="109"/>
      <c r="DHR594" s="109"/>
      <c r="DHS594" s="109"/>
      <c r="DHT594" s="109"/>
      <c r="DHU594" s="109"/>
      <c r="DHV594" s="109"/>
      <c r="DHW594" s="109"/>
      <c r="DHX594" s="109"/>
      <c r="DHY594" s="109"/>
      <c r="DHZ594" s="109"/>
      <c r="DIA594" s="109"/>
      <c r="DIB594" s="109"/>
      <c r="DIC594" s="109"/>
      <c r="DID594" s="109"/>
      <c r="DIE594" s="109"/>
      <c r="DIF594" s="109"/>
      <c r="DIG594" s="109"/>
      <c r="DIH594" s="109"/>
      <c r="DII594" s="109"/>
      <c r="DIJ594" s="109"/>
      <c r="DIK594" s="109"/>
      <c r="DIL594" s="109"/>
      <c r="DIM594" s="109"/>
      <c r="DIN594" s="109"/>
      <c r="DIO594" s="109"/>
      <c r="DIP594" s="109"/>
      <c r="DIQ594" s="109"/>
      <c r="DIR594" s="109"/>
      <c r="DIS594" s="109"/>
      <c r="DIT594" s="109"/>
      <c r="DIU594" s="109"/>
      <c r="DIV594" s="109"/>
      <c r="DIW594" s="109"/>
      <c r="DIX594" s="109"/>
      <c r="DIY594" s="109"/>
      <c r="DIZ594" s="109"/>
      <c r="DJA594" s="109"/>
      <c r="DJB594" s="109"/>
      <c r="DJC594" s="109"/>
      <c r="DJD594" s="109"/>
      <c r="DJE594" s="109"/>
      <c r="DJF594" s="109"/>
      <c r="DJG594" s="109"/>
      <c r="DJH594" s="109"/>
      <c r="DJI594" s="109"/>
      <c r="DJJ594" s="109"/>
      <c r="DJK594" s="109"/>
      <c r="DJL594" s="109"/>
      <c r="DJM594" s="109"/>
      <c r="DJN594" s="109"/>
      <c r="DJO594" s="109"/>
      <c r="DJP594" s="109"/>
      <c r="DJQ594" s="109"/>
      <c r="DJR594" s="109"/>
      <c r="DJS594" s="109"/>
      <c r="DJT594" s="109"/>
      <c r="DJU594" s="109"/>
      <c r="DJV594" s="109"/>
      <c r="DJW594" s="109"/>
      <c r="DJX594" s="109"/>
      <c r="DJY594" s="109"/>
      <c r="DJZ594" s="109"/>
      <c r="DKA594" s="109"/>
      <c r="DKB594" s="109"/>
      <c r="DKC594" s="109"/>
      <c r="DKD594" s="109"/>
      <c r="DKE594" s="109"/>
      <c r="DKF594" s="109"/>
      <c r="DKG594" s="109"/>
      <c r="DKH594" s="109"/>
      <c r="DKI594" s="109"/>
      <c r="DKJ594" s="109"/>
      <c r="DKK594" s="109"/>
      <c r="DKL594" s="109"/>
      <c r="DKM594" s="109"/>
      <c r="DKN594" s="109"/>
      <c r="DKO594" s="109"/>
      <c r="DKP594" s="109"/>
      <c r="DKQ594" s="109"/>
      <c r="DKR594" s="109"/>
      <c r="DKS594" s="109"/>
      <c r="DKT594" s="109"/>
      <c r="DKU594" s="109"/>
      <c r="DKV594" s="109"/>
      <c r="DKW594" s="109"/>
      <c r="DKX594" s="109"/>
      <c r="DKY594" s="109"/>
      <c r="DKZ594" s="109"/>
      <c r="DLA594" s="109"/>
      <c r="DLB594" s="109"/>
      <c r="DLC594" s="109"/>
      <c r="DLD594" s="109"/>
      <c r="DLE594" s="109"/>
      <c r="DLF594" s="109"/>
      <c r="DLG594" s="109"/>
      <c r="DLH594" s="109"/>
      <c r="DLI594" s="109"/>
      <c r="DLJ594" s="109"/>
      <c r="DLK594" s="109"/>
      <c r="DLL594" s="109"/>
      <c r="DLM594" s="109"/>
      <c r="DLN594" s="109"/>
      <c r="DLO594" s="109"/>
      <c r="DLP594" s="109"/>
      <c r="DLQ594" s="109"/>
      <c r="DLR594" s="109"/>
      <c r="DLS594" s="109"/>
      <c r="DLT594" s="109"/>
      <c r="DLU594" s="109"/>
      <c r="DLV594" s="109"/>
      <c r="DLW594" s="109"/>
      <c r="DLX594" s="109"/>
      <c r="DLY594" s="109"/>
      <c r="DLZ594" s="109"/>
      <c r="DMA594" s="109"/>
      <c r="DMB594" s="109"/>
      <c r="DMC594" s="109"/>
      <c r="DMD594" s="109"/>
      <c r="DME594" s="109"/>
      <c r="DMF594" s="109"/>
      <c r="DMG594" s="109"/>
      <c r="DMH594" s="109"/>
      <c r="DMI594" s="109"/>
      <c r="DMJ594" s="109"/>
      <c r="DMK594" s="109"/>
      <c r="DML594" s="109"/>
      <c r="DMM594" s="109"/>
      <c r="DMN594" s="109"/>
      <c r="DMO594" s="109"/>
      <c r="DMP594" s="109"/>
      <c r="DMQ594" s="109"/>
      <c r="DMR594" s="109"/>
      <c r="DMS594" s="109"/>
      <c r="DMT594" s="109"/>
      <c r="DMU594" s="109"/>
      <c r="DMV594" s="109"/>
      <c r="DMW594" s="109"/>
      <c r="DMX594" s="109"/>
      <c r="DMY594" s="109"/>
      <c r="DMZ594" s="109"/>
      <c r="DNA594" s="109"/>
      <c r="DNB594" s="109"/>
      <c r="DNC594" s="109"/>
      <c r="DND594" s="109"/>
      <c r="DNE594" s="109"/>
      <c r="DNF594" s="109"/>
      <c r="DNG594" s="109"/>
      <c r="DNH594" s="109"/>
      <c r="DNI594" s="109"/>
      <c r="DNJ594" s="109"/>
      <c r="DNK594" s="109"/>
      <c r="DNL594" s="109"/>
      <c r="DNM594" s="109"/>
      <c r="DNN594" s="109"/>
      <c r="DNO594" s="109"/>
      <c r="DNP594" s="109"/>
      <c r="DNQ594" s="109"/>
      <c r="DNR594" s="109"/>
      <c r="DNS594" s="109"/>
      <c r="DNT594" s="109"/>
      <c r="DNU594" s="109"/>
      <c r="DNV594" s="109"/>
      <c r="DNW594" s="109"/>
      <c r="DNX594" s="109"/>
      <c r="DNY594" s="109"/>
      <c r="DNZ594" s="109"/>
      <c r="DOA594" s="109"/>
      <c r="DOB594" s="109"/>
      <c r="DOC594" s="109"/>
      <c r="DOD594" s="109"/>
      <c r="DOE594" s="109"/>
      <c r="DOF594" s="109"/>
      <c r="DOG594" s="109"/>
      <c r="DOH594" s="109"/>
      <c r="DOI594" s="109"/>
      <c r="DOJ594" s="109"/>
      <c r="DOK594" s="109"/>
      <c r="DOL594" s="109"/>
      <c r="DOM594" s="109"/>
      <c r="DON594" s="109"/>
      <c r="DOO594" s="109"/>
      <c r="DOP594" s="109"/>
      <c r="DOQ594" s="109"/>
      <c r="DOR594" s="109"/>
      <c r="DOS594" s="109"/>
      <c r="DOT594" s="109"/>
      <c r="DOU594" s="109"/>
      <c r="DOV594" s="109"/>
      <c r="DOW594" s="109"/>
      <c r="DOX594" s="109"/>
      <c r="DOY594" s="109"/>
      <c r="DOZ594" s="109"/>
      <c r="DPA594" s="109"/>
      <c r="DPB594" s="109"/>
      <c r="DPC594" s="109"/>
      <c r="DPD594" s="109"/>
      <c r="DPE594" s="109"/>
      <c r="DPF594" s="109"/>
      <c r="DPG594" s="109"/>
      <c r="DPH594" s="109"/>
      <c r="DPI594" s="109"/>
      <c r="DPJ594" s="109"/>
      <c r="DPK594" s="109"/>
      <c r="DPL594" s="109"/>
      <c r="DPM594" s="109"/>
      <c r="DPN594" s="109"/>
      <c r="DPO594" s="109"/>
      <c r="DPP594" s="109"/>
      <c r="DPQ594" s="109"/>
      <c r="DPR594" s="109"/>
      <c r="DPS594" s="109"/>
      <c r="DPT594" s="109"/>
      <c r="DPU594" s="109"/>
      <c r="DPV594" s="109"/>
      <c r="DPW594" s="109"/>
      <c r="DPX594" s="109"/>
      <c r="DPY594" s="109"/>
      <c r="DPZ594" s="109"/>
      <c r="DQA594" s="109"/>
      <c r="DQB594" s="109"/>
      <c r="DQC594" s="109"/>
      <c r="DQD594" s="109"/>
      <c r="DQE594" s="109"/>
      <c r="DQF594" s="109"/>
      <c r="DQG594" s="109"/>
      <c r="DQH594" s="109"/>
      <c r="DQI594" s="109"/>
      <c r="DQJ594" s="109"/>
      <c r="DQK594" s="109"/>
      <c r="DQL594" s="109"/>
      <c r="DQM594" s="109"/>
      <c r="DQN594" s="109"/>
      <c r="DQO594" s="109"/>
      <c r="DQP594" s="109"/>
      <c r="DQQ594" s="109"/>
      <c r="DQR594" s="109"/>
      <c r="DQS594" s="109"/>
      <c r="DQT594" s="109"/>
      <c r="DQU594" s="109"/>
      <c r="DQV594" s="109"/>
      <c r="DQW594" s="109"/>
      <c r="DQX594" s="109"/>
      <c r="DQY594" s="109"/>
      <c r="DQZ594" s="109"/>
      <c r="DRA594" s="109"/>
      <c r="DRB594" s="109"/>
      <c r="DRC594" s="109"/>
      <c r="DRD594" s="109"/>
      <c r="DRE594" s="109"/>
      <c r="DRF594" s="109"/>
      <c r="DRG594" s="109"/>
      <c r="DRH594" s="109"/>
      <c r="DRI594" s="109"/>
      <c r="DRJ594" s="109"/>
      <c r="DRK594" s="109"/>
      <c r="DRL594" s="109"/>
      <c r="DRM594" s="109"/>
      <c r="DRN594" s="109"/>
      <c r="DRO594" s="109"/>
      <c r="DRP594" s="109"/>
      <c r="DRQ594" s="109"/>
      <c r="DRR594" s="109"/>
      <c r="DRS594" s="109"/>
      <c r="DRT594" s="109"/>
      <c r="DRU594" s="109"/>
      <c r="DRV594" s="109"/>
      <c r="DRW594" s="109"/>
      <c r="DRX594" s="109"/>
      <c r="DRY594" s="109"/>
      <c r="DRZ594" s="109"/>
      <c r="DSA594" s="109"/>
      <c r="DSB594" s="109"/>
      <c r="DSC594" s="109"/>
      <c r="DSD594" s="109"/>
      <c r="DSE594" s="109"/>
      <c r="DSF594" s="109"/>
      <c r="DSG594" s="109"/>
      <c r="DSH594" s="109"/>
      <c r="DSI594" s="109"/>
      <c r="DSJ594" s="109"/>
      <c r="DSK594" s="109"/>
      <c r="DSL594" s="109"/>
      <c r="DSM594" s="109"/>
      <c r="DSN594" s="109"/>
      <c r="DSO594" s="109"/>
      <c r="DSP594" s="109"/>
      <c r="DSQ594" s="109"/>
      <c r="DSR594" s="109"/>
      <c r="DSS594" s="109"/>
      <c r="DST594" s="109"/>
      <c r="DSU594" s="109"/>
      <c r="DSV594" s="109"/>
      <c r="DSW594" s="109"/>
      <c r="DSX594" s="109"/>
      <c r="DSY594" s="109"/>
      <c r="DSZ594" s="109"/>
      <c r="DTA594" s="109"/>
      <c r="DTB594" s="109"/>
      <c r="DTC594" s="109"/>
      <c r="DTD594" s="109"/>
      <c r="DTE594" s="109"/>
      <c r="DTF594" s="109"/>
      <c r="DTG594" s="109"/>
      <c r="DTH594" s="109"/>
      <c r="DTI594" s="109"/>
      <c r="DTJ594" s="109"/>
      <c r="DTK594" s="109"/>
      <c r="DTL594" s="109"/>
      <c r="DTM594" s="109"/>
      <c r="DTN594" s="109"/>
      <c r="DTO594" s="109"/>
      <c r="DTP594" s="109"/>
      <c r="DTQ594" s="109"/>
      <c r="DTR594" s="109"/>
      <c r="DTS594" s="109"/>
      <c r="DTT594" s="109"/>
      <c r="DTU594" s="109"/>
      <c r="DTV594" s="109"/>
      <c r="DTW594" s="109"/>
      <c r="DTX594" s="109"/>
      <c r="DTY594" s="109"/>
      <c r="DTZ594" s="109"/>
      <c r="DUA594" s="109"/>
      <c r="DUB594" s="109"/>
      <c r="DUC594" s="109"/>
      <c r="DUD594" s="109"/>
      <c r="DUE594" s="109"/>
      <c r="DUF594" s="109"/>
      <c r="DUG594" s="109"/>
      <c r="DUH594" s="109"/>
      <c r="DUI594" s="109"/>
      <c r="DUJ594" s="109"/>
      <c r="DUK594" s="109"/>
      <c r="DUL594" s="109"/>
      <c r="DUM594" s="109"/>
      <c r="DUN594" s="109"/>
      <c r="DUO594" s="109"/>
      <c r="DUP594" s="109"/>
      <c r="DUQ594" s="109"/>
      <c r="DUR594" s="109"/>
      <c r="DUS594" s="109"/>
      <c r="DUT594" s="109"/>
      <c r="DUU594" s="109"/>
      <c r="DUV594" s="109"/>
      <c r="DUW594" s="109"/>
      <c r="DUX594" s="109"/>
      <c r="DUY594" s="109"/>
      <c r="DUZ594" s="109"/>
      <c r="DVA594" s="109"/>
      <c r="DVB594" s="109"/>
      <c r="DVC594" s="109"/>
      <c r="DVD594" s="109"/>
      <c r="DVE594" s="109"/>
      <c r="DVF594" s="109"/>
      <c r="DVG594" s="109"/>
      <c r="DVH594" s="109"/>
      <c r="DVI594" s="109"/>
      <c r="DVJ594" s="109"/>
      <c r="DVK594" s="109"/>
      <c r="DVL594" s="109"/>
      <c r="DVM594" s="109"/>
      <c r="DVN594" s="109"/>
      <c r="DVO594" s="109"/>
      <c r="DVP594" s="109"/>
      <c r="DVQ594" s="109"/>
      <c r="DVR594" s="109"/>
      <c r="DVS594" s="109"/>
      <c r="DVT594" s="109"/>
      <c r="DVU594" s="109"/>
      <c r="DVV594" s="109"/>
      <c r="DVW594" s="109"/>
      <c r="DVX594" s="109"/>
      <c r="DVY594" s="109"/>
      <c r="DVZ594" s="109"/>
      <c r="DWA594" s="109"/>
      <c r="DWB594" s="109"/>
      <c r="DWC594" s="109"/>
      <c r="DWD594" s="109"/>
      <c r="DWE594" s="109"/>
      <c r="DWF594" s="109"/>
      <c r="DWG594" s="109"/>
      <c r="DWH594" s="109"/>
      <c r="DWI594" s="109"/>
      <c r="DWJ594" s="109"/>
      <c r="DWK594" s="109"/>
      <c r="DWL594" s="109"/>
      <c r="DWM594" s="109"/>
      <c r="DWN594" s="109"/>
      <c r="DWO594" s="109"/>
      <c r="DWP594" s="109"/>
      <c r="DWQ594" s="109"/>
      <c r="DWR594" s="109"/>
      <c r="DWS594" s="109"/>
      <c r="DWT594" s="109"/>
      <c r="DWU594" s="109"/>
      <c r="DWV594" s="109"/>
      <c r="DWW594" s="109"/>
      <c r="DWX594" s="109"/>
      <c r="DWY594" s="109"/>
      <c r="DWZ594" s="109"/>
      <c r="DXA594" s="109"/>
      <c r="DXB594" s="109"/>
      <c r="DXC594" s="109"/>
      <c r="DXD594" s="109"/>
      <c r="DXE594" s="109"/>
      <c r="DXF594" s="109"/>
      <c r="DXG594" s="109"/>
      <c r="DXH594" s="109"/>
      <c r="DXI594" s="109"/>
      <c r="DXJ594" s="109"/>
      <c r="DXK594" s="109"/>
      <c r="DXL594" s="109"/>
      <c r="DXM594" s="109"/>
      <c r="DXN594" s="109"/>
      <c r="DXO594" s="109"/>
      <c r="DXP594" s="109"/>
      <c r="DXQ594" s="109"/>
      <c r="DXR594" s="109"/>
      <c r="DXS594" s="109"/>
      <c r="DXT594" s="109"/>
      <c r="DXU594" s="109"/>
      <c r="DXV594" s="109"/>
      <c r="DXW594" s="109"/>
      <c r="DXX594" s="109"/>
      <c r="DXY594" s="109"/>
      <c r="DXZ594" s="109"/>
      <c r="DYA594" s="109"/>
      <c r="DYB594" s="109"/>
      <c r="DYC594" s="109"/>
      <c r="DYD594" s="109"/>
      <c r="DYE594" s="109"/>
      <c r="DYF594" s="109"/>
      <c r="DYG594" s="109"/>
      <c r="DYH594" s="109"/>
      <c r="DYI594" s="109"/>
      <c r="DYJ594" s="109"/>
      <c r="DYK594" s="109"/>
      <c r="DYL594" s="109"/>
      <c r="DYM594" s="109"/>
      <c r="DYN594" s="109"/>
      <c r="DYO594" s="109"/>
      <c r="DYP594" s="109"/>
      <c r="DYQ594" s="109"/>
      <c r="DYR594" s="109"/>
      <c r="DYS594" s="109"/>
      <c r="DYT594" s="109"/>
      <c r="DYU594" s="109"/>
      <c r="DYV594" s="109"/>
      <c r="DYW594" s="109"/>
      <c r="DYX594" s="109"/>
      <c r="DYY594" s="109"/>
      <c r="DYZ594" s="109"/>
      <c r="DZA594" s="109"/>
      <c r="DZB594" s="109"/>
      <c r="DZC594" s="109"/>
      <c r="DZD594" s="109"/>
      <c r="DZE594" s="109"/>
      <c r="DZF594" s="109"/>
      <c r="DZG594" s="109"/>
      <c r="DZH594" s="109"/>
      <c r="DZI594" s="109"/>
      <c r="DZJ594" s="109"/>
      <c r="DZK594" s="109"/>
      <c r="DZL594" s="109"/>
      <c r="DZM594" s="109"/>
      <c r="DZN594" s="109"/>
      <c r="DZO594" s="109"/>
      <c r="DZP594" s="109"/>
      <c r="DZQ594" s="109"/>
      <c r="DZR594" s="109"/>
      <c r="DZS594" s="109"/>
      <c r="DZT594" s="109"/>
      <c r="DZU594" s="109"/>
      <c r="DZV594" s="109"/>
      <c r="DZW594" s="109"/>
      <c r="DZX594" s="109"/>
      <c r="DZY594" s="109"/>
      <c r="DZZ594" s="109"/>
      <c r="EAA594" s="109"/>
      <c r="EAB594" s="109"/>
      <c r="EAC594" s="109"/>
      <c r="EAD594" s="109"/>
      <c r="EAE594" s="109"/>
      <c r="EAF594" s="109"/>
      <c r="EAG594" s="109"/>
      <c r="EAH594" s="109"/>
      <c r="EAI594" s="109"/>
      <c r="EAJ594" s="109"/>
      <c r="EAK594" s="109"/>
      <c r="EAL594" s="109"/>
      <c r="EAM594" s="109"/>
      <c r="EAN594" s="109"/>
      <c r="EAO594" s="109"/>
      <c r="EAP594" s="109"/>
      <c r="EAQ594" s="109"/>
      <c r="EAR594" s="109"/>
      <c r="EAS594" s="109"/>
      <c r="EAT594" s="109"/>
      <c r="EAU594" s="109"/>
      <c r="EAV594" s="109"/>
      <c r="EAW594" s="109"/>
      <c r="EAX594" s="109"/>
      <c r="EAY594" s="109"/>
      <c r="EAZ594" s="109"/>
      <c r="EBA594" s="109"/>
      <c r="EBB594" s="109"/>
      <c r="EBC594" s="109"/>
      <c r="EBD594" s="109"/>
      <c r="EBE594" s="109"/>
      <c r="EBF594" s="109"/>
      <c r="EBG594" s="109"/>
      <c r="EBH594" s="109"/>
      <c r="EBI594" s="109"/>
      <c r="EBJ594" s="109"/>
      <c r="EBK594" s="109"/>
      <c r="EBL594" s="109"/>
      <c r="EBM594" s="109"/>
      <c r="EBN594" s="109"/>
      <c r="EBO594" s="109"/>
      <c r="EBP594" s="109"/>
      <c r="EBQ594" s="109"/>
      <c r="EBR594" s="109"/>
      <c r="EBS594" s="109"/>
      <c r="EBT594" s="109"/>
      <c r="EBU594" s="109"/>
      <c r="EBV594" s="109"/>
      <c r="EBW594" s="109"/>
      <c r="EBX594" s="109"/>
      <c r="EBY594" s="109"/>
      <c r="EBZ594" s="109"/>
      <c r="ECA594" s="109"/>
      <c r="ECB594" s="109"/>
      <c r="ECC594" s="109"/>
      <c r="ECD594" s="109"/>
      <c r="ECE594" s="109"/>
      <c r="ECF594" s="109"/>
      <c r="ECG594" s="109"/>
      <c r="ECH594" s="109"/>
      <c r="ECI594" s="109"/>
      <c r="ECJ594" s="109"/>
      <c r="ECK594" s="109"/>
      <c r="ECL594" s="109"/>
      <c r="ECM594" s="109"/>
      <c r="ECN594" s="109"/>
      <c r="ECO594" s="109"/>
      <c r="ECP594" s="109"/>
      <c r="ECQ594" s="109"/>
      <c r="ECR594" s="109"/>
      <c r="ECS594" s="109"/>
      <c r="ECT594" s="109"/>
      <c r="ECU594" s="109"/>
      <c r="ECV594" s="109"/>
      <c r="ECW594" s="109"/>
      <c r="ECX594" s="109"/>
      <c r="ECY594" s="109"/>
      <c r="ECZ594" s="109"/>
      <c r="EDA594" s="109"/>
      <c r="EDB594" s="109"/>
      <c r="EDC594" s="109"/>
      <c r="EDD594" s="109"/>
      <c r="EDE594" s="109"/>
      <c r="EDF594" s="109"/>
      <c r="EDG594" s="109"/>
      <c r="EDH594" s="109"/>
      <c r="EDI594" s="109"/>
      <c r="EDJ594" s="109"/>
      <c r="EDK594" s="109"/>
      <c r="EDL594" s="109"/>
      <c r="EDM594" s="109"/>
      <c r="EDN594" s="109"/>
      <c r="EDO594" s="109"/>
      <c r="EDP594" s="109"/>
      <c r="EDQ594" s="109"/>
      <c r="EDR594" s="109"/>
      <c r="EDS594" s="109"/>
      <c r="EDT594" s="109"/>
      <c r="EDU594" s="109"/>
      <c r="EDV594" s="109"/>
      <c r="EDW594" s="109"/>
      <c r="EDX594" s="109"/>
      <c r="EDY594" s="109"/>
      <c r="EDZ594" s="109"/>
      <c r="EEA594" s="109"/>
      <c r="EEB594" s="109"/>
      <c r="EEC594" s="109"/>
      <c r="EED594" s="109"/>
      <c r="EEE594" s="109"/>
      <c r="EEF594" s="109"/>
      <c r="EEG594" s="109"/>
      <c r="EEH594" s="109"/>
      <c r="EEI594" s="109"/>
      <c r="EEJ594" s="109"/>
      <c r="EEK594" s="109"/>
      <c r="EEL594" s="109"/>
      <c r="EEM594" s="109"/>
      <c r="EEN594" s="109"/>
      <c r="EEO594" s="109"/>
      <c r="EEP594" s="109"/>
      <c r="EEQ594" s="109"/>
      <c r="EER594" s="109"/>
      <c r="EES594" s="109"/>
      <c r="EET594" s="109"/>
      <c r="EEU594" s="109"/>
      <c r="EEV594" s="109"/>
      <c r="EEW594" s="109"/>
      <c r="EEX594" s="109"/>
      <c r="EEY594" s="109"/>
      <c r="EEZ594" s="109"/>
      <c r="EFA594" s="109"/>
      <c r="EFB594" s="109"/>
      <c r="EFC594" s="109"/>
      <c r="EFD594" s="109"/>
      <c r="EFE594" s="109"/>
      <c r="EFF594" s="109"/>
      <c r="EFG594" s="109"/>
      <c r="EFH594" s="109"/>
      <c r="EFI594" s="109"/>
      <c r="EFJ594" s="109"/>
      <c r="EFK594" s="109"/>
      <c r="EFL594" s="109"/>
      <c r="EFM594" s="109"/>
      <c r="EFN594" s="109"/>
      <c r="EFO594" s="109"/>
      <c r="EFP594" s="109"/>
      <c r="EFQ594" s="109"/>
      <c r="EFR594" s="109"/>
      <c r="EFS594" s="109"/>
      <c r="EFT594" s="109"/>
      <c r="EFU594" s="109"/>
      <c r="EFV594" s="109"/>
      <c r="EFW594" s="109"/>
      <c r="EFX594" s="109"/>
      <c r="EFY594" s="109"/>
      <c r="EFZ594" s="109"/>
      <c r="EGA594" s="109"/>
      <c r="EGB594" s="109"/>
      <c r="EGC594" s="109"/>
      <c r="EGD594" s="109"/>
      <c r="EGE594" s="109"/>
      <c r="EGF594" s="109"/>
      <c r="EGG594" s="109"/>
      <c r="EGH594" s="109"/>
      <c r="EGI594" s="109"/>
      <c r="EGJ594" s="109"/>
      <c r="EGK594" s="109"/>
      <c r="EGL594" s="109"/>
      <c r="EGM594" s="109"/>
      <c r="EGN594" s="109"/>
      <c r="EGO594" s="109"/>
      <c r="EGP594" s="109"/>
      <c r="EGQ594" s="109"/>
      <c r="EGR594" s="109"/>
      <c r="EGS594" s="109"/>
      <c r="EGT594" s="109"/>
      <c r="EGU594" s="109"/>
      <c r="EGV594" s="109"/>
      <c r="EGW594" s="109"/>
      <c r="EGX594" s="109"/>
      <c r="EGY594" s="109"/>
      <c r="EGZ594" s="109"/>
      <c r="EHA594" s="109"/>
      <c r="EHB594" s="109"/>
      <c r="EHC594" s="109"/>
      <c r="EHD594" s="109"/>
      <c r="EHE594" s="109"/>
      <c r="EHF594" s="109"/>
      <c r="EHG594" s="109"/>
      <c r="EHH594" s="109"/>
      <c r="EHI594" s="109"/>
      <c r="EHJ594" s="109"/>
      <c r="EHK594" s="109"/>
      <c r="EHL594" s="109"/>
      <c r="EHM594" s="109"/>
      <c r="EHN594" s="109"/>
      <c r="EHO594" s="109"/>
      <c r="EHP594" s="109"/>
      <c r="EHQ594" s="109"/>
      <c r="EHR594" s="109"/>
      <c r="EHS594" s="109"/>
      <c r="EHT594" s="109"/>
      <c r="EHU594" s="109"/>
      <c r="EHV594" s="109"/>
      <c r="EHW594" s="109"/>
      <c r="EHX594" s="109"/>
      <c r="EHY594" s="109"/>
      <c r="EHZ594" s="109"/>
      <c r="EIA594" s="109"/>
      <c r="EIB594" s="109"/>
      <c r="EIC594" s="109"/>
      <c r="EID594" s="109"/>
      <c r="EIE594" s="109"/>
      <c r="EIF594" s="109"/>
      <c r="EIG594" s="109"/>
      <c r="EIH594" s="109"/>
      <c r="EII594" s="109"/>
      <c r="EIJ594" s="109"/>
      <c r="EIK594" s="109"/>
      <c r="EIL594" s="109"/>
      <c r="EIM594" s="109"/>
      <c r="EIN594" s="109"/>
      <c r="EIO594" s="109"/>
      <c r="EIP594" s="109"/>
      <c r="EIQ594" s="109"/>
      <c r="EIR594" s="109"/>
      <c r="EIS594" s="109"/>
      <c r="EIT594" s="109"/>
      <c r="EIU594" s="109"/>
      <c r="EIV594" s="109"/>
      <c r="EIW594" s="109"/>
      <c r="EIX594" s="109"/>
      <c r="EIY594" s="109"/>
      <c r="EIZ594" s="109"/>
      <c r="EJA594" s="109"/>
      <c r="EJB594" s="109"/>
      <c r="EJC594" s="109"/>
      <c r="EJD594" s="109"/>
      <c r="EJE594" s="109"/>
      <c r="EJF594" s="109"/>
      <c r="EJG594" s="109"/>
      <c r="EJH594" s="109"/>
      <c r="EJI594" s="109"/>
      <c r="EJJ594" s="109"/>
      <c r="EJK594" s="109"/>
      <c r="EJL594" s="109"/>
      <c r="EJM594" s="109"/>
      <c r="EJN594" s="109"/>
      <c r="EJO594" s="109"/>
      <c r="EJP594" s="109"/>
      <c r="EJQ594" s="109"/>
      <c r="EJR594" s="109"/>
      <c r="EJS594" s="109"/>
      <c r="EJT594" s="109"/>
      <c r="EJU594" s="109"/>
      <c r="EJV594" s="109"/>
      <c r="EJW594" s="109"/>
      <c r="EJX594" s="109"/>
      <c r="EJY594" s="109"/>
      <c r="EJZ594" s="109"/>
      <c r="EKA594" s="109"/>
      <c r="EKB594" s="109"/>
      <c r="EKC594" s="109"/>
      <c r="EKD594" s="109"/>
      <c r="EKE594" s="109"/>
      <c r="EKF594" s="109"/>
      <c r="EKG594" s="109"/>
      <c r="EKH594" s="109"/>
      <c r="EKI594" s="109"/>
      <c r="EKJ594" s="109"/>
      <c r="EKK594" s="109"/>
      <c r="EKL594" s="109"/>
      <c r="EKM594" s="109"/>
      <c r="EKN594" s="109"/>
      <c r="EKO594" s="109"/>
      <c r="EKP594" s="109"/>
      <c r="EKQ594" s="109"/>
      <c r="EKR594" s="109"/>
      <c r="EKS594" s="109"/>
      <c r="EKT594" s="109"/>
      <c r="EKU594" s="109"/>
      <c r="EKV594" s="109"/>
      <c r="EKW594" s="109"/>
      <c r="EKX594" s="109"/>
      <c r="EKY594" s="109"/>
      <c r="EKZ594" s="109"/>
      <c r="ELA594" s="109"/>
      <c r="ELB594" s="109"/>
      <c r="ELC594" s="109"/>
      <c r="ELD594" s="109"/>
      <c r="ELE594" s="109"/>
      <c r="ELF594" s="109"/>
      <c r="ELG594" s="109"/>
      <c r="ELH594" s="109"/>
      <c r="ELI594" s="109"/>
      <c r="ELJ594" s="109"/>
      <c r="ELK594" s="109"/>
      <c r="ELL594" s="109"/>
      <c r="ELM594" s="109"/>
      <c r="ELN594" s="109"/>
      <c r="ELO594" s="109"/>
      <c r="ELP594" s="109"/>
      <c r="ELQ594" s="109"/>
      <c r="ELR594" s="109"/>
      <c r="ELS594" s="109"/>
      <c r="ELT594" s="109"/>
      <c r="ELU594" s="109"/>
      <c r="ELV594" s="109"/>
      <c r="ELW594" s="109"/>
      <c r="ELX594" s="109"/>
      <c r="ELY594" s="109"/>
      <c r="ELZ594" s="109"/>
      <c r="EMA594" s="109"/>
      <c r="EMB594" s="109"/>
      <c r="EMC594" s="109"/>
      <c r="EMD594" s="109"/>
      <c r="EME594" s="109"/>
      <c r="EMF594" s="109"/>
      <c r="EMG594" s="109"/>
      <c r="EMH594" s="109"/>
      <c r="EMI594" s="109"/>
      <c r="EMJ594" s="109"/>
      <c r="EMK594" s="109"/>
      <c r="EML594" s="109"/>
      <c r="EMM594" s="109"/>
      <c r="EMN594" s="109"/>
      <c r="EMO594" s="109"/>
      <c r="EMP594" s="109"/>
      <c r="EMQ594" s="109"/>
      <c r="EMR594" s="109"/>
      <c r="EMS594" s="109"/>
      <c r="EMT594" s="109"/>
      <c r="EMU594" s="109"/>
      <c r="EMV594" s="109"/>
      <c r="EMW594" s="109"/>
      <c r="EMX594" s="109"/>
      <c r="EMY594" s="109"/>
      <c r="EMZ594" s="109"/>
      <c r="ENA594" s="109"/>
      <c r="ENB594" s="109"/>
      <c r="ENC594" s="109"/>
      <c r="END594" s="109"/>
      <c r="ENE594" s="109"/>
      <c r="ENF594" s="109"/>
      <c r="ENG594" s="109"/>
      <c r="ENH594" s="109"/>
      <c r="ENI594" s="109"/>
      <c r="ENJ594" s="109"/>
      <c r="ENK594" s="109"/>
      <c r="ENL594" s="109"/>
      <c r="ENM594" s="109"/>
      <c r="ENN594" s="109"/>
      <c r="ENO594" s="109"/>
      <c r="ENP594" s="109"/>
      <c r="ENQ594" s="109"/>
      <c r="ENR594" s="109"/>
      <c r="ENS594" s="109"/>
      <c r="ENT594" s="109"/>
      <c r="ENU594" s="109"/>
      <c r="ENV594" s="109"/>
      <c r="ENW594" s="109"/>
      <c r="ENX594" s="109"/>
      <c r="ENY594" s="109"/>
      <c r="ENZ594" s="109"/>
      <c r="EOA594" s="109"/>
      <c r="EOB594" s="109"/>
      <c r="EOC594" s="109"/>
      <c r="EOD594" s="109"/>
      <c r="EOE594" s="109"/>
      <c r="EOF594" s="109"/>
      <c r="EOG594" s="109"/>
      <c r="EOH594" s="109"/>
      <c r="EOI594" s="109"/>
      <c r="EOJ594" s="109"/>
      <c r="EOK594" s="109"/>
      <c r="EOL594" s="109"/>
      <c r="EOM594" s="109"/>
      <c r="EON594" s="109"/>
      <c r="EOO594" s="109"/>
      <c r="EOP594" s="109"/>
      <c r="EOQ594" s="109"/>
      <c r="EOR594" s="109"/>
      <c r="EOS594" s="109"/>
      <c r="EOT594" s="109"/>
      <c r="EOU594" s="109"/>
      <c r="EOV594" s="109"/>
      <c r="EOW594" s="109"/>
      <c r="EOX594" s="109"/>
      <c r="EOY594" s="109"/>
      <c r="EOZ594" s="109"/>
      <c r="EPA594" s="109"/>
      <c r="EPB594" s="109"/>
      <c r="EPC594" s="109"/>
      <c r="EPD594" s="109"/>
      <c r="EPE594" s="109"/>
      <c r="EPF594" s="109"/>
      <c r="EPG594" s="109"/>
      <c r="EPH594" s="109"/>
      <c r="EPI594" s="109"/>
      <c r="EPJ594" s="109"/>
      <c r="EPK594" s="109"/>
      <c r="EPL594" s="109"/>
      <c r="EPM594" s="109"/>
      <c r="EPN594" s="109"/>
      <c r="EPO594" s="109"/>
      <c r="EPP594" s="109"/>
      <c r="EPQ594" s="109"/>
      <c r="EPR594" s="109"/>
      <c r="EPS594" s="109"/>
      <c r="EPT594" s="109"/>
      <c r="EPU594" s="109"/>
      <c r="EPV594" s="109"/>
      <c r="EPW594" s="109"/>
      <c r="EPX594" s="109"/>
      <c r="EPY594" s="109"/>
      <c r="EPZ594" s="109"/>
      <c r="EQA594" s="109"/>
      <c r="EQB594" s="109"/>
      <c r="EQC594" s="109"/>
      <c r="EQD594" s="109"/>
      <c r="EQE594" s="109"/>
      <c r="EQF594" s="109"/>
      <c r="EQG594" s="109"/>
      <c r="EQH594" s="109"/>
      <c r="EQI594" s="109"/>
      <c r="EQJ594" s="109"/>
      <c r="EQK594" s="109"/>
      <c r="EQL594" s="109"/>
      <c r="EQM594" s="109"/>
      <c r="EQN594" s="109"/>
      <c r="EQO594" s="109"/>
      <c r="EQP594" s="109"/>
      <c r="EQQ594" s="109"/>
      <c r="EQR594" s="109"/>
      <c r="EQS594" s="109"/>
      <c r="EQT594" s="109"/>
      <c r="EQU594" s="109"/>
      <c r="EQV594" s="109"/>
      <c r="EQW594" s="109"/>
      <c r="EQX594" s="109"/>
      <c r="EQY594" s="109"/>
      <c r="EQZ594" s="109"/>
      <c r="ERA594" s="109"/>
      <c r="ERB594" s="109"/>
      <c r="ERC594" s="109"/>
      <c r="ERD594" s="109"/>
      <c r="ERE594" s="109"/>
      <c r="ERF594" s="109"/>
      <c r="ERG594" s="109"/>
      <c r="ERH594" s="109"/>
      <c r="ERI594" s="109"/>
      <c r="ERJ594" s="109"/>
      <c r="ERK594" s="109"/>
      <c r="ERL594" s="109"/>
      <c r="ERM594" s="109"/>
      <c r="ERN594" s="109"/>
      <c r="ERO594" s="109"/>
      <c r="ERP594" s="109"/>
      <c r="ERQ594" s="109"/>
      <c r="ERR594" s="109"/>
      <c r="ERS594" s="109"/>
      <c r="ERT594" s="109"/>
      <c r="ERU594" s="109"/>
      <c r="ERV594" s="109"/>
      <c r="ERW594" s="109"/>
      <c r="ERX594" s="109"/>
      <c r="ERY594" s="109"/>
      <c r="ERZ594" s="109"/>
      <c r="ESA594" s="109"/>
      <c r="ESB594" s="109"/>
      <c r="ESC594" s="109"/>
      <c r="ESD594" s="109"/>
      <c r="ESE594" s="109"/>
      <c r="ESF594" s="109"/>
      <c r="ESG594" s="109"/>
      <c r="ESH594" s="109"/>
      <c r="ESI594" s="109"/>
      <c r="ESJ594" s="109"/>
      <c r="ESK594" s="109"/>
      <c r="ESL594" s="109"/>
      <c r="ESM594" s="109"/>
      <c r="ESN594" s="109"/>
      <c r="ESO594" s="109"/>
      <c r="ESP594" s="109"/>
      <c r="ESQ594" s="109"/>
      <c r="ESR594" s="109"/>
      <c r="ESS594" s="109"/>
      <c r="EST594" s="109"/>
      <c r="ESU594" s="109"/>
      <c r="ESV594" s="109"/>
      <c r="ESW594" s="109"/>
      <c r="ESX594" s="109"/>
      <c r="ESY594" s="109"/>
      <c r="ESZ594" s="109"/>
      <c r="ETA594" s="109"/>
      <c r="ETB594" s="109"/>
      <c r="ETC594" s="109"/>
      <c r="ETD594" s="109"/>
      <c r="ETE594" s="109"/>
      <c r="ETF594" s="109"/>
      <c r="ETG594" s="109"/>
      <c r="ETH594" s="109"/>
      <c r="ETI594" s="109"/>
      <c r="ETJ594" s="109"/>
      <c r="ETK594" s="109"/>
      <c r="ETL594" s="109"/>
      <c r="ETM594" s="109"/>
      <c r="ETN594" s="109"/>
      <c r="ETO594" s="109"/>
      <c r="ETP594" s="109"/>
      <c r="ETQ594" s="109"/>
      <c r="ETR594" s="109"/>
      <c r="ETS594" s="109"/>
      <c r="ETT594" s="109"/>
      <c r="ETU594" s="109"/>
      <c r="ETV594" s="109"/>
      <c r="ETW594" s="109"/>
      <c r="ETX594" s="109"/>
      <c r="ETY594" s="109"/>
      <c r="ETZ594" s="109"/>
      <c r="EUA594" s="109"/>
      <c r="EUB594" s="109"/>
      <c r="EUC594" s="109"/>
      <c r="EUD594" s="109"/>
      <c r="EUE594" s="109"/>
      <c r="EUF594" s="109"/>
      <c r="EUG594" s="109"/>
      <c r="EUH594" s="109"/>
      <c r="EUI594" s="109"/>
      <c r="EUJ594" s="109"/>
      <c r="EUK594" s="109"/>
      <c r="EUL594" s="109"/>
      <c r="EUM594" s="109"/>
      <c r="EUN594" s="109"/>
      <c r="EUO594" s="109"/>
      <c r="EUP594" s="109"/>
      <c r="EUQ594" s="109"/>
      <c r="EUR594" s="109"/>
      <c r="EUS594" s="109"/>
      <c r="EUT594" s="109"/>
      <c r="EUU594" s="109"/>
      <c r="EUV594" s="109"/>
      <c r="EUW594" s="109"/>
      <c r="EUX594" s="109"/>
      <c r="EUY594" s="109"/>
      <c r="EUZ594" s="109"/>
      <c r="EVA594" s="109"/>
      <c r="EVB594" s="109"/>
      <c r="EVC594" s="109"/>
      <c r="EVD594" s="109"/>
      <c r="EVE594" s="109"/>
      <c r="EVF594" s="109"/>
      <c r="EVG594" s="109"/>
      <c r="EVH594" s="109"/>
      <c r="EVI594" s="109"/>
      <c r="EVJ594" s="109"/>
      <c r="EVK594" s="109"/>
      <c r="EVL594" s="109"/>
      <c r="EVM594" s="109"/>
      <c r="EVN594" s="109"/>
      <c r="EVO594" s="109"/>
      <c r="EVP594" s="109"/>
      <c r="EVQ594" s="109"/>
      <c r="EVR594" s="109"/>
      <c r="EVS594" s="109"/>
      <c r="EVT594" s="109"/>
      <c r="EVU594" s="109"/>
      <c r="EVV594" s="109"/>
      <c r="EVW594" s="109"/>
      <c r="EVX594" s="109"/>
      <c r="EVY594" s="109"/>
      <c r="EVZ594" s="109"/>
      <c r="EWA594" s="109"/>
      <c r="EWB594" s="109"/>
      <c r="EWC594" s="109"/>
      <c r="EWD594" s="109"/>
      <c r="EWE594" s="109"/>
      <c r="EWF594" s="109"/>
      <c r="EWG594" s="109"/>
      <c r="EWH594" s="109"/>
      <c r="EWI594" s="109"/>
      <c r="EWJ594" s="109"/>
      <c r="EWK594" s="109"/>
      <c r="EWL594" s="109"/>
      <c r="EWM594" s="109"/>
      <c r="EWN594" s="109"/>
      <c r="EWO594" s="109"/>
      <c r="EWP594" s="109"/>
      <c r="EWQ594" s="109"/>
      <c r="EWR594" s="109"/>
      <c r="EWS594" s="109"/>
      <c r="EWT594" s="109"/>
      <c r="EWU594" s="109"/>
      <c r="EWV594" s="109"/>
      <c r="EWW594" s="109"/>
      <c r="EWX594" s="109"/>
      <c r="EWY594" s="109"/>
      <c r="EWZ594" s="109"/>
      <c r="EXA594" s="109"/>
      <c r="EXB594" s="109"/>
      <c r="EXC594" s="109"/>
      <c r="EXD594" s="109"/>
      <c r="EXE594" s="109"/>
      <c r="EXF594" s="109"/>
      <c r="EXG594" s="109"/>
      <c r="EXH594" s="109"/>
      <c r="EXI594" s="109"/>
      <c r="EXJ594" s="109"/>
      <c r="EXK594" s="109"/>
      <c r="EXL594" s="109"/>
      <c r="EXM594" s="109"/>
      <c r="EXN594" s="109"/>
      <c r="EXO594" s="109"/>
      <c r="EXP594" s="109"/>
      <c r="EXQ594" s="109"/>
      <c r="EXR594" s="109"/>
      <c r="EXS594" s="109"/>
      <c r="EXT594" s="109"/>
      <c r="EXU594" s="109"/>
      <c r="EXV594" s="109"/>
      <c r="EXW594" s="109"/>
      <c r="EXX594" s="109"/>
      <c r="EXY594" s="109"/>
      <c r="EXZ594" s="109"/>
      <c r="EYA594" s="109"/>
      <c r="EYB594" s="109"/>
      <c r="EYC594" s="109"/>
      <c r="EYD594" s="109"/>
      <c r="EYE594" s="109"/>
      <c r="EYF594" s="109"/>
      <c r="EYG594" s="109"/>
      <c r="EYH594" s="109"/>
      <c r="EYI594" s="109"/>
      <c r="EYJ594" s="109"/>
      <c r="EYK594" s="109"/>
      <c r="EYL594" s="109"/>
      <c r="EYM594" s="109"/>
      <c r="EYN594" s="109"/>
      <c r="EYO594" s="109"/>
      <c r="EYP594" s="109"/>
      <c r="EYQ594" s="109"/>
      <c r="EYR594" s="109"/>
      <c r="EYS594" s="109"/>
      <c r="EYT594" s="109"/>
      <c r="EYU594" s="109"/>
      <c r="EYV594" s="109"/>
      <c r="EYW594" s="109"/>
      <c r="EYX594" s="109"/>
      <c r="EYY594" s="109"/>
      <c r="EYZ594" s="109"/>
      <c r="EZA594" s="109"/>
      <c r="EZB594" s="109"/>
      <c r="EZC594" s="109"/>
      <c r="EZD594" s="109"/>
      <c r="EZE594" s="109"/>
      <c r="EZF594" s="109"/>
      <c r="EZG594" s="109"/>
      <c r="EZH594" s="109"/>
      <c r="EZI594" s="109"/>
      <c r="EZJ594" s="109"/>
      <c r="EZK594" s="109"/>
      <c r="EZL594" s="109"/>
      <c r="EZM594" s="109"/>
      <c r="EZN594" s="109"/>
      <c r="EZO594" s="109"/>
      <c r="EZP594" s="109"/>
      <c r="EZQ594" s="109"/>
      <c r="EZR594" s="109"/>
      <c r="EZS594" s="109"/>
      <c r="EZT594" s="109"/>
      <c r="EZU594" s="109"/>
      <c r="EZV594" s="109"/>
      <c r="EZW594" s="109"/>
      <c r="EZX594" s="109"/>
      <c r="EZY594" s="109"/>
      <c r="EZZ594" s="109"/>
      <c r="FAA594" s="109"/>
      <c r="FAB594" s="109"/>
      <c r="FAC594" s="109"/>
      <c r="FAD594" s="109"/>
      <c r="FAE594" s="109"/>
      <c r="FAF594" s="109"/>
      <c r="FAG594" s="109"/>
      <c r="FAH594" s="109"/>
      <c r="FAI594" s="109"/>
      <c r="FAJ594" s="109"/>
      <c r="FAK594" s="109"/>
      <c r="FAL594" s="109"/>
      <c r="FAM594" s="109"/>
      <c r="FAN594" s="109"/>
      <c r="FAO594" s="109"/>
      <c r="FAP594" s="109"/>
      <c r="FAQ594" s="109"/>
      <c r="FAR594" s="109"/>
      <c r="FAS594" s="109"/>
      <c r="FAT594" s="109"/>
      <c r="FAU594" s="109"/>
      <c r="FAV594" s="109"/>
      <c r="FAW594" s="109"/>
      <c r="FAX594" s="109"/>
      <c r="FAY594" s="109"/>
      <c r="FAZ594" s="109"/>
      <c r="FBA594" s="109"/>
      <c r="FBB594" s="109"/>
      <c r="FBC594" s="109"/>
      <c r="FBD594" s="109"/>
      <c r="FBE594" s="109"/>
      <c r="FBF594" s="109"/>
      <c r="FBG594" s="109"/>
      <c r="FBH594" s="109"/>
      <c r="FBI594" s="109"/>
      <c r="FBJ594" s="109"/>
      <c r="FBK594" s="109"/>
      <c r="FBL594" s="109"/>
      <c r="FBM594" s="109"/>
      <c r="FBN594" s="109"/>
      <c r="FBO594" s="109"/>
      <c r="FBP594" s="109"/>
      <c r="FBQ594" s="109"/>
      <c r="FBR594" s="109"/>
      <c r="FBS594" s="109"/>
      <c r="FBT594" s="109"/>
      <c r="FBU594" s="109"/>
      <c r="FBV594" s="109"/>
      <c r="FBW594" s="109"/>
      <c r="FBX594" s="109"/>
      <c r="FBY594" s="109"/>
      <c r="FBZ594" s="109"/>
      <c r="FCA594" s="109"/>
      <c r="FCB594" s="109"/>
      <c r="FCC594" s="109"/>
      <c r="FCD594" s="109"/>
      <c r="FCE594" s="109"/>
      <c r="FCF594" s="109"/>
      <c r="FCG594" s="109"/>
      <c r="FCH594" s="109"/>
      <c r="FCI594" s="109"/>
      <c r="FCJ594" s="109"/>
      <c r="FCK594" s="109"/>
      <c r="FCL594" s="109"/>
      <c r="FCM594" s="109"/>
      <c r="FCN594" s="109"/>
      <c r="FCO594" s="109"/>
      <c r="FCP594" s="109"/>
      <c r="FCQ594" s="109"/>
      <c r="FCR594" s="109"/>
      <c r="FCS594" s="109"/>
      <c r="FCT594" s="109"/>
      <c r="FCU594" s="109"/>
      <c r="FCV594" s="109"/>
      <c r="FCW594" s="109"/>
      <c r="FCX594" s="109"/>
      <c r="FCY594" s="109"/>
      <c r="FCZ594" s="109"/>
      <c r="FDA594" s="109"/>
      <c r="FDB594" s="109"/>
      <c r="FDC594" s="109"/>
      <c r="FDD594" s="109"/>
      <c r="FDE594" s="109"/>
      <c r="FDF594" s="109"/>
      <c r="FDG594" s="109"/>
      <c r="FDH594" s="109"/>
      <c r="FDI594" s="109"/>
      <c r="FDJ594" s="109"/>
      <c r="FDK594" s="109"/>
      <c r="FDL594" s="109"/>
      <c r="FDM594" s="109"/>
      <c r="FDN594" s="109"/>
      <c r="FDO594" s="109"/>
      <c r="FDP594" s="109"/>
      <c r="FDQ594" s="109"/>
      <c r="FDR594" s="109"/>
      <c r="FDS594" s="109"/>
      <c r="FDT594" s="109"/>
      <c r="FDU594" s="109"/>
      <c r="FDV594" s="109"/>
      <c r="FDW594" s="109"/>
      <c r="FDX594" s="109"/>
      <c r="FDY594" s="109"/>
      <c r="FDZ594" s="109"/>
      <c r="FEA594" s="109"/>
      <c r="FEB594" s="109"/>
      <c r="FEC594" s="109"/>
      <c r="FED594" s="109"/>
      <c r="FEE594" s="109"/>
      <c r="FEF594" s="109"/>
      <c r="FEG594" s="109"/>
      <c r="FEH594" s="109"/>
      <c r="FEI594" s="109"/>
      <c r="FEJ594" s="109"/>
      <c r="FEK594" s="109"/>
      <c r="FEL594" s="109"/>
      <c r="FEM594" s="109"/>
      <c r="FEN594" s="109"/>
      <c r="FEO594" s="109"/>
      <c r="FEP594" s="109"/>
      <c r="FEQ594" s="109"/>
      <c r="FER594" s="109"/>
      <c r="FES594" s="109"/>
      <c r="FET594" s="109"/>
      <c r="FEU594" s="109"/>
      <c r="FEV594" s="109"/>
      <c r="FEW594" s="109"/>
      <c r="FEX594" s="109"/>
      <c r="FEY594" s="109"/>
      <c r="FEZ594" s="109"/>
      <c r="FFA594" s="109"/>
      <c r="FFB594" s="109"/>
      <c r="FFC594" s="109"/>
      <c r="FFD594" s="109"/>
      <c r="FFE594" s="109"/>
      <c r="FFF594" s="109"/>
      <c r="FFG594" s="109"/>
      <c r="FFH594" s="109"/>
      <c r="FFI594" s="109"/>
      <c r="FFJ594" s="109"/>
      <c r="FFK594" s="109"/>
      <c r="FFL594" s="109"/>
      <c r="FFM594" s="109"/>
      <c r="FFN594" s="109"/>
      <c r="FFO594" s="109"/>
      <c r="FFP594" s="109"/>
      <c r="FFQ594" s="109"/>
      <c r="FFR594" s="109"/>
      <c r="FFS594" s="109"/>
      <c r="FFT594" s="109"/>
      <c r="FFU594" s="109"/>
      <c r="FFV594" s="109"/>
      <c r="FFW594" s="109"/>
      <c r="FFX594" s="109"/>
      <c r="FFY594" s="109"/>
      <c r="FFZ594" s="109"/>
      <c r="FGA594" s="109"/>
      <c r="FGB594" s="109"/>
      <c r="FGC594" s="109"/>
      <c r="FGD594" s="109"/>
      <c r="FGE594" s="109"/>
      <c r="FGF594" s="109"/>
      <c r="FGG594" s="109"/>
      <c r="FGH594" s="109"/>
      <c r="FGI594" s="109"/>
      <c r="FGJ594" s="109"/>
      <c r="FGK594" s="109"/>
      <c r="FGL594" s="109"/>
      <c r="FGM594" s="109"/>
      <c r="FGN594" s="109"/>
      <c r="FGO594" s="109"/>
      <c r="FGP594" s="109"/>
      <c r="FGQ594" s="109"/>
      <c r="FGR594" s="109"/>
      <c r="FGS594" s="109"/>
      <c r="FGT594" s="109"/>
      <c r="FGU594" s="109"/>
      <c r="FGV594" s="109"/>
      <c r="FGW594" s="109"/>
      <c r="FGX594" s="109"/>
      <c r="FGY594" s="109"/>
      <c r="FGZ594" s="109"/>
      <c r="FHA594" s="109"/>
      <c r="FHB594" s="109"/>
      <c r="FHC594" s="109"/>
      <c r="FHD594" s="109"/>
      <c r="FHE594" s="109"/>
      <c r="FHF594" s="109"/>
      <c r="FHG594" s="109"/>
      <c r="FHH594" s="109"/>
      <c r="FHI594" s="109"/>
      <c r="FHJ594" s="109"/>
      <c r="FHK594" s="109"/>
      <c r="FHL594" s="109"/>
      <c r="FHM594" s="109"/>
      <c r="FHN594" s="109"/>
      <c r="FHO594" s="109"/>
      <c r="FHP594" s="109"/>
      <c r="FHQ594" s="109"/>
      <c r="FHR594" s="109"/>
      <c r="FHS594" s="109"/>
      <c r="FHT594" s="109"/>
      <c r="FHU594" s="109"/>
      <c r="FHV594" s="109"/>
      <c r="FHW594" s="109"/>
      <c r="FHX594" s="109"/>
      <c r="FHY594" s="109"/>
      <c r="FHZ594" s="109"/>
      <c r="FIA594" s="109"/>
      <c r="FIB594" s="109"/>
      <c r="FIC594" s="109"/>
      <c r="FID594" s="109"/>
      <c r="FIE594" s="109"/>
      <c r="FIF594" s="109"/>
      <c r="FIG594" s="109"/>
      <c r="FIH594" s="109"/>
      <c r="FII594" s="109"/>
      <c r="FIJ594" s="109"/>
      <c r="FIK594" s="109"/>
      <c r="FIL594" s="109"/>
      <c r="FIM594" s="109"/>
      <c r="FIN594" s="109"/>
      <c r="FIO594" s="109"/>
      <c r="FIP594" s="109"/>
      <c r="FIQ594" s="109"/>
      <c r="FIR594" s="109"/>
      <c r="FIS594" s="109"/>
      <c r="FIT594" s="109"/>
      <c r="FIU594" s="109"/>
      <c r="FIV594" s="109"/>
      <c r="FIW594" s="109"/>
      <c r="FIX594" s="109"/>
      <c r="FIY594" s="109"/>
      <c r="FIZ594" s="109"/>
      <c r="FJA594" s="109"/>
      <c r="FJB594" s="109"/>
      <c r="FJC594" s="109"/>
      <c r="FJD594" s="109"/>
      <c r="FJE594" s="109"/>
      <c r="FJF594" s="109"/>
      <c r="FJG594" s="109"/>
      <c r="FJH594" s="109"/>
      <c r="FJI594" s="109"/>
      <c r="FJJ594" s="109"/>
      <c r="FJK594" s="109"/>
      <c r="FJL594" s="109"/>
      <c r="FJM594" s="109"/>
      <c r="FJN594" s="109"/>
      <c r="FJO594" s="109"/>
      <c r="FJP594" s="109"/>
      <c r="FJQ594" s="109"/>
      <c r="FJR594" s="109"/>
      <c r="FJS594" s="109"/>
      <c r="FJT594" s="109"/>
      <c r="FJU594" s="109"/>
      <c r="FJV594" s="109"/>
      <c r="FJW594" s="109"/>
      <c r="FJX594" s="109"/>
      <c r="FJY594" s="109"/>
      <c r="FJZ594" s="109"/>
      <c r="FKA594" s="109"/>
      <c r="FKB594" s="109"/>
      <c r="FKC594" s="109"/>
      <c r="FKD594" s="109"/>
      <c r="FKE594" s="109"/>
      <c r="FKF594" s="109"/>
      <c r="FKG594" s="109"/>
      <c r="FKH594" s="109"/>
      <c r="FKI594" s="109"/>
      <c r="FKJ594" s="109"/>
      <c r="FKK594" s="109"/>
      <c r="FKL594" s="109"/>
      <c r="FKM594" s="109"/>
      <c r="FKN594" s="109"/>
      <c r="FKO594" s="109"/>
      <c r="FKP594" s="109"/>
      <c r="FKQ594" s="109"/>
      <c r="FKR594" s="109"/>
      <c r="FKS594" s="109"/>
      <c r="FKT594" s="109"/>
      <c r="FKU594" s="109"/>
      <c r="FKV594" s="109"/>
      <c r="FKW594" s="109"/>
      <c r="FKX594" s="109"/>
      <c r="FKY594" s="109"/>
      <c r="FKZ594" s="109"/>
      <c r="FLA594" s="109"/>
      <c r="FLB594" s="109"/>
      <c r="FLC594" s="109"/>
      <c r="FLD594" s="109"/>
      <c r="FLE594" s="109"/>
      <c r="FLF594" s="109"/>
      <c r="FLG594" s="109"/>
      <c r="FLH594" s="109"/>
      <c r="FLI594" s="109"/>
      <c r="FLJ594" s="109"/>
      <c r="FLK594" s="109"/>
      <c r="FLL594" s="109"/>
      <c r="FLM594" s="109"/>
      <c r="FLN594" s="109"/>
      <c r="FLO594" s="109"/>
      <c r="FLP594" s="109"/>
      <c r="FLQ594" s="109"/>
      <c r="FLR594" s="109"/>
      <c r="FLS594" s="109"/>
      <c r="FLT594" s="109"/>
      <c r="FLU594" s="109"/>
      <c r="FLV594" s="109"/>
      <c r="FLW594" s="109"/>
      <c r="FLX594" s="109"/>
      <c r="FLY594" s="109"/>
      <c r="FLZ594" s="109"/>
      <c r="FMA594" s="109"/>
      <c r="FMB594" s="109"/>
      <c r="FMC594" s="109"/>
      <c r="FMD594" s="109"/>
      <c r="FME594" s="109"/>
      <c r="FMF594" s="109"/>
      <c r="FMG594" s="109"/>
      <c r="FMH594" s="109"/>
      <c r="FMI594" s="109"/>
      <c r="FMJ594" s="109"/>
      <c r="FMK594" s="109"/>
      <c r="FML594" s="109"/>
      <c r="FMM594" s="109"/>
      <c r="FMN594" s="109"/>
      <c r="FMO594" s="109"/>
      <c r="FMP594" s="109"/>
      <c r="FMQ594" s="109"/>
      <c r="FMR594" s="109"/>
      <c r="FMS594" s="109"/>
      <c r="FMT594" s="109"/>
      <c r="FMU594" s="109"/>
      <c r="FMV594" s="109"/>
      <c r="FMW594" s="109"/>
      <c r="FMX594" s="109"/>
      <c r="FMY594" s="109"/>
      <c r="FMZ594" s="109"/>
      <c r="FNA594" s="109"/>
      <c r="FNB594" s="109"/>
      <c r="FNC594" s="109"/>
      <c r="FND594" s="109"/>
      <c r="FNE594" s="109"/>
      <c r="FNF594" s="109"/>
      <c r="FNG594" s="109"/>
      <c r="FNH594" s="109"/>
      <c r="FNI594" s="109"/>
      <c r="FNJ594" s="109"/>
      <c r="FNK594" s="109"/>
      <c r="FNL594" s="109"/>
      <c r="FNM594" s="109"/>
      <c r="FNN594" s="109"/>
      <c r="FNO594" s="109"/>
      <c r="FNP594" s="109"/>
      <c r="FNQ594" s="109"/>
      <c r="FNR594" s="109"/>
      <c r="FNS594" s="109"/>
      <c r="FNT594" s="109"/>
      <c r="FNU594" s="109"/>
      <c r="FNV594" s="109"/>
      <c r="FNW594" s="109"/>
      <c r="FNX594" s="109"/>
      <c r="FNY594" s="109"/>
      <c r="FNZ594" s="109"/>
      <c r="FOA594" s="109"/>
      <c r="FOB594" s="109"/>
      <c r="FOC594" s="109"/>
      <c r="FOD594" s="109"/>
      <c r="FOE594" s="109"/>
      <c r="FOF594" s="109"/>
      <c r="FOG594" s="109"/>
      <c r="FOH594" s="109"/>
      <c r="FOI594" s="109"/>
      <c r="FOJ594" s="109"/>
      <c r="FOK594" s="109"/>
      <c r="FOL594" s="109"/>
      <c r="FOM594" s="109"/>
      <c r="FON594" s="109"/>
      <c r="FOO594" s="109"/>
      <c r="FOP594" s="109"/>
      <c r="FOQ594" s="109"/>
      <c r="FOR594" s="109"/>
      <c r="FOS594" s="109"/>
      <c r="FOT594" s="109"/>
      <c r="FOU594" s="109"/>
      <c r="FOV594" s="109"/>
      <c r="FOW594" s="109"/>
      <c r="FOX594" s="109"/>
      <c r="FOY594" s="109"/>
      <c r="FOZ594" s="109"/>
      <c r="FPA594" s="109"/>
      <c r="FPB594" s="109"/>
      <c r="FPC594" s="109"/>
      <c r="FPD594" s="109"/>
      <c r="FPE594" s="109"/>
      <c r="FPF594" s="109"/>
      <c r="FPG594" s="109"/>
      <c r="FPH594" s="109"/>
      <c r="FPI594" s="109"/>
      <c r="FPJ594" s="109"/>
      <c r="FPK594" s="109"/>
      <c r="FPL594" s="109"/>
      <c r="FPM594" s="109"/>
      <c r="FPN594" s="109"/>
      <c r="FPO594" s="109"/>
      <c r="FPP594" s="109"/>
      <c r="FPQ594" s="109"/>
      <c r="FPR594" s="109"/>
      <c r="FPS594" s="109"/>
      <c r="FPT594" s="109"/>
      <c r="FPU594" s="109"/>
      <c r="FPV594" s="109"/>
      <c r="FPW594" s="109"/>
      <c r="FPX594" s="109"/>
      <c r="FPY594" s="109"/>
      <c r="FPZ594" s="109"/>
      <c r="FQA594" s="109"/>
      <c r="FQB594" s="109"/>
      <c r="FQC594" s="109"/>
      <c r="FQD594" s="109"/>
      <c r="FQE594" s="109"/>
      <c r="FQF594" s="109"/>
      <c r="FQG594" s="109"/>
      <c r="FQH594" s="109"/>
      <c r="FQI594" s="109"/>
      <c r="FQJ594" s="109"/>
      <c r="FQK594" s="109"/>
      <c r="FQL594" s="109"/>
      <c r="FQM594" s="109"/>
      <c r="FQN594" s="109"/>
      <c r="FQO594" s="109"/>
      <c r="FQP594" s="109"/>
      <c r="FQQ594" s="109"/>
      <c r="FQR594" s="109"/>
      <c r="FQS594" s="109"/>
      <c r="FQT594" s="109"/>
      <c r="FQU594" s="109"/>
      <c r="FQV594" s="109"/>
      <c r="FQW594" s="109"/>
      <c r="FQX594" s="109"/>
      <c r="FQY594" s="109"/>
      <c r="FQZ594" s="109"/>
      <c r="FRA594" s="109"/>
      <c r="FRB594" s="109"/>
      <c r="FRC594" s="109"/>
      <c r="FRD594" s="109"/>
      <c r="FRE594" s="109"/>
      <c r="FRF594" s="109"/>
      <c r="FRG594" s="109"/>
      <c r="FRH594" s="109"/>
      <c r="FRI594" s="109"/>
      <c r="FRJ594" s="109"/>
      <c r="FRK594" s="109"/>
      <c r="FRL594" s="109"/>
      <c r="FRM594" s="109"/>
      <c r="FRN594" s="109"/>
      <c r="FRO594" s="109"/>
      <c r="FRP594" s="109"/>
      <c r="FRQ594" s="109"/>
      <c r="FRR594" s="109"/>
      <c r="FRS594" s="109"/>
      <c r="FRT594" s="109"/>
      <c r="FRU594" s="109"/>
      <c r="FRV594" s="109"/>
      <c r="FRW594" s="109"/>
      <c r="FRX594" s="109"/>
      <c r="FRY594" s="109"/>
      <c r="FRZ594" s="109"/>
      <c r="FSA594" s="109"/>
      <c r="FSB594" s="109"/>
      <c r="FSC594" s="109"/>
      <c r="FSD594" s="109"/>
      <c r="FSE594" s="109"/>
      <c r="FSF594" s="109"/>
      <c r="FSG594" s="109"/>
      <c r="FSH594" s="109"/>
      <c r="FSI594" s="109"/>
      <c r="FSJ594" s="109"/>
      <c r="FSK594" s="109"/>
      <c r="FSL594" s="109"/>
      <c r="FSM594" s="109"/>
      <c r="FSN594" s="109"/>
      <c r="FSO594" s="109"/>
      <c r="FSP594" s="109"/>
      <c r="FSQ594" s="109"/>
      <c r="FSR594" s="109"/>
      <c r="FSS594" s="109"/>
      <c r="FST594" s="109"/>
      <c r="FSU594" s="109"/>
      <c r="FSV594" s="109"/>
      <c r="FSW594" s="109"/>
      <c r="FSX594" s="109"/>
      <c r="FSY594" s="109"/>
      <c r="FSZ594" s="109"/>
      <c r="FTA594" s="109"/>
      <c r="FTB594" s="109"/>
      <c r="FTC594" s="109"/>
      <c r="FTD594" s="109"/>
      <c r="FTE594" s="109"/>
      <c r="FTF594" s="109"/>
      <c r="FTG594" s="109"/>
      <c r="FTH594" s="109"/>
      <c r="FTI594" s="109"/>
      <c r="FTJ594" s="109"/>
      <c r="FTK594" s="109"/>
      <c r="FTL594" s="109"/>
      <c r="FTM594" s="109"/>
      <c r="FTN594" s="109"/>
      <c r="FTO594" s="109"/>
      <c r="FTP594" s="109"/>
      <c r="FTQ594" s="109"/>
      <c r="FTR594" s="109"/>
      <c r="FTS594" s="109"/>
      <c r="FTT594" s="109"/>
      <c r="FTU594" s="109"/>
      <c r="FTV594" s="109"/>
      <c r="FTW594" s="109"/>
      <c r="FTX594" s="109"/>
      <c r="FTY594" s="109"/>
      <c r="FTZ594" s="109"/>
      <c r="FUA594" s="109"/>
      <c r="FUB594" s="109"/>
      <c r="FUC594" s="109"/>
      <c r="FUD594" s="109"/>
      <c r="FUE594" s="109"/>
      <c r="FUF594" s="109"/>
      <c r="FUG594" s="109"/>
      <c r="FUH594" s="109"/>
      <c r="FUI594" s="109"/>
      <c r="FUJ594" s="109"/>
      <c r="FUK594" s="109"/>
      <c r="FUL594" s="109"/>
      <c r="FUM594" s="109"/>
      <c r="FUN594" s="109"/>
      <c r="FUO594" s="109"/>
      <c r="FUP594" s="109"/>
      <c r="FUQ594" s="109"/>
      <c r="FUR594" s="109"/>
      <c r="FUS594" s="109"/>
      <c r="FUT594" s="109"/>
      <c r="FUU594" s="109"/>
      <c r="FUV594" s="109"/>
      <c r="FUW594" s="109"/>
      <c r="FUX594" s="109"/>
      <c r="FUY594" s="109"/>
      <c r="FUZ594" s="109"/>
      <c r="FVA594" s="109"/>
      <c r="FVB594" s="109"/>
      <c r="FVC594" s="109"/>
      <c r="FVD594" s="109"/>
      <c r="FVE594" s="109"/>
      <c r="FVF594" s="109"/>
      <c r="FVG594" s="109"/>
      <c r="FVH594" s="109"/>
      <c r="FVI594" s="109"/>
      <c r="FVJ594" s="109"/>
      <c r="FVK594" s="109"/>
      <c r="FVL594" s="109"/>
      <c r="FVM594" s="109"/>
      <c r="FVN594" s="109"/>
      <c r="FVO594" s="109"/>
      <c r="FVP594" s="109"/>
      <c r="FVQ594" s="109"/>
      <c r="FVR594" s="109"/>
      <c r="FVS594" s="109"/>
      <c r="FVT594" s="109"/>
      <c r="FVU594" s="109"/>
      <c r="FVV594" s="109"/>
      <c r="FVW594" s="109"/>
      <c r="FVX594" s="109"/>
      <c r="FVY594" s="109"/>
      <c r="FVZ594" s="109"/>
      <c r="FWA594" s="109"/>
      <c r="FWB594" s="109"/>
      <c r="FWC594" s="109"/>
      <c r="FWD594" s="109"/>
      <c r="FWE594" s="109"/>
      <c r="FWF594" s="109"/>
      <c r="FWG594" s="109"/>
      <c r="FWH594" s="109"/>
      <c r="FWI594" s="109"/>
      <c r="FWJ594" s="109"/>
      <c r="FWK594" s="109"/>
      <c r="FWL594" s="109"/>
      <c r="FWM594" s="109"/>
      <c r="FWN594" s="109"/>
      <c r="FWO594" s="109"/>
      <c r="FWP594" s="109"/>
      <c r="FWQ594" s="109"/>
      <c r="FWR594" s="109"/>
      <c r="FWS594" s="109"/>
      <c r="FWT594" s="109"/>
      <c r="FWU594" s="109"/>
      <c r="FWV594" s="109"/>
      <c r="FWW594" s="109"/>
      <c r="FWX594" s="109"/>
      <c r="FWY594" s="109"/>
      <c r="FWZ594" s="109"/>
      <c r="FXA594" s="109"/>
      <c r="FXB594" s="109"/>
      <c r="FXC594" s="109"/>
      <c r="FXD594" s="109"/>
      <c r="FXE594" s="109"/>
      <c r="FXF594" s="109"/>
      <c r="FXG594" s="109"/>
      <c r="FXH594" s="109"/>
      <c r="FXI594" s="109"/>
      <c r="FXJ594" s="109"/>
      <c r="FXK594" s="109"/>
      <c r="FXL594" s="109"/>
      <c r="FXM594" s="109"/>
      <c r="FXN594" s="109"/>
      <c r="FXO594" s="109"/>
      <c r="FXP594" s="109"/>
      <c r="FXQ594" s="109"/>
      <c r="FXR594" s="109"/>
      <c r="FXS594" s="109"/>
      <c r="FXT594" s="109"/>
      <c r="FXU594" s="109"/>
      <c r="FXV594" s="109"/>
      <c r="FXW594" s="109"/>
      <c r="FXX594" s="109"/>
      <c r="FXY594" s="109"/>
      <c r="FXZ594" s="109"/>
      <c r="FYA594" s="109"/>
      <c r="FYB594" s="109"/>
      <c r="FYC594" s="109"/>
      <c r="FYD594" s="109"/>
      <c r="FYE594" s="109"/>
      <c r="FYF594" s="109"/>
      <c r="FYG594" s="109"/>
      <c r="FYH594" s="109"/>
      <c r="FYI594" s="109"/>
      <c r="FYJ594" s="109"/>
      <c r="FYK594" s="109"/>
      <c r="FYL594" s="109"/>
      <c r="FYM594" s="109"/>
      <c r="FYN594" s="109"/>
      <c r="FYO594" s="109"/>
      <c r="FYP594" s="109"/>
      <c r="FYQ594" s="109"/>
      <c r="FYR594" s="109"/>
      <c r="FYS594" s="109"/>
      <c r="FYT594" s="109"/>
      <c r="FYU594" s="109"/>
      <c r="FYV594" s="109"/>
      <c r="FYW594" s="109"/>
      <c r="FYX594" s="109"/>
      <c r="FYY594" s="109"/>
      <c r="FYZ594" s="109"/>
      <c r="FZA594" s="109"/>
      <c r="FZB594" s="109"/>
      <c r="FZC594" s="109"/>
      <c r="FZD594" s="109"/>
      <c r="FZE594" s="109"/>
      <c r="FZF594" s="109"/>
      <c r="FZG594" s="109"/>
      <c r="FZH594" s="109"/>
      <c r="FZI594" s="109"/>
      <c r="FZJ594" s="109"/>
      <c r="FZK594" s="109"/>
      <c r="FZL594" s="109"/>
      <c r="FZM594" s="109"/>
      <c r="FZN594" s="109"/>
      <c r="FZO594" s="109"/>
      <c r="FZP594" s="109"/>
      <c r="FZQ594" s="109"/>
      <c r="FZR594" s="109"/>
      <c r="FZS594" s="109"/>
      <c r="FZT594" s="109"/>
      <c r="FZU594" s="109"/>
      <c r="FZV594" s="109"/>
      <c r="FZW594" s="109"/>
      <c r="FZX594" s="109"/>
      <c r="FZY594" s="109"/>
      <c r="FZZ594" s="109"/>
      <c r="GAA594" s="109"/>
      <c r="GAB594" s="109"/>
      <c r="GAC594" s="109"/>
      <c r="GAD594" s="109"/>
      <c r="GAE594" s="109"/>
      <c r="GAF594" s="109"/>
      <c r="GAG594" s="109"/>
      <c r="GAH594" s="109"/>
      <c r="GAI594" s="109"/>
      <c r="GAJ594" s="109"/>
      <c r="GAK594" s="109"/>
      <c r="GAL594" s="109"/>
      <c r="GAM594" s="109"/>
      <c r="GAN594" s="109"/>
      <c r="GAO594" s="109"/>
      <c r="GAP594" s="109"/>
      <c r="GAQ594" s="109"/>
      <c r="GAR594" s="109"/>
      <c r="GAS594" s="109"/>
      <c r="GAT594" s="109"/>
      <c r="GAU594" s="109"/>
      <c r="GAV594" s="109"/>
      <c r="GAW594" s="109"/>
      <c r="GAX594" s="109"/>
      <c r="GAY594" s="109"/>
      <c r="GAZ594" s="109"/>
      <c r="GBA594" s="109"/>
      <c r="GBB594" s="109"/>
      <c r="GBC594" s="109"/>
      <c r="GBD594" s="109"/>
      <c r="GBE594" s="109"/>
      <c r="GBF594" s="109"/>
      <c r="GBG594" s="109"/>
      <c r="GBH594" s="109"/>
      <c r="GBI594" s="109"/>
      <c r="GBJ594" s="109"/>
      <c r="GBK594" s="109"/>
      <c r="GBL594" s="109"/>
      <c r="GBM594" s="109"/>
      <c r="GBN594" s="109"/>
      <c r="GBO594" s="109"/>
      <c r="GBP594" s="109"/>
      <c r="GBQ594" s="109"/>
      <c r="GBR594" s="109"/>
      <c r="GBS594" s="109"/>
      <c r="GBT594" s="109"/>
      <c r="GBU594" s="109"/>
      <c r="GBV594" s="109"/>
      <c r="GBW594" s="109"/>
      <c r="GBX594" s="109"/>
      <c r="GBY594" s="109"/>
      <c r="GBZ594" s="109"/>
      <c r="GCA594" s="109"/>
      <c r="GCB594" s="109"/>
      <c r="GCC594" s="109"/>
      <c r="GCD594" s="109"/>
      <c r="GCE594" s="109"/>
      <c r="GCF594" s="109"/>
      <c r="GCG594" s="109"/>
      <c r="GCH594" s="109"/>
      <c r="GCI594" s="109"/>
      <c r="GCJ594" s="109"/>
      <c r="GCK594" s="109"/>
      <c r="GCL594" s="109"/>
      <c r="GCM594" s="109"/>
      <c r="GCN594" s="109"/>
      <c r="GCO594" s="109"/>
      <c r="GCP594" s="109"/>
      <c r="GCQ594" s="109"/>
      <c r="GCR594" s="109"/>
      <c r="GCS594" s="109"/>
      <c r="GCT594" s="109"/>
      <c r="GCU594" s="109"/>
      <c r="GCV594" s="109"/>
      <c r="GCW594" s="109"/>
      <c r="GCX594" s="109"/>
      <c r="GCY594" s="109"/>
      <c r="GCZ594" s="109"/>
      <c r="GDA594" s="109"/>
      <c r="GDB594" s="109"/>
      <c r="GDC594" s="109"/>
      <c r="GDD594" s="109"/>
      <c r="GDE594" s="109"/>
      <c r="GDF594" s="109"/>
      <c r="GDG594" s="109"/>
      <c r="GDH594" s="109"/>
      <c r="GDI594" s="109"/>
      <c r="GDJ594" s="109"/>
      <c r="GDK594" s="109"/>
      <c r="GDL594" s="109"/>
      <c r="GDM594" s="109"/>
      <c r="GDN594" s="109"/>
      <c r="GDO594" s="109"/>
      <c r="GDP594" s="109"/>
      <c r="GDQ594" s="109"/>
      <c r="GDR594" s="109"/>
      <c r="GDS594" s="109"/>
      <c r="GDT594" s="109"/>
      <c r="GDU594" s="109"/>
      <c r="GDV594" s="109"/>
      <c r="GDW594" s="109"/>
      <c r="GDX594" s="109"/>
      <c r="GDY594" s="109"/>
      <c r="GDZ594" s="109"/>
      <c r="GEA594" s="109"/>
      <c r="GEB594" s="109"/>
      <c r="GEC594" s="109"/>
      <c r="GED594" s="109"/>
      <c r="GEE594" s="109"/>
      <c r="GEF594" s="109"/>
      <c r="GEG594" s="109"/>
      <c r="GEH594" s="109"/>
      <c r="GEI594" s="109"/>
      <c r="GEJ594" s="109"/>
      <c r="GEK594" s="109"/>
      <c r="GEL594" s="109"/>
      <c r="GEM594" s="109"/>
      <c r="GEN594" s="109"/>
      <c r="GEO594" s="109"/>
      <c r="GEP594" s="109"/>
      <c r="GEQ594" s="109"/>
      <c r="GER594" s="109"/>
      <c r="GES594" s="109"/>
      <c r="GET594" s="109"/>
      <c r="GEU594" s="109"/>
      <c r="GEV594" s="109"/>
      <c r="GEW594" s="109"/>
      <c r="GEX594" s="109"/>
      <c r="GEY594" s="109"/>
      <c r="GEZ594" s="109"/>
      <c r="GFA594" s="109"/>
      <c r="GFB594" s="109"/>
      <c r="GFC594" s="109"/>
      <c r="GFD594" s="109"/>
      <c r="GFE594" s="109"/>
      <c r="GFF594" s="109"/>
      <c r="GFG594" s="109"/>
      <c r="GFH594" s="109"/>
      <c r="GFI594" s="109"/>
      <c r="GFJ594" s="109"/>
      <c r="GFK594" s="109"/>
      <c r="GFL594" s="109"/>
      <c r="GFM594" s="109"/>
      <c r="GFN594" s="109"/>
      <c r="GFO594" s="109"/>
      <c r="GFP594" s="109"/>
      <c r="GFQ594" s="109"/>
      <c r="GFR594" s="109"/>
      <c r="GFS594" s="109"/>
      <c r="GFT594" s="109"/>
      <c r="GFU594" s="109"/>
      <c r="GFV594" s="109"/>
      <c r="GFW594" s="109"/>
      <c r="GFX594" s="109"/>
      <c r="GFY594" s="109"/>
      <c r="GFZ594" s="109"/>
      <c r="GGA594" s="109"/>
      <c r="GGB594" s="109"/>
      <c r="GGC594" s="109"/>
      <c r="GGD594" s="109"/>
      <c r="GGE594" s="109"/>
      <c r="GGF594" s="109"/>
      <c r="GGG594" s="109"/>
      <c r="GGH594" s="109"/>
      <c r="GGI594" s="109"/>
      <c r="GGJ594" s="109"/>
      <c r="GGK594" s="109"/>
      <c r="GGL594" s="109"/>
      <c r="GGM594" s="109"/>
      <c r="GGN594" s="109"/>
      <c r="GGO594" s="109"/>
      <c r="GGP594" s="109"/>
      <c r="GGQ594" s="109"/>
      <c r="GGR594" s="109"/>
      <c r="GGS594" s="109"/>
      <c r="GGT594" s="109"/>
      <c r="GGU594" s="109"/>
      <c r="GGV594" s="109"/>
      <c r="GGW594" s="109"/>
      <c r="GGX594" s="109"/>
      <c r="GGY594" s="109"/>
      <c r="GGZ594" s="109"/>
      <c r="GHA594" s="109"/>
      <c r="GHB594" s="109"/>
      <c r="GHC594" s="109"/>
      <c r="GHD594" s="109"/>
      <c r="GHE594" s="109"/>
      <c r="GHF594" s="109"/>
      <c r="GHG594" s="109"/>
      <c r="GHH594" s="109"/>
      <c r="GHI594" s="109"/>
      <c r="GHJ594" s="109"/>
      <c r="GHK594" s="109"/>
      <c r="GHL594" s="109"/>
      <c r="GHM594" s="109"/>
      <c r="GHN594" s="109"/>
      <c r="GHO594" s="109"/>
      <c r="GHP594" s="109"/>
      <c r="GHQ594" s="109"/>
      <c r="GHR594" s="109"/>
      <c r="GHS594" s="109"/>
      <c r="GHT594" s="109"/>
      <c r="GHU594" s="109"/>
      <c r="GHV594" s="109"/>
      <c r="GHW594" s="109"/>
      <c r="GHX594" s="109"/>
      <c r="GHY594" s="109"/>
      <c r="GHZ594" s="109"/>
      <c r="GIA594" s="109"/>
      <c r="GIB594" s="109"/>
      <c r="GIC594" s="109"/>
      <c r="GID594" s="109"/>
      <c r="GIE594" s="109"/>
      <c r="GIF594" s="109"/>
      <c r="GIG594" s="109"/>
      <c r="GIH594" s="109"/>
      <c r="GII594" s="109"/>
      <c r="GIJ594" s="109"/>
      <c r="GIK594" s="109"/>
      <c r="GIL594" s="109"/>
      <c r="GIM594" s="109"/>
      <c r="GIN594" s="109"/>
      <c r="GIO594" s="109"/>
      <c r="GIP594" s="109"/>
      <c r="GIQ594" s="109"/>
      <c r="GIR594" s="109"/>
      <c r="GIS594" s="109"/>
      <c r="GIT594" s="109"/>
      <c r="GIU594" s="109"/>
      <c r="GIV594" s="109"/>
      <c r="GIW594" s="109"/>
      <c r="GIX594" s="109"/>
      <c r="GIY594" s="109"/>
      <c r="GIZ594" s="109"/>
      <c r="GJA594" s="109"/>
      <c r="GJB594" s="109"/>
      <c r="GJC594" s="109"/>
      <c r="GJD594" s="109"/>
      <c r="GJE594" s="109"/>
      <c r="GJF594" s="109"/>
      <c r="GJG594" s="109"/>
      <c r="GJH594" s="109"/>
      <c r="GJI594" s="109"/>
      <c r="GJJ594" s="109"/>
      <c r="GJK594" s="109"/>
      <c r="GJL594" s="109"/>
      <c r="GJM594" s="109"/>
      <c r="GJN594" s="109"/>
      <c r="GJO594" s="109"/>
      <c r="GJP594" s="109"/>
      <c r="GJQ594" s="109"/>
      <c r="GJR594" s="109"/>
      <c r="GJS594" s="109"/>
      <c r="GJT594" s="109"/>
      <c r="GJU594" s="109"/>
      <c r="GJV594" s="109"/>
      <c r="GJW594" s="109"/>
      <c r="GJX594" s="109"/>
      <c r="GJY594" s="109"/>
      <c r="GJZ594" s="109"/>
      <c r="GKA594" s="109"/>
      <c r="GKB594" s="109"/>
      <c r="GKC594" s="109"/>
      <c r="GKD594" s="109"/>
      <c r="GKE594" s="109"/>
      <c r="GKF594" s="109"/>
      <c r="GKG594" s="109"/>
      <c r="GKH594" s="109"/>
      <c r="GKI594" s="109"/>
      <c r="GKJ594" s="109"/>
      <c r="GKK594" s="109"/>
      <c r="GKL594" s="109"/>
      <c r="GKM594" s="109"/>
      <c r="GKN594" s="109"/>
      <c r="GKO594" s="109"/>
      <c r="GKP594" s="109"/>
      <c r="GKQ594" s="109"/>
      <c r="GKR594" s="109"/>
      <c r="GKS594" s="109"/>
      <c r="GKT594" s="109"/>
      <c r="GKU594" s="109"/>
      <c r="GKV594" s="109"/>
      <c r="GKW594" s="109"/>
      <c r="GKX594" s="109"/>
      <c r="GKY594" s="109"/>
      <c r="GKZ594" s="109"/>
      <c r="GLA594" s="109"/>
      <c r="GLB594" s="109"/>
      <c r="GLC594" s="109"/>
      <c r="GLD594" s="109"/>
      <c r="GLE594" s="109"/>
      <c r="GLF594" s="109"/>
      <c r="GLG594" s="109"/>
      <c r="GLH594" s="109"/>
      <c r="GLI594" s="109"/>
      <c r="GLJ594" s="109"/>
      <c r="GLK594" s="109"/>
      <c r="GLL594" s="109"/>
      <c r="GLM594" s="109"/>
      <c r="GLN594" s="109"/>
      <c r="GLO594" s="109"/>
      <c r="GLP594" s="109"/>
      <c r="GLQ594" s="109"/>
      <c r="GLR594" s="109"/>
      <c r="GLS594" s="109"/>
      <c r="GLT594" s="109"/>
      <c r="GLU594" s="109"/>
      <c r="GLV594" s="109"/>
      <c r="GLW594" s="109"/>
      <c r="GLX594" s="109"/>
      <c r="GLY594" s="109"/>
      <c r="GLZ594" s="109"/>
      <c r="GMA594" s="109"/>
      <c r="GMB594" s="109"/>
      <c r="GMC594" s="109"/>
      <c r="GMD594" s="109"/>
      <c r="GME594" s="109"/>
      <c r="GMF594" s="109"/>
      <c r="GMG594" s="109"/>
      <c r="GMH594" s="109"/>
      <c r="GMI594" s="109"/>
      <c r="GMJ594" s="109"/>
      <c r="GMK594" s="109"/>
      <c r="GML594" s="109"/>
      <c r="GMM594" s="109"/>
      <c r="GMN594" s="109"/>
      <c r="GMO594" s="109"/>
      <c r="GMP594" s="109"/>
      <c r="GMQ594" s="109"/>
      <c r="GMR594" s="109"/>
      <c r="GMS594" s="109"/>
      <c r="GMT594" s="109"/>
      <c r="GMU594" s="109"/>
      <c r="GMV594" s="109"/>
      <c r="GMW594" s="109"/>
      <c r="GMX594" s="109"/>
      <c r="GMY594" s="109"/>
      <c r="GMZ594" s="109"/>
      <c r="GNA594" s="109"/>
      <c r="GNB594" s="109"/>
      <c r="GNC594" s="109"/>
      <c r="GND594" s="109"/>
      <c r="GNE594" s="109"/>
      <c r="GNF594" s="109"/>
      <c r="GNG594" s="109"/>
      <c r="GNH594" s="109"/>
      <c r="GNI594" s="109"/>
      <c r="GNJ594" s="109"/>
      <c r="GNK594" s="109"/>
      <c r="GNL594" s="109"/>
      <c r="GNM594" s="109"/>
      <c r="GNN594" s="109"/>
      <c r="GNO594" s="109"/>
      <c r="GNP594" s="109"/>
      <c r="GNQ594" s="109"/>
      <c r="GNR594" s="109"/>
      <c r="GNS594" s="109"/>
      <c r="GNT594" s="109"/>
      <c r="GNU594" s="109"/>
      <c r="GNV594" s="109"/>
      <c r="GNW594" s="109"/>
      <c r="GNX594" s="109"/>
      <c r="GNY594" s="109"/>
      <c r="GNZ594" s="109"/>
      <c r="GOA594" s="109"/>
      <c r="GOB594" s="109"/>
      <c r="GOC594" s="109"/>
      <c r="GOD594" s="109"/>
      <c r="GOE594" s="109"/>
      <c r="GOF594" s="109"/>
      <c r="GOG594" s="109"/>
      <c r="GOH594" s="109"/>
      <c r="GOI594" s="109"/>
      <c r="GOJ594" s="109"/>
      <c r="GOK594" s="109"/>
      <c r="GOL594" s="109"/>
      <c r="GOM594" s="109"/>
      <c r="GON594" s="109"/>
      <c r="GOO594" s="109"/>
      <c r="GOP594" s="109"/>
      <c r="GOQ594" s="109"/>
      <c r="GOR594" s="109"/>
      <c r="GOS594" s="109"/>
      <c r="GOT594" s="109"/>
      <c r="GOU594" s="109"/>
      <c r="GOV594" s="109"/>
      <c r="GOW594" s="109"/>
      <c r="GOX594" s="109"/>
      <c r="GOY594" s="109"/>
      <c r="GOZ594" s="109"/>
      <c r="GPA594" s="109"/>
      <c r="GPB594" s="109"/>
      <c r="GPC594" s="109"/>
      <c r="GPD594" s="109"/>
      <c r="GPE594" s="109"/>
      <c r="GPF594" s="109"/>
      <c r="GPG594" s="109"/>
      <c r="GPH594" s="109"/>
      <c r="GPI594" s="109"/>
      <c r="GPJ594" s="109"/>
      <c r="GPK594" s="109"/>
      <c r="GPL594" s="109"/>
      <c r="GPM594" s="109"/>
      <c r="GPN594" s="109"/>
      <c r="GPO594" s="109"/>
      <c r="GPP594" s="109"/>
      <c r="GPQ594" s="109"/>
      <c r="GPR594" s="109"/>
      <c r="GPS594" s="109"/>
      <c r="GPT594" s="109"/>
      <c r="GPU594" s="109"/>
      <c r="GPV594" s="109"/>
      <c r="GPW594" s="109"/>
      <c r="GPX594" s="109"/>
      <c r="GPY594" s="109"/>
      <c r="GPZ594" s="109"/>
      <c r="GQA594" s="109"/>
      <c r="GQB594" s="109"/>
      <c r="GQC594" s="109"/>
      <c r="GQD594" s="109"/>
      <c r="GQE594" s="109"/>
      <c r="GQF594" s="109"/>
      <c r="GQG594" s="109"/>
      <c r="GQH594" s="109"/>
      <c r="GQI594" s="109"/>
      <c r="GQJ594" s="109"/>
      <c r="GQK594" s="109"/>
      <c r="GQL594" s="109"/>
      <c r="GQM594" s="109"/>
      <c r="GQN594" s="109"/>
      <c r="GQO594" s="109"/>
      <c r="GQP594" s="109"/>
      <c r="GQQ594" s="109"/>
      <c r="GQR594" s="109"/>
      <c r="GQS594" s="109"/>
      <c r="GQT594" s="109"/>
      <c r="GQU594" s="109"/>
      <c r="GQV594" s="109"/>
      <c r="GQW594" s="109"/>
      <c r="GQX594" s="109"/>
      <c r="GQY594" s="109"/>
      <c r="GQZ594" s="109"/>
      <c r="GRA594" s="109"/>
      <c r="GRB594" s="109"/>
      <c r="GRC594" s="109"/>
      <c r="GRD594" s="109"/>
      <c r="GRE594" s="109"/>
      <c r="GRF594" s="109"/>
      <c r="GRG594" s="109"/>
      <c r="GRH594" s="109"/>
      <c r="GRI594" s="109"/>
      <c r="GRJ594" s="109"/>
      <c r="GRK594" s="109"/>
      <c r="GRL594" s="109"/>
      <c r="GRM594" s="109"/>
      <c r="GRN594" s="109"/>
      <c r="GRO594" s="109"/>
      <c r="GRP594" s="109"/>
      <c r="GRQ594" s="109"/>
      <c r="GRR594" s="109"/>
      <c r="GRS594" s="109"/>
      <c r="GRT594" s="109"/>
      <c r="GRU594" s="109"/>
      <c r="GRV594" s="109"/>
      <c r="GRW594" s="109"/>
      <c r="GRX594" s="109"/>
      <c r="GRY594" s="109"/>
      <c r="GRZ594" s="109"/>
      <c r="GSA594" s="109"/>
      <c r="GSB594" s="109"/>
      <c r="GSC594" s="109"/>
      <c r="GSD594" s="109"/>
      <c r="GSE594" s="109"/>
      <c r="GSF594" s="109"/>
      <c r="GSG594" s="109"/>
      <c r="GSH594" s="109"/>
      <c r="GSI594" s="109"/>
      <c r="GSJ594" s="109"/>
      <c r="GSK594" s="109"/>
      <c r="GSL594" s="109"/>
      <c r="GSM594" s="109"/>
      <c r="GSN594" s="109"/>
      <c r="GSO594" s="109"/>
      <c r="GSP594" s="109"/>
      <c r="GSQ594" s="109"/>
      <c r="GSR594" s="109"/>
      <c r="GSS594" s="109"/>
      <c r="GST594" s="109"/>
      <c r="GSU594" s="109"/>
      <c r="GSV594" s="109"/>
      <c r="GSW594" s="109"/>
      <c r="GSX594" s="109"/>
      <c r="GSY594" s="109"/>
      <c r="GSZ594" s="109"/>
      <c r="GTA594" s="109"/>
      <c r="GTB594" s="109"/>
      <c r="GTC594" s="109"/>
      <c r="GTD594" s="109"/>
      <c r="GTE594" s="109"/>
      <c r="GTF594" s="109"/>
      <c r="GTG594" s="109"/>
      <c r="GTH594" s="109"/>
      <c r="GTI594" s="109"/>
      <c r="GTJ594" s="109"/>
      <c r="GTK594" s="109"/>
      <c r="GTL594" s="109"/>
      <c r="GTM594" s="109"/>
      <c r="GTN594" s="109"/>
      <c r="GTO594" s="109"/>
      <c r="GTP594" s="109"/>
      <c r="GTQ594" s="109"/>
      <c r="GTR594" s="109"/>
      <c r="GTS594" s="109"/>
      <c r="GTT594" s="109"/>
      <c r="GTU594" s="109"/>
      <c r="GTV594" s="109"/>
      <c r="GTW594" s="109"/>
      <c r="GTX594" s="109"/>
      <c r="GTY594" s="109"/>
      <c r="GTZ594" s="109"/>
      <c r="GUA594" s="109"/>
      <c r="GUB594" s="109"/>
      <c r="GUC594" s="109"/>
      <c r="GUD594" s="109"/>
      <c r="GUE594" s="109"/>
      <c r="GUF594" s="109"/>
      <c r="GUG594" s="109"/>
      <c r="GUH594" s="109"/>
      <c r="GUI594" s="109"/>
      <c r="GUJ594" s="109"/>
      <c r="GUK594" s="109"/>
      <c r="GUL594" s="109"/>
      <c r="GUM594" s="109"/>
      <c r="GUN594" s="109"/>
      <c r="GUO594" s="109"/>
      <c r="GUP594" s="109"/>
      <c r="GUQ594" s="109"/>
      <c r="GUR594" s="109"/>
      <c r="GUS594" s="109"/>
      <c r="GUT594" s="109"/>
      <c r="GUU594" s="109"/>
      <c r="GUV594" s="109"/>
      <c r="GUW594" s="109"/>
      <c r="GUX594" s="109"/>
      <c r="GUY594" s="109"/>
      <c r="GUZ594" s="109"/>
      <c r="GVA594" s="109"/>
      <c r="GVB594" s="109"/>
      <c r="GVC594" s="109"/>
      <c r="GVD594" s="109"/>
      <c r="GVE594" s="109"/>
      <c r="GVF594" s="109"/>
      <c r="GVG594" s="109"/>
      <c r="GVH594" s="109"/>
      <c r="GVI594" s="109"/>
      <c r="GVJ594" s="109"/>
      <c r="GVK594" s="109"/>
      <c r="GVL594" s="109"/>
      <c r="GVM594" s="109"/>
      <c r="GVN594" s="109"/>
      <c r="GVO594" s="109"/>
      <c r="GVP594" s="109"/>
      <c r="GVQ594" s="109"/>
      <c r="GVR594" s="109"/>
      <c r="GVS594" s="109"/>
      <c r="GVT594" s="109"/>
      <c r="GVU594" s="109"/>
      <c r="GVV594" s="109"/>
      <c r="GVW594" s="109"/>
      <c r="GVX594" s="109"/>
      <c r="GVY594" s="109"/>
      <c r="GVZ594" s="109"/>
      <c r="GWA594" s="109"/>
      <c r="GWB594" s="109"/>
      <c r="GWC594" s="109"/>
      <c r="GWD594" s="109"/>
      <c r="GWE594" s="109"/>
      <c r="GWF594" s="109"/>
      <c r="GWG594" s="109"/>
      <c r="GWH594" s="109"/>
      <c r="GWI594" s="109"/>
      <c r="GWJ594" s="109"/>
      <c r="GWK594" s="109"/>
      <c r="GWL594" s="109"/>
      <c r="GWM594" s="109"/>
      <c r="GWN594" s="109"/>
      <c r="GWO594" s="109"/>
      <c r="GWP594" s="109"/>
      <c r="GWQ594" s="109"/>
      <c r="GWR594" s="109"/>
      <c r="GWS594" s="109"/>
      <c r="GWT594" s="109"/>
      <c r="GWU594" s="109"/>
      <c r="GWV594" s="109"/>
      <c r="GWW594" s="109"/>
      <c r="GWX594" s="109"/>
      <c r="GWY594" s="109"/>
      <c r="GWZ594" s="109"/>
      <c r="GXA594" s="109"/>
      <c r="GXB594" s="109"/>
      <c r="GXC594" s="109"/>
      <c r="GXD594" s="109"/>
      <c r="GXE594" s="109"/>
      <c r="GXF594" s="109"/>
      <c r="GXG594" s="109"/>
      <c r="GXH594" s="109"/>
      <c r="GXI594" s="109"/>
      <c r="GXJ594" s="109"/>
      <c r="GXK594" s="109"/>
      <c r="GXL594" s="109"/>
      <c r="GXM594" s="109"/>
      <c r="GXN594" s="109"/>
      <c r="GXO594" s="109"/>
      <c r="GXP594" s="109"/>
      <c r="GXQ594" s="109"/>
      <c r="GXR594" s="109"/>
      <c r="GXS594" s="109"/>
      <c r="GXT594" s="109"/>
      <c r="GXU594" s="109"/>
      <c r="GXV594" s="109"/>
      <c r="GXW594" s="109"/>
      <c r="GXX594" s="109"/>
      <c r="GXY594" s="109"/>
      <c r="GXZ594" s="109"/>
      <c r="GYA594" s="109"/>
      <c r="GYB594" s="109"/>
      <c r="GYC594" s="109"/>
      <c r="GYD594" s="109"/>
      <c r="GYE594" s="109"/>
      <c r="GYF594" s="109"/>
      <c r="GYG594" s="109"/>
      <c r="GYH594" s="109"/>
      <c r="GYI594" s="109"/>
      <c r="GYJ594" s="109"/>
      <c r="GYK594" s="109"/>
      <c r="GYL594" s="109"/>
      <c r="GYM594" s="109"/>
      <c r="GYN594" s="109"/>
      <c r="GYO594" s="109"/>
      <c r="GYP594" s="109"/>
      <c r="GYQ594" s="109"/>
      <c r="GYR594" s="109"/>
      <c r="GYS594" s="109"/>
      <c r="GYT594" s="109"/>
      <c r="GYU594" s="109"/>
      <c r="GYV594" s="109"/>
      <c r="GYW594" s="109"/>
      <c r="GYX594" s="109"/>
      <c r="GYY594" s="109"/>
      <c r="GYZ594" s="109"/>
      <c r="GZA594" s="109"/>
      <c r="GZB594" s="109"/>
      <c r="GZC594" s="109"/>
      <c r="GZD594" s="109"/>
      <c r="GZE594" s="109"/>
      <c r="GZF594" s="109"/>
      <c r="GZG594" s="109"/>
      <c r="GZH594" s="109"/>
      <c r="GZI594" s="109"/>
      <c r="GZJ594" s="109"/>
      <c r="GZK594" s="109"/>
      <c r="GZL594" s="109"/>
      <c r="GZM594" s="109"/>
      <c r="GZN594" s="109"/>
      <c r="GZO594" s="109"/>
      <c r="GZP594" s="109"/>
      <c r="GZQ594" s="109"/>
      <c r="GZR594" s="109"/>
      <c r="GZS594" s="109"/>
      <c r="GZT594" s="109"/>
      <c r="GZU594" s="109"/>
      <c r="GZV594" s="109"/>
      <c r="GZW594" s="109"/>
      <c r="GZX594" s="109"/>
      <c r="GZY594" s="109"/>
      <c r="GZZ594" s="109"/>
      <c r="HAA594" s="109"/>
      <c r="HAB594" s="109"/>
      <c r="HAC594" s="109"/>
      <c r="HAD594" s="109"/>
      <c r="HAE594" s="109"/>
      <c r="HAF594" s="109"/>
      <c r="HAG594" s="109"/>
      <c r="HAH594" s="109"/>
      <c r="HAI594" s="109"/>
      <c r="HAJ594" s="109"/>
      <c r="HAK594" s="109"/>
      <c r="HAL594" s="109"/>
      <c r="HAM594" s="109"/>
      <c r="HAN594" s="109"/>
      <c r="HAO594" s="109"/>
      <c r="HAP594" s="109"/>
      <c r="HAQ594" s="109"/>
      <c r="HAR594" s="109"/>
      <c r="HAS594" s="109"/>
      <c r="HAT594" s="109"/>
      <c r="HAU594" s="109"/>
      <c r="HAV594" s="109"/>
      <c r="HAW594" s="109"/>
      <c r="HAX594" s="109"/>
      <c r="HAY594" s="109"/>
      <c r="HAZ594" s="109"/>
      <c r="HBA594" s="109"/>
      <c r="HBB594" s="109"/>
      <c r="HBC594" s="109"/>
      <c r="HBD594" s="109"/>
      <c r="HBE594" s="109"/>
      <c r="HBF594" s="109"/>
      <c r="HBG594" s="109"/>
      <c r="HBH594" s="109"/>
      <c r="HBI594" s="109"/>
      <c r="HBJ594" s="109"/>
      <c r="HBK594" s="109"/>
      <c r="HBL594" s="109"/>
      <c r="HBM594" s="109"/>
      <c r="HBN594" s="109"/>
      <c r="HBO594" s="109"/>
      <c r="HBP594" s="109"/>
      <c r="HBQ594" s="109"/>
      <c r="HBR594" s="109"/>
      <c r="HBS594" s="109"/>
      <c r="HBT594" s="109"/>
      <c r="HBU594" s="109"/>
      <c r="HBV594" s="109"/>
      <c r="HBW594" s="109"/>
      <c r="HBX594" s="109"/>
      <c r="HBY594" s="109"/>
      <c r="HBZ594" s="109"/>
      <c r="HCA594" s="109"/>
      <c r="HCB594" s="109"/>
      <c r="HCC594" s="109"/>
      <c r="HCD594" s="109"/>
      <c r="HCE594" s="109"/>
      <c r="HCF594" s="109"/>
      <c r="HCG594" s="109"/>
      <c r="HCH594" s="109"/>
      <c r="HCI594" s="109"/>
      <c r="HCJ594" s="109"/>
      <c r="HCK594" s="109"/>
      <c r="HCL594" s="109"/>
      <c r="HCM594" s="109"/>
      <c r="HCN594" s="109"/>
      <c r="HCO594" s="109"/>
      <c r="HCP594" s="109"/>
      <c r="HCQ594" s="109"/>
      <c r="HCR594" s="109"/>
      <c r="HCS594" s="109"/>
      <c r="HCT594" s="109"/>
      <c r="HCU594" s="109"/>
      <c r="HCV594" s="109"/>
      <c r="HCW594" s="109"/>
      <c r="HCX594" s="109"/>
      <c r="HCY594" s="109"/>
      <c r="HCZ594" s="109"/>
      <c r="HDA594" s="109"/>
      <c r="HDB594" s="109"/>
      <c r="HDC594" s="109"/>
      <c r="HDD594" s="109"/>
      <c r="HDE594" s="109"/>
      <c r="HDF594" s="109"/>
      <c r="HDG594" s="109"/>
      <c r="HDH594" s="109"/>
      <c r="HDI594" s="109"/>
      <c r="HDJ594" s="109"/>
      <c r="HDK594" s="109"/>
      <c r="HDL594" s="109"/>
      <c r="HDM594" s="109"/>
      <c r="HDN594" s="109"/>
      <c r="HDO594" s="109"/>
      <c r="HDP594" s="109"/>
      <c r="HDQ594" s="109"/>
      <c r="HDR594" s="109"/>
      <c r="HDS594" s="109"/>
      <c r="HDT594" s="109"/>
      <c r="HDU594" s="109"/>
      <c r="HDV594" s="109"/>
      <c r="HDW594" s="109"/>
      <c r="HDX594" s="109"/>
      <c r="HDY594" s="109"/>
      <c r="HDZ594" s="109"/>
      <c r="HEA594" s="109"/>
      <c r="HEB594" s="109"/>
      <c r="HEC594" s="109"/>
      <c r="HED594" s="109"/>
      <c r="HEE594" s="109"/>
      <c r="HEF594" s="109"/>
      <c r="HEG594" s="109"/>
      <c r="HEH594" s="109"/>
      <c r="HEI594" s="109"/>
      <c r="HEJ594" s="109"/>
      <c r="HEK594" s="109"/>
      <c r="HEL594" s="109"/>
      <c r="HEM594" s="109"/>
      <c r="HEN594" s="109"/>
      <c r="HEO594" s="109"/>
      <c r="HEP594" s="109"/>
      <c r="HEQ594" s="109"/>
      <c r="HER594" s="109"/>
      <c r="HES594" s="109"/>
      <c r="HET594" s="109"/>
      <c r="HEU594" s="109"/>
      <c r="HEV594" s="109"/>
      <c r="HEW594" s="109"/>
      <c r="HEX594" s="109"/>
      <c r="HEY594" s="109"/>
      <c r="HEZ594" s="109"/>
      <c r="HFA594" s="109"/>
      <c r="HFB594" s="109"/>
      <c r="HFC594" s="109"/>
      <c r="HFD594" s="109"/>
      <c r="HFE594" s="109"/>
      <c r="HFF594" s="109"/>
      <c r="HFG594" s="109"/>
      <c r="HFH594" s="109"/>
      <c r="HFI594" s="109"/>
      <c r="HFJ594" s="109"/>
      <c r="HFK594" s="109"/>
      <c r="HFL594" s="109"/>
      <c r="HFM594" s="109"/>
      <c r="HFN594" s="109"/>
      <c r="HFO594" s="109"/>
      <c r="HFP594" s="109"/>
      <c r="HFQ594" s="109"/>
      <c r="HFR594" s="109"/>
      <c r="HFS594" s="109"/>
      <c r="HFT594" s="109"/>
      <c r="HFU594" s="109"/>
      <c r="HFV594" s="109"/>
      <c r="HFW594" s="109"/>
      <c r="HFX594" s="109"/>
      <c r="HFY594" s="109"/>
      <c r="HFZ594" s="109"/>
      <c r="HGA594" s="109"/>
      <c r="HGB594" s="109"/>
      <c r="HGC594" s="109"/>
      <c r="HGD594" s="109"/>
      <c r="HGE594" s="109"/>
      <c r="HGF594" s="109"/>
      <c r="HGG594" s="109"/>
      <c r="HGH594" s="109"/>
      <c r="HGI594" s="109"/>
      <c r="HGJ594" s="109"/>
      <c r="HGK594" s="109"/>
      <c r="HGL594" s="109"/>
      <c r="HGM594" s="109"/>
      <c r="HGN594" s="109"/>
      <c r="HGO594" s="109"/>
      <c r="HGP594" s="109"/>
      <c r="HGQ594" s="109"/>
      <c r="HGR594" s="109"/>
      <c r="HGS594" s="109"/>
      <c r="HGT594" s="109"/>
      <c r="HGU594" s="109"/>
      <c r="HGV594" s="109"/>
      <c r="HGW594" s="109"/>
      <c r="HGX594" s="109"/>
      <c r="HGY594" s="109"/>
      <c r="HGZ594" s="109"/>
      <c r="HHA594" s="109"/>
      <c r="HHB594" s="109"/>
      <c r="HHC594" s="109"/>
      <c r="HHD594" s="109"/>
      <c r="HHE594" s="109"/>
      <c r="HHF594" s="109"/>
      <c r="HHG594" s="109"/>
      <c r="HHH594" s="109"/>
      <c r="HHI594" s="109"/>
      <c r="HHJ594" s="109"/>
      <c r="HHK594" s="109"/>
      <c r="HHL594" s="109"/>
      <c r="HHM594" s="109"/>
      <c r="HHN594" s="109"/>
      <c r="HHO594" s="109"/>
      <c r="HHP594" s="109"/>
      <c r="HHQ594" s="109"/>
      <c r="HHR594" s="109"/>
      <c r="HHS594" s="109"/>
      <c r="HHT594" s="109"/>
      <c r="HHU594" s="109"/>
      <c r="HHV594" s="109"/>
      <c r="HHW594" s="109"/>
      <c r="HHX594" s="109"/>
      <c r="HHY594" s="109"/>
      <c r="HHZ594" s="109"/>
      <c r="HIA594" s="109"/>
      <c r="HIB594" s="109"/>
      <c r="HIC594" s="109"/>
      <c r="HID594" s="109"/>
      <c r="HIE594" s="109"/>
      <c r="HIF594" s="109"/>
      <c r="HIG594" s="109"/>
      <c r="HIH594" s="109"/>
      <c r="HII594" s="109"/>
      <c r="HIJ594" s="109"/>
      <c r="HIK594" s="109"/>
      <c r="HIL594" s="109"/>
      <c r="HIM594" s="109"/>
      <c r="HIN594" s="109"/>
      <c r="HIO594" s="109"/>
      <c r="HIP594" s="109"/>
      <c r="HIQ594" s="109"/>
      <c r="HIR594" s="109"/>
      <c r="HIS594" s="109"/>
      <c r="HIT594" s="109"/>
      <c r="HIU594" s="109"/>
      <c r="HIV594" s="109"/>
      <c r="HIW594" s="109"/>
      <c r="HIX594" s="109"/>
      <c r="HIY594" s="109"/>
      <c r="HIZ594" s="109"/>
      <c r="HJA594" s="109"/>
      <c r="HJB594" s="109"/>
      <c r="HJC594" s="109"/>
      <c r="HJD594" s="109"/>
      <c r="HJE594" s="109"/>
      <c r="HJF594" s="109"/>
      <c r="HJG594" s="109"/>
      <c r="HJH594" s="109"/>
      <c r="HJI594" s="109"/>
      <c r="HJJ594" s="109"/>
      <c r="HJK594" s="109"/>
      <c r="HJL594" s="109"/>
      <c r="HJM594" s="109"/>
      <c r="HJN594" s="109"/>
      <c r="HJO594" s="109"/>
      <c r="HJP594" s="109"/>
      <c r="HJQ594" s="109"/>
      <c r="HJR594" s="109"/>
      <c r="HJS594" s="109"/>
      <c r="HJT594" s="109"/>
      <c r="HJU594" s="109"/>
      <c r="HJV594" s="109"/>
      <c r="HJW594" s="109"/>
      <c r="HJX594" s="109"/>
      <c r="HJY594" s="109"/>
      <c r="HJZ594" s="109"/>
      <c r="HKA594" s="109"/>
      <c r="HKB594" s="109"/>
      <c r="HKC594" s="109"/>
      <c r="HKD594" s="109"/>
      <c r="HKE594" s="109"/>
      <c r="HKF594" s="109"/>
      <c r="HKG594" s="109"/>
      <c r="HKH594" s="109"/>
      <c r="HKI594" s="109"/>
      <c r="HKJ594" s="109"/>
      <c r="HKK594" s="109"/>
      <c r="HKL594" s="109"/>
      <c r="HKM594" s="109"/>
      <c r="HKN594" s="109"/>
      <c r="HKO594" s="109"/>
      <c r="HKP594" s="109"/>
      <c r="HKQ594" s="109"/>
      <c r="HKR594" s="109"/>
      <c r="HKS594" s="109"/>
      <c r="HKT594" s="109"/>
      <c r="HKU594" s="109"/>
      <c r="HKV594" s="109"/>
      <c r="HKW594" s="109"/>
      <c r="HKX594" s="109"/>
      <c r="HKY594" s="109"/>
      <c r="HKZ594" s="109"/>
      <c r="HLA594" s="109"/>
      <c r="HLB594" s="109"/>
      <c r="HLC594" s="109"/>
      <c r="HLD594" s="109"/>
      <c r="HLE594" s="109"/>
      <c r="HLF594" s="109"/>
      <c r="HLG594" s="109"/>
      <c r="HLH594" s="109"/>
      <c r="HLI594" s="109"/>
      <c r="HLJ594" s="109"/>
      <c r="HLK594" s="109"/>
      <c r="HLL594" s="109"/>
      <c r="HLM594" s="109"/>
      <c r="HLN594" s="109"/>
      <c r="HLO594" s="109"/>
      <c r="HLP594" s="109"/>
      <c r="HLQ594" s="109"/>
      <c r="HLR594" s="109"/>
      <c r="HLS594" s="109"/>
      <c r="HLT594" s="109"/>
      <c r="HLU594" s="109"/>
      <c r="HLV594" s="109"/>
      <c r="HLW594" s="109"/>
      <c r="HLX594" s="109"/>
      <c r="HLY594" s="109"/>
      <c r="HLZ594" s="109"/>
      <c r="HMA594" s="109"/>
      <c r="HMB594" s="109"/>
      <c r="HMC594" s="109"/>
      <c r="HMD594" s="109"/>
      <c r="HME594" s="109"/>
      <c r="HMF594" s="109"/>
      <c r="HMG594" s="109"/>
      <c r="HMH594" s="109"/>
      <c r="HMI594" s="109"/>
      <c r="HMJ594" s="109"/>
      <c r="HMK594" s="109"/>
      <c r="HML594" s="109"/>
      <c r="HMM594" s="109"/>
      <c r="HMN594" s="109"/>
      <c r="HMO594" s="109"/>
      <c r="HMP594" s="109"/>
      <c r="HMQ594" s="109"/>
      <c r="HMR594" s="109"/>
      <c r="HMS594" s="109"/>
      <c r="HMT594" s="109"/>
      <c r="HMU594" s="109"/>
      <c r="HMV594" s="109"/>
      <c r="HMW594" s="109"/>
      <c r="HMX594" s="109"/>
      <c r="HMY594" s="109"/>
      <c r="HMZ594" s="109"/>
      <c r="HNA594" s="109"/>
      <c r="HNB594" s="109"/>
      <c r="HNC594" s="109"/>
      <c r="HND594" s="109"/>
      <c r="HNE594" s="109"/>
      <c r="HNF594" s="109"/>
      <c r="HNG594" s="109"/>
      <c r="HNH594" s="109"/>
      <c r="HNI594" s="109"/>
      <c r="HNJ594" s="109"/>
      <c r="HNK594" s="109"/>
      <c r="HNL594" s="109"/>
      <c r="HNM594" s="109"/>
      <c r="HNN594" s="109"/>
      <c r="HNO594" s="109"/>
      <c r="HNP594" s="109"/>
      <c r="HNQ594" s="109"/>
      <c r="HNR594" s="109"/>
      <c r="HNS594" s="109"/>
      <c r="HNT594" s="109"/>
      <c r="HNU594" s="109"/>
      <c r="HNV594" s="109"/>
      <c r="HNW594" s="109"/>
      <c r="HNX594" s="109"/>
      <c r="HNY594" s="109"/>
      <c r="HNZ594" s="109"/>
      <c r="HOA594" s="109"/>
      <c r="HOB594" s="109"/>
      <c r="HOC594" s="109"/>
      <c r="HOD594" s="109"/>
      <c r="HOE594" s="109"/>
      <c r="HOF594" s="109"/>
      <c r="HOG594" s="109"/>
      <c r="HOH594" s="109"/>
      <c r="HOI594" s="109"/>
      <c r="HOJ594" s="109"/>
      <c r="HOK594" s="109"/>
      <c r="HOL594" s="109"/>
      <c r="HOM594" s="109"/>
      <c r="HON594" s="109"/>
      <c r="HOO594" s="109"/>
      <c r="HOP594" s="109"/>
      <c r="HOQ594" s="109"/>
      <c r="HOR594" s="109"/>
      <c r="HOS594" s="109"/>
      <c r="HOT594" s="109"/>
      <c r="HOU594" s="109"/>
      <c r="HOV594" s="109"/>
      <c r="HOW594" s="109"/>
      <c r="HOX594" s="109"/>
      <c r="HOY594" s="109"/>
      <c r="HOZ594" s="109"/>
      <c r="HPA594" s="109"/>
      <c r="HPB594" s="109"/>
      <c r="HPC594" s="109"/>
      <c r="HPD594" s="109"/>
      <c r="HPE594" s="109"/>
      <c r="HPF594" s="109"/>
      <c r="HPG594" s="109"/>
      <c r="HPH594" s="109"/>
      <c r="HPI594" s="109"/>
      <c r="HPJ594" s="109"/>
      <c r="HPK594" s="109"/>
      <c r="HPL594" s="109"/>
      <c r="HPM594" s="109"/>
      <c r="HPN594" s="109"/>
      <c r="HPO594" s="109"/>
      <c r="HPP594" s="109"/>
      <c r="HPQ594" s="109"/>
      <c r="HPR594" s="109"/>
      <c r="HPS594" s="109"/>
      <c r="HPT594" s="109"/>
      <c r="HPU594" s="109"/>
      <c r="HPV594" s="109"/>
      <c r="HPW594" s="109"/>
      <c r="HPX594" s="109"/>
      <c r="HPY594" s="109"/>
      <c r="HPZ594" s="109"/>
      <c r="HQA594" s="109"/>
      <c r="HQB594" s="109"/>
      <c r="HQC594" s="109"/>
      <c r="HQD594" s="109"/>
      <c r="HQE594" s="109"/>
      <c r="HQF594" s="109"/>
      <c r="HQG594" s="109"/>
      <c r="HQH594" s="109"/>
      <c r="HQI594" s="109"/>
      <c r="HQJ594" s="109"/>
      <c r="HQK594" s="109"/>
      <c r="HQL594" s="109"/>
      <c r="HQM594" s="109"/>
      <c r="HQN594" s="109"/>
      <c r="HQO594" s="109"/>
      <c r="HQP594" s="109"/>
      <c r="HQQ594" s="109"/>
      <c r="HQR594" s="109"/>
      <c r="HQS594" s="109"/>
      <c r="HQT594" s="109"/>
      <c r="HQU594" s="109"/>
      <c r="HQV594" s="109"/>
      <c r="HQW594" s="109"/>
      <c r="HQX594" s="109"/>
      <c r="HQY594" s="109"/>
      <c r="HQZ594" s="109"/>
      <c r="HRA594" s="109"/>
      <c r="HRB594" s="109"/>
      <c r="HRC594" s="109"/>
      <c r="HRD594" s="109"/>
      <c r="HRE594" s="109"/>
      <c r="HRF594" s="109"/>
      <c r="HRG594" s="109"/>
      <c r="HRH594" s="109"/>
      <c r="HRI594" s="109"/>
      <c r="HRJ594" s="109"/>
      <c r="HRK594" s="109"/>
      <c r="HRL594" s="109"/>
      <c r="HRM594" s="109"/>
      <c r="HRN594" s="109"/>
      <c r="HRO594" s="109"/>
      <c r="HRP594" s="109"/>
      <c r="HRQ594" s="109"/>
      <c r="HRR594" s="109"/>
      <c r="HRS594" s="109"/>
      <c r="HRT594" s="109"/>
      <c r="HRU594" s="109"/>
      <c r="HRV594" s="109"/>
      <c r="HRW594" s="109"/>
      <c r="HRX594" s="109"/>
      <c r="HRY594" s="109"/>
      <c r="HRZ594" s="109"/>
      <c r="HSA594" s="109"/>
      <c r="HSB594" s="109"/>
      <c r="HSC594" s="109"/>
      <c r="HSD594" s="109"/>
      <c r="HSE594" s="109"/>
      <c r="HSF594" s="109"/>
      <c r="HSG594" s="109"/>
      <c r="HSH594" s="109"/>
      <c r="HSI594" s="109"/>
      <c r="HSJ594" s="109"/>
      <c r="HSK594" s="109"/>
      <c r="HSL594" s="109"/>
      <c r="HSM594" s="109"/>
      <c r="HSN594" s="109"/>
      <c r="HSO594" s="109"/>
      <c r="HSP594" s="109"/>
      <c r="HSQ594" s="109"/>
      <c r="HSR594" s="109"/>
      <c r="HSS594" s="109"/>
      <c r="HST594" s="109"/>
      <c r="HSU594" s="109"/>
      <c r="HSV594" s="109"/>
      <c r="HSW594" s="109"/>
      <c r="HSX594" s="109"/>
      <c r="HSY594" s="109"/>
      <c r="HSZ594" s="109"/>
      <c r="HTA594" s="109"/>
      <c r="HTB594" s="109"/>
      <c r="HTC594" s="109"/>
      <c r="HTD594" s="109"/>
      <c r="HTE594" s="109"/>
      <c r="HTF594" s="109"/>
      <c r="HTG594" s="109"/>
      <c r="HTH594" s="109"/>
      <c r="HTI594" s="109"/>
      <c r="HTJ594" s="109"/>
      <c r="HTK594" s="109"/>
      <c r="HTL594" s="109"/>
      <c r="HTM594" s="109"/>
      <c r="HTN594" s="109"/>
      <c r="HTO594" s="109"/>
      <c r="HTP594" s="109"/>
      <c r="HTQ594" s="109"/>
      <c r="HTR594" s="109"/>
      <c r="HTS594" s="109"/>
      <c r="HTT594" s="109"/>
      <c r="HTU594" s="109"/>
      <c r="HTV594" s="109"/>
      <c r="HTW594" s="109"/>
      <c r="HTX594" s="109"/>
      <c r="HTY594" s="109"/>
      <c r="HTZ594" s="109"/>
      <c r="HUA594" s="109"/>
      <c r="HUB594" s="109"/>
      <c r="HUC594" s="109"/>
      <c r="HUD594" s="109"/>
      <c r="HUE594" s="109"/>
      <c r="HUF594" s="109"/>
      <c r="HUG594" s="109"/>
      <c r="HUH594" s="109"/>
      <c r="HUI594" s="109"/>
      <c r="HUJ594" s="109"/>
      <c r="HUK594" s="109"/>
      <c r="HUL594" s="109"/>
      <c r="HUM594" s="109"/>
      <c r="HUN594" s="109"/>
      <c r="HUO594" s="109"/>
      <c r="HUP594" s="109"/>
      <c r="HUQ594" s="109"/>
      <c r="HUR594" s="109"/>
      <c r="HUS594" s="109"/>
      <c r="HUT594" s="109"/>
      <c r="HUU594" s="109"/>
      <c r="HUV594" s="109"/>
      <c r="HUW594" s="109"/>
      <c r="HUX594" s="109"/>
      <c r="HUY594" s="109"/>
      <c r="HUZ594" s="109"/>
      <c r="HVA594" s="109"/>
      <c r="HVB594" s="109"/>
      <c r="HVC594" s="109"/>
      <c r="HVD594" s="109"/>
      <c r="HVE594" s="109"/>
      <c r="HVF594" s="109"/>
      <c r="HVG594" s="109"/>
      <c r="HVH594" s="109"/>
      <c r="HVI594" s="109"/>
      <c r="HVJ594" s="109"/>
      <c r="HVK594" s="109"/>
      <c r="HVL594" s="109"/>
      <c r="HVM594" s="109"/>
      <c r="HVN594" s="109"/>
      <c r="HVO594" s="109"/>
      <c r="HVP594" s="109"/>
      <c r="HVQ594" s="109"/>
      <c r="HVR594" s="109"/>
      <c r="HVS594" s="109"/>
      <c r="HVT594" s="109"/>
      <c r="HVU594" s="109"/>
      <c r="HVV594" s="109"/>
      <c r="HVW594" s="109"/>
      <c r="HVX594" s="109"/>
      <c r="HVY594" s="109"/>
      <c r="HVZ594" s="109"/>
      <c r="HWA594" s="109"/>
      <c r="HWB594" s="109"/>
      <c r="HWC594" s="109"/>
      <c r="HWD594" s="109"/>
      <c r="HWE594" s="109"/>
      <c r="HWF594" s="109"/>
      <c r="HWG594" s="109"/>
      <c r="HWH594" s="109"/>
      <c r="HWI594" s="109"/>
      <c r="HWJ594" s="109"/>
      <c r="HWK594" s="109"/>
      <c r="HWL594" s="109"/>
      <c r="HWM594" s="109"/>
      <c r="HWN594" s="109"/>
      <c r="HWO594" s="109"/>
      <c r="HWP594" s="109"/>
      <c r="HWQ594" s="109"/>
      <c r="HWR594" s="109"/>
      <c r="HWS594" s="109"/>
      <c r="HWT594" s="109"/>
      <c r="HWU594" s="109"/>
      <c r="HWV594" s="109"/>
      <c r="HWW594" s="109"/>
      <c r="HWX594" s="109"/>
      <c r="HWY594" s="109"/>
      <c r="HWZ594" s="109"/>
      <c r="HXA594" s="109"/>
      <c r="HXB594" s="109"/>
      <c r="HXC594" s="109"/>
      <c r="HXD594" s="109"/>
      <c r="HXE594" s="109"/>
      <c r="HXF594" s="109"/>
      <c r="HXG594" s="109"/>
      <c r="HXH594" s="109"/>
      <c r="HXI594" s="109"/>
      <c r="HXJ594" s="109"/>
      <c r="HXK594" s="109"/>
      <c r="HXL594" s="109"/>
      <c r="HXM594" s="109"/>
      <c r="HXN594" s="109"/>
      <c r="HXO594" s="109"/>
      <c r="HXP594" s="109"/>
      <c r="HXQ594" s="109"/>
      <c r="HXR594" s="109"/>
      <c r="HXS594" s="109"/>
      <c r="HXT594" s="109"/>
      <c r="HXU594" s="109"/>
      <c r="HXV594" s="109"/>
      <c r="HXW594" s="109"/>
      <c r="HXX594" s="109"/>
      <c r="HXY594" s="109"/>
      <c r="HXZ594" s="109"/>
      <c r="HYA594" s="109"/>
      <c r="HYB594" s="109"/>
      <c r="HYC594" s="109"/>
      <c r="HYD594" s="109"/>
      <c r="HYE594" s="109"/>
      <c r="HYF594" s="109"/>
      <c r="HYG594" s="109"/>
      <c r="HYH594" s="109"/>
      <c r="HYI594" s="109"/>
      <c r="HYJ594" s="109"/>
      <c r="HYK594" s="109"/>
      <c r="HYL594" s="109"/>
      <c r="HYM594" s="109"/>
      <c r="HYN594" s="109"/>
      <c r="HYO594" s="109"/>
      <c r="HYP594" s="109"/>
      <c r="HYQ594" s="109"/>
      <c r="HYR594" s="109"/>
      <c r="HYS594" s="109"/>
      <c r="HYT594" s="109"/>
      <c r="HYU594" s="109"/>
      <c r="HYV594" s="109"/>
      <c r="HYW594" s="109"/>
      <c r="HYX594" s="109"/>
      <c r="HYY594" s="109"/>
      <c r="HYZ594" s="109"/>
      <c r="HZA594" s="109"/>
      <c r="HZB594" s="109"/>
      <c r="HZC594" s="109"/>
      <c r="HZD594" s="109"/>
      <c r="HZE594" s="109"/>
      <c r="HZF594" s="109"/>
      <c r="HZG594" s="109"/>
      <c r="HZH594" s="109"/>
      <c r="HZI594" s="109"/>
      <c r="HZJ594" s="109"/>
      <c r="HZK594" s="109"/>
      <c r="HZL594" s="109"/>
      <c r="HZM594" s="109"/>
      <c r="HZN594" s="109"/>
      <c r="HZO594" s="109"/>
      <c r="HZP594" s="109"/>
      <c r="HZQ594" s="109"/>
      <c r="HZR594" s="109"/>
      <c r="HZS594" s="109"/>
      <c r="HZT594" s="109"/>
      <c r="HZU594" s="109"/>
      <c r="HZV594" s="109"/>
      <c r="HZW594" s="109"/>
      <c r="HZX594" s="109"/>
      <c r="HZY594" s="109"/>
      <c r="HZZ594" s="109"/>
      <c r="IAA594" s="109"/>
      <c r="IAB594" s="109"/>
      <c r="IAC594" s="109"/>
      <c r="IAD594" s="109"/>
      <c r="IAE594" s="109"/>
      <c r="IAF594" s="109"/>
      <c r="IAG594" s="109"/>
      <c r="IAH594" s="109"/>
      <c r="IAI594" s="109"/>
      <c r="IAJ594" s="109"/>
      <c r="IAK594" s="109"/>
      <c r="IAL594" s="109"/>
      <c r="IAM594" s="109"/>
      <c r="IAN594" s="109"/>
      <c r="IAO594" s="109"/>
      <c r="IAP594" s="109"/>
      <c r="IAQ594" s="109"/>
      <c r="IAR594" s="109"/>
      <c r="IAS594" s="109"/>
      <c r="IAT594" s="109"/>
      <c r="IAU594" s="109"/>
      <c r="IAV594" s="109"/>
      <c r="IAW594" s="109"/>
      <c r="IAX594" s="109"/>
      <c r="IAY594" s="109"/>
      <c r="IAZ594" s="109"/>
      <c r="IBA594" s="109"/>
      <c r="IBB594" s="109"/>
      <c r="IBC594" s="109"/>
      <c r="IBD594" s="109"/>
      <c r="IBE594" s="109"/>
      <c r="IBF594" s="109"/>
      <c r="IBG594" s="109"/>
      <c r="IBH594" s="109"/>
      <c r="IBI594" s="109"/>
      <c r="IBJ594" s="109"/>
      <c r="IBK594" s="109"/>
      <c r="IBL594" s="109"/>
      <c r="IBM594" s="109"/>
      <c r="IBN594" s="109"/>
      <c r="IBO594" s="109"/>
      <c r="IBP594" s="109"/>
      <c r="IBQ594" s="109"/>
      <c r="IBR594" s="109"/>
      <c r="IBS594" s="109"/>
      <c r="IBT594" s="109"/>
      <c r="IBU594" s="109"/>
      <c r="IBV594" s="109"/>
      <c r="IBW594" s="109"/>
      <c r="IBX594" s="109"/>
      <c r="IBY594" s="109"/>
      <c r="IBZ594" s="109"/>
      <c r="ICA594" s="109"/>
      <c r="ICB594" s="109"/>
      <c r="ICC594" s="109"/>
      <c r="ICD594" s="109"/>
      <c r="ICE594" s="109"/>
      <c r="ICF594" s="109"/>
      <c r="ICG594" s="109"/>
      <c r="ICH594" s="109"/>
      <c r="ICI594" s="109"/>
      <c r="ICJ594" s="109"/>
      <c r="ICK594" s="109"/>
      <c r="ICL594" s="109"/>
      <c r="ICM594" s="109"/>
      <c r="ICN594" s="109"/>
      <c r="ICO594" s="109"/>
      <c r="ICP594" s="109"/>
      <c r="ICQ594" s="109"/>
      <c r="ICR594" s="109"/>
      <c r="ICS594" s="109"/>
      <c r="ICT594" s="109"/>
      <c r="ICU594" s="109"/>
      <c r="ICV594" s="109"/>
      <c r="ICW594" s="109"/>
      <c r="ICX594" s="109"/>
      <c r="ICY594" s="109"/>
      <c r="ICZ594" s="109"/>
      <c r="IDA594" s="109"/>
      <c r="IDB594" s="109"/>
      <c r="IDC594" s="109"/>
      <c r="IDD594" s="109"/>
      <c r="IDE594" s="109"/>
      <c r="IDF594" s="109"/>
      <c r="IDG594" s="109"/>
      <c r="IDH594" s="109"/>
      <c r="IDI594" s="109"/>
      <c r="IDJ594" s="109"/>
      <c r="IDK594" s="109"/>
      <c r="IDL594" s="109"/>
      <c r="IDM594" s="109"/>
      <c r="IDN594" s="109"/>
      <c r="IDO594" s="109"/>
      <c r="IDP594" s="109"/>
      <c r="IDQ594" s="109"/>
      <c r="IDR594" s="109"/>
      <c r="IDS594" s="109"/>
      <c r="IDT594" s="109"/>
      <c r="IDU594" s="109"/>
      <c r="IDV594" s="109"/>
      <c r="IDW594" s="109"/>
      <c r="IDX594" s="109"/>
      <c r="IDY594" s="109"/>
      <c r="IDZ594" s="109"/>
      <c r="IEA594" s="109"/>
      <c r="IEB594" s="109"/>
      <c r="IEC594" s="109"/>
      <c r="IED594" s="109"/>
      <c r="IEE594" s="109"/>
      <c r="IEF594" s="109"/>
      <c r="IEG594" s="109"/>
      <c r="IEH594" s="109"/>
      <c r="IEI594" s="109"/>
      <c r="IEJ594" s="109"/>
      <c r="IEK594" s="109"/>
      <c r="IEL594" s="109"/>
      <c r="IEM594" s="109"/>
      <c r="IEN594" s="109"/>
      <c r="IEO594" s="109"/>
      <c r="IEP594" s="109"/>
      <c r="IEQ594" s="109"/>
      <c r="IER594" s="109"/>
      <c r="IES594" s="109"/>
      <c r="IET594" s="109"/>
      <c r="IEU594" s="109"/>
      <c r="IEV594" s="109"/>
      <c r="IEW594" s="109"/>
      <c r="IEX594" s="109"/>
      <c r="IEY594" s="109"/>
      <c r="IEZ594" s="109"/>
      <c r="IFA594" s="109"/>
      <c r="IFB594" s="109"/>
      <c r="IFC594" s="109"/>
      <c r="IFD594" s="109"/>
      <c r="IFE594" s="109"/>
      <c r="IFF594" s="109"/>
      <c r="IFG594" s="109"/>
      <c r="IFH594" s="109"/>
      <c r="IFI594" s="109"/>
      <c r="IFJ594" s="109"/>
      <c r="IFK594" s="109"/>
      <c r="IFL594" s="109"/>
      <c r="IFM594" s="109"/>
      <c r="IFN594" s="109"/>
      <c r="IFO594" s="109"/>
      <c r="IFP594" s="109"/>
      <c r="IFQ594" s="109"/>
      <c r="IFR594" s="109"/>
      <c r="IFS594" s="109"/>
      <c r="IFT594" s="109"/>
      <c r="IFU594" s="109"/>
      <c r="IFV594" s="109"/>
      <c r="IFW594" s="109"/>
      <c r="IFX594" s="109"/>
      <c r="IFY594" s="109"/>
      <c r="IFZ594" s="109"/>
      <c r="IGA594" s="109"/>
      <c r="IGB594" s="109"/>
      <c r="IGC594" s="109"/>
      <c r="IGD594" s="109"/>
      <c r="IGE594" s="109"/>
      <c r="IGF594" s="109"/>
      <c r="IGG594" s="109"/>
      <c r="IGH594" s="109"/>
      <c r="IGI594" s="109"/>
      <c r="IGJ594" s="109"/>
      <c r="IGK594" s="109"/>
      <c r="IGL594" s="109"/>
      <c r="IGM594" s="109"/>
      <c r="IGN594" s="109"/>
      <c r="IGO594" s="109"/>
      <c r="IGP594" s="109"/>
      <c r="IGQ594" s="109"/>
      <c r="IGR594" s="109"/>
      <c r="IGS594" s="109"/>
      <c r="IGT594" s="109"/>
      <c r="IGU594" s="109"/>
      <c r="IGV594" s="109"/>
      <c r="IGW594" s="109"/>
      <c r="IGX594" s="109"/>
      <c r="IGY594" s="109"/>
      <c r="IGZ594" s="109"/>
      <c r="IHA594" s="109"/>
      <c r="IHB594" s="109"/>
      <c r="IHC594" s="109"/>
      <c r="IHD594" s="109"/>
      <c r="IHE594" s="109"/>
      <c r="IHF594" s="109"/>
      <c r="IHG594" s="109"/>
      <c r="IHH594" s="109"/>
      <c r="IHI594" s="109"/>
      <c r="IHJ594" s="109"/>
      <c r="IHK594" s="109"/>
      <c r="IHL594" s="109"/>
      <c r="IHM594" s="109"/>
      <c r="IHN594" s="109"/>
      <c r="IHO594" s="109"/>
      <c r="IHP594" s="109"/>
      <c r="IHQ594" s="109"/>
      <c r="IHR594" s="109"/>
      <c r="IHS594" s="109"/>
      <c r="IHT594" s="109"/>
      <c r="IHU594" s="109"/>
      <c r="IHV594" s="109"/>
      <c r="IHW594" s="109"/>
      <c r="IHX594" s="109"/>
      <c r="IHY594" s="109"/>
      <c r="IHZ594" s="109"/>
      <c r="IIA594" s="109"/>
      <c r="IIB594" s="109"/>
      <c r="IIC594" s="109"/>
      <c r="IID594" s="109"/>
      <c r="IIE594" s="109"/>
      <c r="IIF594" s="109"/>
      <c r="IIG594" s="109"/>
      <c r="IIH594" s="109"/>
      <c r="III594" s="109"/>
      <c r="IIJ594" s="109"/>
      <c r="IIK594" s="109"/>
      <c r="IIL594" s="109"/>
      <c r="IIM594" s="109"/>
      <c r="IIN594" s="109"/>
      <c r="IIO594" s="109"/>
      <c r="IIP594" s="109"/>
      <c r="IIQ594" s="109"/>
      <c r="IIR594" s="109"/>
      <c r="IIS594" s="109"/>
      <c r="IIT594" s="109"/>
      <c r="IIU594" s="109"/>
      <c r="IIV594" s="109"/>
      <c r="IIW594" s="109"/>
      <c r="IIX594" s="109"/>
      <c r="IIY594" s="109"/>
      <c r="IIZ594" s="109"/>
      <c r="IJA594" s="109"/>
      <c r="IJB594" s="109"/>
      <c r="IJC594" s="109"/>
      <c r="IJD594" s="109"/>
      <c r="IJE594" s="109"/>
      <c r="IJF594" s="109"/>
      <c r="IJG594" s="109"/>
      <c r="IJH594" s="109"/>
      <c r="IJI594" s="109"/>
      <c r="IJJ594" s="109"/>
      <c r="IJK594" s="109"/>
      <c r="IJL594" s="109"/>
      <c r="IJM594" s="109"/>
      <c r="IJN594" s="109"/>
      <c r="IJO594" s="109"/>
      <c r="IJP594" s="109"/>
      <c r="IJQ594" s="109"/>
      <c r="IJR594" s="109"/>
      <c r="IJS594" s="109"/>
      <c r="IJT594" s="109"/>
      <c r="IJU594" s="109"/>
      <c r="IJV594" s="109"/>
      <c r="IJW594" s="109"/>
      <c r="IJX594" s="109"/>
      <c r="IJY594" s="109"/>
      <c r="IJZ594" s="109"/>
      <c r="IKA594" s="109"/>
      <c r="IKB594" s="109"/>
      <c r="IKC594" s="109"/>
      <c r="IKD594" s="109"/>
      <c r="IKE594" s="109"/>
      <c r="IKF594" s="109"/>
      <c r="IKG594" s="109"/>
      <c r="IKH594" s="109"/>
      <c r="IKI594" s="109"/>
      <c r="IKJ594" s="109"/>
      <c r="IKK594" s="109"/>
      <c r="IKL594" s="109"/>
      <c r="IKM594" s="109"/>
      <c r="IKN594" s="109"/>
      <c r="IKO594" s="109"/>
      <c r="IKP594" s="109"/>
      <c r="IKQ594" s="109"/>
      <c r="IKR594" s="109"/>
      <c r="IKS594" s="109"/>
      <c r="IKT594" s="109"/>
      <c r="IKU594" s="109"/>
      <c r="IKV594" s="109"/>
      <c r="IKW594" s="109"/>
      <c r="IKX594" s="109"/>
      <c r="IKY594" s="109"/>
      <c r="IKZ594" s="109"/>
      <c r="ILA594" s="109"/>
      <c r="ILB594" s="109"/>
      <c r="ILC594" s="109"/>
      <c r="ILD594" s="109"/>
      <c r="ILE594" s="109"/>
      <c r="ILF594" s="109"/>
      <c r="ILG594" s="109"/>
      <c r="ILH594" s="109"/>
      <c r="ILI594" s="109"/>
      <c r="ILJ594" s="109"/>
      <c r="ILK594" s="109"/>
      <c r="ILL594" s="109"/>
      <c r="ILM594" s="109"/>
      <c r="ILN594" s="109"/>
      <c r="ILO594" s="109"/>
      <c r="ILP594" s="109"/>
      <c r="ILQ594" s="109"/>
      <c r="ILR594" s="109"/>
      <c r="ILS594" s="109"/>
      <c r="ILT594" s="109"/>
      <c r="ILU594" s="109"/>
      <c r="ILV594" s="109"/>
      <c r="ILW594" s="109"/>
      <c r="ILX594" s="109"/>
      <c r="ILY594" s="109"/>
      <c r="ILZ594" s="109"/>
      <c r="IMA594" s="109"/>
      <c r="IMB594" s="109"/>
      <c r="IMC594" s="109"/>
      <c r="IMD594" s="109"/>
      <c r="IME594" s="109"/>
      <c r="IMF594" s="109"/>
      <c r="IMG594" s="109"/>
      <c r="IMH594" s="109"/>
      <c r="IMI594" s="109"/>
      <c r="IMJ594" s="109"/>
      <c r="IMK594" s="109"/>
      <c r="IML594" s="109"/>
      <c r="IMM594" s="109"/>
      <c r="IMN594" s="109"/>
      <c r="IMO594" s="109"/>
      <c r="IMP594" s="109"/>
      <c r="IMQ594" s="109"/>
      <c r="IMR594" s="109"/>
      <c r="IMS594" s="109"/>
      <c r="IMT594" s="109"/>
      <c r="IMU594" s="109"/>
      <c r="IMV594" s="109"/>
      <c r="IMW594" s="109"/>
      <c r="IMX594" s="109"/>
      <c r="IMY594" s="109"/>
      <c r="IMZ594" s="109"/>
      <c r="INA594" s="109"/>
      <c r="INB594" s="109"/>
      <c r="INC594" s="109"/>
      <c r="IND594" s="109"/>
      <c r="INE594" s="109"/>
      <c r="INF594" s="109"/>
      <c r="ING594" s="109"/>
      <c r="INH594" s="109"/>
      <c r="INI594" s="109"/>
      <c r="INJ594" s="109"/>
      <c r="INK594" s="109"/>
      <c r="INL594" s="109"/>
      <c r="INM594" s="109"/>
      <c r="INN594" s="109"/>
      <c r="INO594" s="109"/>
      <c r="INP594" s="109"/>
      <c r="INQ594" s="109"/>
      <c r="INR594" s="109"/>
      <c r="INS594" s="109"/>
      <c r="INT594" s="109"/>
      <c r="INU594" s="109"/>
      <c r="INV594" s="109"/>
      <c r="INW594" s="109"/>
      <c r="INX594" s="109"/>
      <c r="INY594" s="109"/>
      <c r="INZ594" s="109"/>
      <c r="IOA594" s="109"/>
      <c r="IOB594" s="109"/>
      <c r="IOC594" s="109"/>
      <c r="IOD594" s="109"/>
      <c r="IOE594" s="109"/>
      <c r="IOF594" s="109"/>
      <c r="IOG594" s="109"/>
      <c r="IOH594" s="109"/>
      <c r="IOI594" s="109"/>
      <c r="IOJ594" s="109"/>
      <c r="IOK594" s="109"/>
      <c r="IOL594" s="109"/>
      <c r="IOM594" s="109"/>
      <c r="ION594" s="109"/>
      <c r="IOO594" s="109"/>
      <c r="IOP594" s="109"/>
      <c r="IOQ594" s="109"/>
      <c r="IOR594" s="109"/>
      <c r="IOS594" s="109"/>
      <c r="IOT594" s="109"/>
      <c r="IOU594" s="109"/>
      <c r="IOV594" s="109"/>
      <c r="IOW594" s="109"/>
      <c r="IOX594" s="109"/>
      <c r="IOY594" s="109"/>
      <c r="IOZ594" s="109"/>
      <c r="IPA594" s="109"/>
      <c r="IPB594" s="109"/>
      <c r="IPC594" s="109"/>
      <c r="IPD594" s="109"/>
      <c r="IPE594" s="109"/>
      <c r="IPF594" s="109"/>
      <c r="IPG594" s="109"/>
      <c r="IPH594" s="109"/>
      <c r="IPI594" s="109"/>
      <c r="IPJ594" s="109"/>
      <c r="IPK594" s="109"/>
      <c r="IPL594" s="109"/>
      <c r="IPM594" s="109"/>
      <c r="IPN594" s="109"/>
      <c r="IPO594" s="109"/>
      <c r="IPP594" s="109"/>
      <c r="IPQ594" s="109"/>
      <c r="IPR594" s="109"/>
      <c r="IPS594" s="109"/>
      <c r="IPT594" s="109"/>
      <c r="IPU594" s="109"/>
      <c r="IPV594" s="109"/>
      <c r="IPW594" s="109"/>
      <c r="IPX594" s="109"/>
      <c r="IPY594" s="109"/>
      <c r="IPZ594" s="109"/>
      <c r="IQA594" s="109"/>
      <c r="IQB594" s="109"/>
      <c r="IQC594" s="109"/>
      <c r="IQD594" s="109"/>
      <c r="IQE594" s="109"/>
      <c r="IQF594" s="109"/>
      <c r="IQG594" s="109"/>
      <c r="IQH594" s="109"/>
      <c r="IQI594" s="109"/>
      <c r="IQJ594" s="109"/>
      <c r="IQK594" s="109"/>
      <c r="IQL594" s="109"/>
      <c r="IQM594" s="109"/>
      <c r="IQN594" s="109"/>
      <c r="IQO594" s="109"/>
      <c r="IQP594" s="109"/>
      <c r="IQQ594" s="109"/>
      <c r="IQR594" s="109"/>
      <c r="IQS594" s="109"/>
      <c r="IQT594" s="109"/>
      <c r="IQU594" s="109"/>
      <c r="IQV594" s="109"/>
      <c r="IQW594" s="109"/>
      <c r="IQX594" s="109"/>
      <c r="IQY594" s="109"/>
      <c r="IQZ594" s="109"/>
      <c r="IRA594" s="109"/>
      <c r="IRB594" s="109"/>
      <c r="IRC594" s="109"/>
      <c r="IRD594" s="109"/>
      <c r="IRE594" s="109"/>
      <c r="IRF594" s="109"/>
      <c r="IRG594" s="109"/>
      <c r="IRH594" s="109"/>
      <c r="IRI594" s="109"/>
      <c r="IRJ594" s="109"/>
      <c r="IRK594" s="109"/>
      <c r="IRL594" s="109"/>
      <c r="IRM594" s="109"/>
      <c r="IRN594" s="109"/>
      <c r="IRO594" s="109"/>
      <c r="IRP594" s="109"/>
      <c r="IRQ594" s="109"/>
      <c r="IRR594" s="109"/>
      <c r="IRS594" s="109"/>
      <c r="IRT594" s="109"/>
      <c r="IRU594" s="109"/>
      <c r="IRV594" s="109"/>
      <c r="IRW594" s="109"/>
      <c r="IRX594" s="109"/>
      <c r="IRY594" s="109"/>
      <c r="IRZ594" s="109"/>
      <c r="ISA594" s="109"/>
      <c r="ISB594" s="109"/>
      <c r="ISC594" s="109"/>
      <c r="ISD594" s="109"/>
      <c r="ISE594" s="109"/>
      <c r="ISF594" s="109"/>
      <c r="ISG594" s="109"/>
      <c r="ISH594" s="109"/>
      <c r="ISI594" s="109"/>
      <c r="ISJ594" s="109"/>
      <c r="ISK594" s="109"/>
      <c r="ISL594" s="109"/>
      <c r="ISM594" s="109"/>
      <c r="ISN594" s="109"/>
      <c r="ISO594" s="109"/>
      <c r="ISP594" s="109"/>
      <c r="ISQ594" s="109"/>
      <c r="ISR594" s="109"/>
      <c r="ISS594" s="109"/>
      <c r="IST594" s="109"/>
      <c r="ISU594" s="109"/>
      <c r="ISV594" s="109"/>
      <c r="ISW594" s="109"/>
      <c r="ISX594" s="109"/>
      <c r="ISY594" s="109"/>
      <c r="ISZ594" s="109"/>
      <c r="ITA594" s="109"/>
      <c r="ITB594" s="109"/>
      <c r="ITC594" s="109"/>
      <c r="ITD594" s="109"/>
      <c r="ITE594" s="109"/>
      <c r="ITF594" s="109"/>
      <c r="ITG594" s="109"/>
      <c r="ITH594" s="109"/>
      <c r="ITI594" s="109"/>
      <c r="ITJ594" s="109"/>
      <c r="ITK594" s="109"/>
      <c r="ITL594" s="109"/>
      <c r="ITM594" s="109"/>
      <c r="ITN594" s="109"/>
      <c r="ITO594" s="109"/>
      <c r="ITP594" s="109"/>
      <c r="ITQ594" s="109"/>
      <c r="ITR594" s="109"/>
      <c r="ITS594" s="109"/>
      <c r="ITT594" s="109"/>
      <c r="ITU594" s="109"/>
      <c r="ITV594" s="109"/>
      <c r="ITW594" s="109"/>
      <c r="ITX594" s="109"/>
      <c r="ITY594" s="109"/>
      <c r="ITZ594" s="109"/>
      <c r="IUA594" s="109"/>
      <c r="IUB594" s="109"/>
      <c r="IUC594" s="109"/>
      <c r="IUD594" s="109"/>
      <c r="IUE594" s="109"/>
      <c r="IUF594" s="109"/>
      <c r="IUG594" s="109"/>
      <c r="IUH594" s="109"/>
      <c r="IUI594" s="109"/>
      <c r="IUJ594" s="109"/>
      <c r="IUK594" s="109"/>
      <c r="IUL594" s="109"/>
      <c r="IUM594" s="109"/>
      <c r="IUN594" s="109"/>
      <c r="IUO594" s="109"/>
      <c r="IUP594" s="109"/>
      <c r="IUQ594" s="109"/>
      <c r="IUR594" s="109"/>
      <c r="IUS594" s="109"/>
      <c r="IUT594" s="109"/>
      <c r="IUU594" s="109"/>
      <c r="IUV594" s="109"/>
      <c r="IUW594" s="109"/>
      <c r="IUX594" s="109"/>
      <c r="IUY594" s="109"/>
      <c r="IUZ594" s="109"/>
      <c r="IVA594" s="109"/>
      <c r="IVB594" s="109"/>
      <c r="IVC594" s="109"/>
      <c r="IVD594" s="109"/>
      <c r="IVE594" s="109"/>
      <c r="IVF594" s="109"/>
      <c r="IVG594" s="109"/>
      <c r="IVH594" s="109"/>
      <c r="IVI594" s="109"/>
      <c r="IVJ594" s="109"/>
      <c r="IVK594" s="109"/>
      <c r="IVL594" s="109"/>
      <c r="IVM594" s="109"/>
      <c r="IVN594" s="109"/>
      <c r="IVO594" s="109"/>
      <c r="IVP594" s="109"/>
      <c r="IVQ594" s="109"/>
      <c r="IVR594" s="109"/>
      <c r="IVS594" s="109"/>
      <c r="IVT594" s="109"/>
      <c r="IVU594" s="109"/>
      <c r="IVV594" s="109"/>
      <c r="IVW594" s="109"/>
      <c r="IVX594" s="109"/>
      <c r="IVY594" s="109"/>
      <c r="IVZ594" s="109"/>
      <c r="IWA594" s="109"/>
      <c r="IWB594" s="109"/>
      <c r="IWC594" s="109"/>
      <c r="IWD594" s="109"/>
      <c r="IWE594" s="109"/>
      <c r="IWF594" s="109"/>
      <c r="IWG594" s="109"/>
      <c r="IWH594" s="109"/>
      <c r="IWI594" s="109"/>
      <c r="IWJ594" s="109"/>
      <c r="IWK594" s="109"/>
      <c r="IWL594" s="109"/>
      <c r="IWM594" s="109"/>
      <c r="IWN594" s="109"/>
      <c r="IWO594" s="109"/>
      <c r="IWP594" s="109"/>
      <c r="IWQ594" s="109"/>
      <c r="IWR594" s="109"/>
      <c r="IWS594" s="109"/>
      <c r="IWT594" s="109"/>
      <c r="IWU594" s="109"/>
      <c r="IWV594" s="109"/>
      <c r="IWW594" s="109"/>
      <c r="IWX594" s="109"/>
      <c r="IWY594" s="109"/>
      <c r="IWZ594" s="109"/>
      <c r="IXA594" s="109"/>
      <c r="IXB594" s="109"/>
      <c r="IXC594" s="109"/>
      <c r="IXD594" s="109"/>
      <c r="IXE594" s="109"/>
      <c r="IXF594" s="109"/>
      <c r="IXG594" s="109"/>
      <c r="IXH594" s="109"/>
      <c r="IXI594" s="109"/>
      <c r="IXJ594" s="109"/>
      <c r="IXK594" s="109"/>
      <c r="IXL594" s="109"/>
      <c r="IXM594" s="109"/>
      <c r="IXN594" s="109"/>
      <c r="IXO594" s="109"/>
      <c r="IXP594" s="109"/>
      <c r="IXQ594" s="109"/>
      <c r="IXR594" s="109"/>
      <c r="IXS594" s="109"/>
      <c r="IXT594" s="109"/>
      <c r="IXU594" s="109"/>
      <c r="IXV594" s="109"/>
      <c r="IXW594" s="109"/>
      <c r="IXX594" s="109"/>
      <c r="IXY594" s="109"/>
      <c r="IXZ594" s="109"/>
      <c r="IYA594" s="109"/>
      <c r="IYB594" s="109"/>
      <c r="IYC594" s="109"/>
      <c r="IYD594" s="109"/>
      <c r="IYE594" s="109"/>
      <c r="IYF594" s="109"/>
      <c r="IYG594" s="109"/>
      <c r="IYH594" s="109"/>
      <c r="IYI594" s="109"/>
      <c r="IYJ594" s="109"/>
      <c r="IYK594" s="109"/>
      <c r="IYL594" s="109"/>
      <c r="IYM594" s="109"/>
      <c r="IYN594" s="109"/>
      <c r="IYO594" s="109"/>
      <c r="IYP594" s="109"/>
      <c r="IYQ594" s="109"/>
      <c r="IYR594" s="109"/>
      <c r="IYS594" s="109"/>
      <c r="IYT594" s="109"/>
      <c r="IYU594" s="109"/>
      <c r="IYV594" s="109"/>
      <c r="IYW594" s="109"/>
      <c r="IYX594" s="109"/>
      <c r="IYY594" s="109"/>
      <c r="IYZ594" s="109"/>
      <c r="IZA594" s="109"/>
      <c r="IZB594" s="109"/>
      <c r="IZC594" s="109"/>
      <c r="IZD594" s="109"/>
      <c r="IZE594" s="109"/>
      <c r="IZF594" s="109"/>
      <c r="IZG594" s="109"/>
      <c r="IZH594" s="109"/>
      <c r="IZI594" s="109"/>
      <c r="IZJ594" s="109"/>
      <c r="IZK594" s="109"/>
      <c r="IZL594" s="109"/>
      <c r="IZM594" s="109"/>
      <c r="IZN594" s="109"/>
      <c r="IZO594" s="109"/>
      <c r="IZP594" s="109"/>
      <c r="IZQ594" s="109"/>
      <c r="IZR594" s="109"/>
      <c r="IZS594" s="109"/>
      <c r="IZT594" s="109"/>
      <c r="IZU594" s="109"/>
      <c r="IZV594" s="109"/>
      <c r="IZW594" s="109"/>
      <c r="IZX594" s="109"/>
      <c r="IZY594" s="109"/>
      <c r="IZZ594" s="109"/>
      <c r="JAA594" s="109"/>
      <c r="JAB594" s="109"/>
      <c r="JAC594" s="109"/>
      <c r="JAD594" s="109"/>
      <c r="JAE594" s="109"/>
      <c r="JAF594" s="109"/>
      <c r="JAG594" s="109"/>
      <c r="JAH594" s="109"/>
      <c r="JAI594" s="109"/>
      <c r="JAJ594" s="109"/>
      <c r="JAK594" s="109"/>
      <c r="JAL594" s="109"/>
      <c r="JAM594" s="109"/>
      <c r="JAN594" s="109"/>
      <c r="JAO594" s="109"/>
      <c r="JAP594" s="109"/>
      <c r="JAQ594" s="109"/>
      <c r="JAR594" s="109"/>
      <c r="JAS594" s="109"/>
      <c r="JAT594" s="109"/>
      <c r="JAU594" s="109"/>
      <c r="JAV594" s="109"/>
      <c r="JAW594" s="109"/>
      <c r="JAX594" s="109"/>
      <c r="JAY594" s="109"/>
      <c r="JAZ594" s="109"/>
      <c r="JBA594" s="109"/>
      <c r="JBB594" s="109"/>
      <c r="JBC594" s="109"/>
      <c r="JBD594" s="109"/>
      <c r="JBE594" s="109"/>
      <c r="JBF594" s="109"/>
      <c r="JBG594" s="109"/>
      <c r="JBH594" s="109"/>
      <c r="JBI594" s="109"/>
      <c r="JBJ594" s="109"/>
      <c r="JBK594" s="109"/>
      <c r="JBL594" s="109"/>
      <c r="JBM594" s="109"/>
      <c r="JBN594" s="109"/>
      <c r="JBO594" s="109"/>
      <c r="JBP594" s="109"/>
      <c r="JBQ594" s="109"/>
      <c r="JBR594" s="109"/>
      <c r="JBS594" s="109"/>
      <c r="JBT594" s="109"/>
      <c r="JBU594" s="109"/>
      <c r="JBV594" s="109"/>
      <c r="JBW594" s="109"/>
      <c r="JBX594" s="109"/>
      <c r="JBY594" s="109"/>
      <c r="JBZ594" s="109"/>
      <c r="JCA594" s="109"/>
      <c r="JCB594" s="109"/>
      <c r="JCC594" s="109"/>
      <c r="JCD594" s="109"/>
      <c r="JCE594" s="109"/>
      <c r="JCF594" s="109"/>
      <c r="JCG594" s="109"/>
      <c r="JCH594" s="109"/>
      <c r="JCI594" s="109"/>
      <c r="JCJ594" s="109"/>
      <c r="JCK594" s="109"/>
      <c r="JCL594" s="109"/>
      <c r="JCM594" s="109"/>
      <c r="JCN594" s="109"/>
      <c r="JCO594" s="109"/>
      <c r="JCP594" s="109"/>
      <c r="JCQ594" s="109"/>
      <c r="JCR594" s="109"/>
      <c r="JCS594" s="109"/>
      <c r="JCT594" s="109"/>
      <c r="JCU594" s="109"/>
      <c r="JCV594" s="109"/>
      <c r="JCW594" s="109"/>
      <c r="JCX594" s="109"/>
      <c r="JCY594" s="109"/>
      <c r="JCZ594" s="109"/>
      <c r="JDA594" s="109"/>
      <c r="JDB594" s="109"/>
      <c r="JDC594" s="109"/>
      <c r="JDD594" s="109"/>
      <c r="JDE594" s="109"/>
      <c r="JDF594" s="109"/>
      <c r="JDG594" s="109"/>
      <c r="JDH594" s="109"/>
      <c r="JDI594" s="109"/>
      <c r="JDJ594" s="109"/>
      <c r="JDK594" s="109"/>
      <c r="JDL594" s="109"/>
      <c r="JDM594" s="109"/>
      <c r="JDN594" s="109"/>
      <c r="JDO594" s="109"/>
      <c r="JDP594" s="109"/>
      <c r="JDQ594" s="109"/>
      <c r="JDR594" s="109"/>
      <c r="JDS594" s="109"/>
      <c r="JDT594" s="109"/>
      <c r="JDU594" s="109"/>
      <c r="JDV594" s="109"/>
      <c r="JDW594" s="109"/>
      <c r="JDX594" s="109"/>
      <c r="JDY594" s="109"/>
      <c r="JDZ594" s="109"/>
      <c r="JEA594" s="109"/>
      <c r="JEB594" s="109"/>
      <c r="JEC594" s="109"/>
      <c r="JED594" s="109"/>
      <c r="JEE594" s="109"/>
      <c r="JEF594" s="109"/>
      <c r="JEG594" s="109"/>
      <c r="JEH594" s="109"/>
      <c r="JEI594" s="109"/>
      <c r="JEJ594" s="109"/>
      <c r="JEK594" s="109"/>
      <c r="JEL594" s="109"/>
      <c r="JEM594" s="109"/>
      <c r="JEN594" s="109"/>
      <c r="JEO594" s="109"/>
      <c r="JEP594" s="109"/>
      <c r="JEQ594" s="109"/>
      <c r="JER594" s="109"/>
      <c r="JES594" s="109"/>
      <c r="JET594" s="109"/>
      <c r="JEU594" s="109"/>
      <c r="JEV594" s="109"/>
      <c r="JEW594" s="109"/>
      <c r="JEX594" s="109"/>
      <c r="JEY594" s="109"/>
      <c r="JEZ594" s="109"/>
      <c r="JFA594" s="109"/>
      <c r="JFB594" s="109"/>
      <c r="JFC594" s="109"/>
      <c r="JFD594" s="109"/>
      <c r="JFE594" s="109"/>
      <c r="JFF594" s="109"/>
      <c r="JFG594" s="109"/>
      <c r="JFH594" s="109"/>
      <c r="JFI594" s="109"/>
      <c r="JFJ594" s="109"/>
      <c r="JFK594" s="109"/>
      <c r="JFL594" s="109"/>
      <c r="JFM594" s="109"/>
      <c r="JFN594" s="109"/>
      <c r="JFO594" s="109"/>
      <c r="JFP594" s="109"/>
      <c r="JFQ594" s="109"/>
      <c r="JFR594" s="109"/>
      <c r="JFS594" s="109"/>
      <c r="JFT594" s="109"/>
      <c r="JFU594" s="109"/>
      <c r="JFV594" s="109"/>
      <c r="JFW594" s="109"/>
      <c r="JFX594" s="109"/>
      <c r="JFY594" s="109"/>
      <c r="JFZ594" s="109"/>
      <c r="JGA594" s="109"/>
      <c r="JGB594" s="109"/>
      <c r="JGC594" s="109"/>
      <c r="JGD594" s="109"/>
      <c r="JGE594" s="109"/>
      <c r="JGF594" s="109"/>
      <c r="JGG594" s="109"/>
      <c r="JGH594" s="109"/>
      <c r="JGI594" s="109"/>
      <c r="JGJ594" s="109"/>
      <c r="JGK594" s="109"/>
      <c r="JGL594" s="109"/>
      <c r="JGM594" s="109"/>
      <c r="JGN594" s="109"/>
      <c r="JGO594" s="109"/>
      <c r="JGP594" s="109"/>
      <c r="JGQ594" s="109"/>
      <c r="JGR594" s="109"/>
      <c r="JGS594" s="109"/>
      <c r="JGT594" s="109"/>
      <c r="JGU594" s="109"/>
      <c r="JGV594" s="109"/>
      <c r="JGW594" s="109"/>
      <c r="JGX594" s="109"/>
      <c r="JGY594" s="109"/>
      <c r="JGZ594" s="109"/>
      <c r="JHA594" s="109"/>
      <c r="JHB594" s="109"/>
      <c r="JHC594" s="109"/>
      <c r="JHD594" s="109"/>
      <c r="JHE594" s="109"/>
      <c r="JHF594" s="109"/>
      <c r="JHG594" s="109"/>
      <c r="JHH594" s="109"/>
      <c r="JHI594" s="109"/>
      <c r="JHJ594" s="109"/>
      <c r="JHK594" s="109"/>
      <c r="JHL594" s="109"/>
      <c r="JHM594" s="109"/>
      <c r="JHN594" s="109"/>
      <c r="JHO594" s="109"/>
      <c r="JHP594" s="109"/>
      <c r="JHQ594" s="109"/>
      <c r="JHR594" s="109"/>
      <c r="JHS594" s="109"/>
      <c r="JHT594" s="109"/>
      <c r="JHU594" s="109"/>
      <c r="JHV594" s="109"/>
      <c r="JHW594" s="109"/>
      <c r="JHX594" s="109"/>
      <c r="JHY594" s="109"/>
      <c r="JHZ594" s="109"/>
      <c r="JIA594" s="109"/>
      <c r="JIB594" s="109"/>
      <c r="JIC594" s="109"/>
      <c r="JID594" s="109"/>
      <c r="JIE594" s="109"/>
      <c r="JIF594" s="109"/>
      <c r="JIG594" s="109"/>
      <c r="JIH594" s="109"/>
      <c r="JII594" s="109"/>
      <c r="JIJ594" s="109"/>
      <c r="JIK594" s="109"/>
      <c r="JIL594" s="109"/>
      <c r="JIM594" s="109"/>
      <c r="JIN594" s="109"/>
      <c r="JIO594" s="109"/>
      <c r="JIP594" s="109"/>
      <c r="JIQ594" s="109"/>
      <c r="JIR594" s="109"/>
      <c r="JIS594" s="109"/>
      <c r="JIT594" s="109"/>
      <c r="JIU594" s="109"/>
      <c r="JIV594" s="109"/>
      <c r="JIW594" s="109"/>
      <c r="JIX594" s="109"/>
      <c r="JIY594" s="109"/>
      <c r="JIZ594" s="109"/>
      <c r="JJA594" s="109"/>
      <c r="JJB594" s="109"/>
      <c r="JJC594" s="109"/>
      <c r="JJD594" s="109"/>
      <c r="JJE594" s="109"/>
      <c r="JJF594" s="109"/>
      <c r="JJG594" s="109"/>
      <c r="JJH594" s="109"/>
      <c r="JJI594" s="109"/>
      <c r="JJJ594" s="109"/>
      <c r="JJK594" s="109"/>
      <c r="JJL594" s="109"/>
      <c r="JJM594" s="109"/>
      <c r="JJN594" s="109"/>
      <c r="JJO594" s="109"/>
      <c r="JJP594" s="109"/>
      <c r="JJQ594" s="109"/>
      <c r="JJR594" s="109"/>
      <c r="JJS594" s="109"/>
      <c r="JJT594" s="109"/>
      <c r="JJU594" s="109"/>
      <c r="JJV594" s="109"/>
      <c r="JJW594" s="109"/>
      <c r="JJX594" s="109"/>
      <c r="JJY594" s="109"/>
      <c r="JJZ594" s="109"/>
      <c r="JKA594" s="109"/>
      <c r="JKB594" s="109"/>
      <c r="JKC594" s="109"/>
      <c r="JKD594" s="109"/>
      <c r="JKE594" s="109"/>
      <c r="JKF594" s="109"/>
      <c r="JKG594" s="109"/>
      <c r="JKH594" s="109"/>
      <c r="JKI594" s="109"/>
      <c r="JKJ594" s="109"/>
      <c r="JKK594" s="109"/>
      <c r="JKL594" s="109"/>
      <c r="JKM594" s="109"/>
      <c r="JKN594" s="109"/>
      <c r="JKO594" s="109"/>
      <c r="JKP594" s="109"/>
      <c r="JKQ594" s="109"/>
      <c r="JKR594" s="109"/>
      <c r="JKS594" s="109"/>
      <c r="JKT594" s="109"/>
      <c r="JKU594" s="109"/>
      <c r="JKV594" s="109"/>
      <c r="JKW594" s="109"/>
      <c r="JKX594" s="109"/>
      <c r="JKY594" s="109"/>
      <c r="JKZ594" s="109"/>
      <c r="JLA594" s="109"/>
      <c r="JLB594" s="109"/>
      <c r="JLC594" s="109"/>
      <c r="JLD594" s="109"/>
      <c r="JLE594" s="109"/>
      <c r="JLF594" s="109"/>
      <c r="JLG594" s="109"/>
      <c r="JLH594" s="109"/>
      <c r="JLI594" s="109"/>
      <c r="JLJ594" s="109"/>
      <c r="JLK594" s="109"/>
      <c r="JLL594" s="109"/>
      <c r="JLM594" s="109"/>
      <c r="JLN594" s="109"/>
      <c r="JLO594" s="109"/>
      <c r="JLP594" s="109"/>
      <c r="JLQ594" s="109"/>
      <c r="JLR594" s="109"/>
      <c r="JLS594" s="109"/>
      <c r="JLT594" s="109"/>
      <c r="JLU594" s="109"/>
      <c r="JLV594" s="109"/>
      <c r="JLW594" s="109"/>
      <c r="JLX594" s="109"/>
      <c r="JLY594" s="109"/>
      <c r="JLZ594" s="109"/>
      <c r="JMA594" s="109"/>
      <c r="JMB594" s="109"/>
      <c r="JMC594" s="109"/>
      <c r="JMD594" s="109"/>
      <c r="JME594" s="109"/>
      <c r="JMF594" s="109"/>
      <c r="JMG594" s="109"/>
      <c r="JMH594" s="109"/>
      <c r="JMI594" s="109"/>
      <c r="JMJ594" s="109"/>
      <c r="JMK594" s="109"/>
      <c r="JML594" s="109"/>
      <c r="JMM594" s="109"/>
      <c r="JMN594" s="109"/>
      <c r="JMO594" s="109"/>
      <c r="JMP594" s="109"/>
      <c r="JMQ594" s="109"/>
      <c r="JMR594" s="109"/>
      <c r="JMS594" s="109"/>
      <c r="JMT594" s="109"/>
      <c r="JMU594" s="109"/>
      <c r="JMV594" s="109"/>
      <c r="JMW594" s="109"/>
      <c r="JMX594" s="109"/>
      <c r="JMY594" s="109"/>
      <c r="JMZ594" s="109"/>
      <c r="JNA594" s="109"/>
      <c r="JNB594" s="109"/>
      <c r="JNC594" s="109"/>
      <c r="JND594" s="109"/>
      <c r="JNE594" s="109"/>
      <c r="JNF594" s="109"/>
      <c r="JNG594" s="109"/>
      <c r="JNH594" s="109"/>
      <c r="JNI594" s="109"/>
      <c r="JNJ594" s="109"/>
      <c r="JNK594" s="109"/>
      <c r="JNL594" s="109"/>
      <c r="JNM594" s="109"/>
      <c r="JNN594" s="109"/>
      <c r="JNO594" s="109"/>
      <c r="JNP594" s="109"/>
      <c r="JNQ594" s="109"/>
      <c r="JNR594" s="109"/>
      <c r="JNS594" s="109"/>
      <c r="JNT594" s="109"/>
      <c r="JNU594" s="109"/>
      <c r="JNV594" s="109"/>
      <c r="JNW594" s="109"/>
      <c r="JNX594" s="109"/>
      <c r="JNY594" s="109"/>
      <c r="JNZ594" s="109"/>
      <c r="JOA594" s="109"/>
      <c r="JOB594" s="109"/>
      <c r="JOC594" s="109"/>
      <c r="JOD594" s="109"/>
      <c r="JOE594" s="109"/>
      <c r="JOF594" s="109"/>
      <c r="JOG594" s="109"/>
      <c r="JOH594" s="109"/>
      <c r="JOI594" s="109"/>
      <c r="JOJ594" s="109"/>
      <c r="JOK594" s="109"/>
      <c r="JOL594" s="109"/>
      <c r="JOM594" s="109"/>
      <c r="JON594" s="109"/>
      <c r="JOO594" s="109"/>
      <c r="JOP594" s="109"/>
      <c r="JOQ594" s="109"/>
      <c r="JOR594" s="109"/>
      <c r="JOS594" s="109"/>
      <c r="JOT594" s="109"/>
      <c r="JOU594" s="109"/>
      <c r="JOV594" s="109"/>
      <c r="JOW594" s="109"/>
      <c r="JOX594" s="109"/>
      <c r="JOY594" s="109"/>
      <c r="JOZ594" s="109"/>
      <c r="JPA594" s="109"/>
      <c r="JPB594" s="109"/>
      <c r="JPC594" s="109"/>
      <c r="JPD594" s="109"/>
      <c r="JPE594" s="109"/>
      <c r="JPF594" s="109"/>
      <c r="JPG594" s="109"/>
      <c r="JPH594" s="109"/>
      <c r="JPI594" s="109"/>
      <c r="JPJ594" s="109"/>
      <c r="JPK594" s="109"/>
      <c r="JPL594" s="109"/>
      <c r="JPM594" s="109"/>
      <c r="JPN594" s="109"/>
      <c r="JPO594" s="109"/>
      <c r="JPP594" s="109"/>
      <c r="JPQ594" s="109"/>
      <c r="JPR594" s="109"/>
      <c r="JPS594" s="109"/>
      <c r="JPT594" s="109"/>
      <c r="JPU594" s="109"/>
      <c r="JPV594" s="109"/>
      <c r="JPW594" s="109"/>
      <c r="JPX594" s="109"/>
      <c r="JPY594" s="109"/>
      <c r="JPZ594" s="109"/>
      <c r="JQA594" s="109"/>
      <c r="JQB594" s="109"/>
      <c r="JQC594" s="109"/>
      <c r="JQD594" s="109"/>
      <c r="JQE594" s="109"/>
      <c r="JQF594" s="109"/>
      <c r="JQG594" s="109"/>
      <c r="JQH594" s="109"/>
      <c r="JQI594" s="109"/>
      <c r="JQJ594" s="109"/>
      <c r="JQK594" s="109"/>
      <c r="JQL594" s="109"/>
      <c r="JQM594" s="109"/>
      <c r="JQN594" s="109"/>
      <c r="JQO594" s="109"/>
      <c r="JQP594" s="109"/>
      <c r="JQQ594" s="109"/>
      <c r="JQR594" s="109"/>
      <c r="JQS594" s="109"/>
      <c r="JQT594" s="109"/>
      <c r="JQU594" s="109"/>
      <c r="JQV594" s="109"/>
      <c r="JQW594" s="109"/>
      <c r="JQX594" s="109"/>
      <c r="JQY594" s="109"/>
      <c r="JQZ594" s="109"/>
      <c r="JRA594" s="109"/>
      <c r="JRB594" s="109"/>
      <c r="JRC594" s="109"/>
      <c r="JRD594" s="109"/>
      <c r="JRE594" s="109"/>
      <c r="JRF594" s="109"/>
      <c r="JRG594" s="109"/>
      <c r="JRH594" s="109"/>
      <c r="JRI594" s="109"/>
      <c r="JRJ594" s="109"/>
      <c r="JRK594" s="109"/>
      <c r="JRL594" s="109"/>
      <c r="JRM594" s="109"/>
      <c r="JRN594" s="109"/>
      <c r="JRO594" s="109"/>
      <c r="JRP594" s="109"/>
      <c r="JRQ594" s="109"/>
      <c r="JRR594" s="109"/>
      <c r="JRS594" s="109"/>
      <c r="JRT594" s="109"/>
      <c r="JRU594" s="109"/>
      <c r="JRV594" s="109"/>
      <c r="JRW594" s="109"/>
      <c r="JRX594" s="109"/>
      <c r="JRY594" s="109"/>
      <c r="JRZ594" s="109"/>
      <c r="JSA594" s="109"/>
      <c r="JSB594" s="109"/>
      <c r="JSC594" s="109"/>
      <c r="JSD594" s="109"/>
      <c r="JSE594" s="109"/>
      <c r="JSF594" s="109"/>
      <c r="JSG594" s="109"/>
      <c r="JSH594" s="109"/>
      <c r="JSI594" s="109"/>
      <c r="JSJ594" s="109"/>
      <c r="JSK594" s="109"/>
      <c r="JSL594" s="109"/>
      <c r="JSM594" s="109"/>
      <c r="JSN594" s="109"/>
      <c r="JSO594" s="109"/>
      <c r="JSP594" s="109"/>
      <c r="JSQ594" s="109"/>
      <c r="JSR594" s="109"/>
      <c r="JSS594" s="109"/>
      <c r="JST594" s="109"/>
      <c r="JSU594" s="109"/>
      <c r="JSV594" s="109"/>
      <c r="JSW594" s="109"/>
      <c r="JSX594" s="109"/>
      <c r="JSY594" s="109"/>
      <c r="JSZ594" s="109"/>
      <c r="JTA594" s="109"/>
      <c r="JTB594" s="109"/>
      <c r="JTC594" s="109"/>
      <c r="JTD594" s="109"/>
      <c r="JTE594" s="109"/>
      <c r="JTF594" s="109"/>
      <c r="JTG594" s="109"/>
      <c r="JTH594" s="109"/>
      <c r="JTI594" s="109"/>
      <c r="JTJ594" s="109"/>
      <c r="JTK594" s="109"/>
      <c r="JTL594" s="109"/>
      <c r="JTM594" s="109"/>
      <c r="JTN594" s="109"/>
      <c r="JTO594" s="109"/>
      <c r="JTP594" s="109"/>
      <c r="JTQ594" s="109"/>
      <c r="JTR594" s="109"/>
      <c r="JTS594" s="109"/>
      <c r="JTT594" s="109"/>
      <c r="JTU594" s="109"/>
      <c r="JTV594" s="109"/>
      <c r="JTW594" s="109"/>
      <c r="JTX594" s="109"/>
      <c r="JTY594" s="109"/>
      <c r="JTZ594" s="109"/>
      <c r="JUA594" s="109"/>
      <c r="JUB594" s="109"/>
      <c r="JUC594" s="109"/>
      <c r="JUD594" s="109"/>
      <c r="JUE594" s="109"/>
      <c r="JUF594" s="109"/>
      <c r="JUG594" s="109"/>
      <c r="JUH594" s="109"/>
      <c r="JUI594" s="109"/>
      <c r="JUJ594" s="109"/>
      <c r="JUK594" s="109"/>
      <c r="JUL594" s="109"/>
      <c r="JUM594" s="109"/>
      <c r="JUN594" s="109"/>
      <c r="JUO594" s="109"/>
      <c r="JUP594" s="109"/>
      <c r="JUQ594" s="109"/>
      <c r="JUR594" s="109"/>
      <c r="JUS594" s="109"/>
      <c r="JUT594" s="109"/>
      <c r="JUU594" s="109"/>
      <c r="JUV594" s="109"/>
      <c r="JUW594" s="109"/>
      <c r="JUX594" s="109"/>
      <c r="JUY594" s="109"/>
      <c r="JUZ594" s="109"/>
      <c r="JVA594" s="109"/>
      <c r="JVB594" s="109"/>
      <c r="JVC594" s="109"/>
      <c r="JVD594" s="109"/>
      <c r="JVE594" s="109"/>
      <c r="JVF594" s="109"/>
      <c r="JVG594" s="109"/>
      <c r="JVH594" s="109"/>
      <c r="JVI594" s="109"/>
      <c r="JVJ594" s="109"/>
      <c r="JVK594" s="109"/>
      <c r="JVL594" s="109"/>
      <c r="JVM594" s="109"/>
      <c r="JVN594" s="109"/>
      <c r="JVO594" s="109"/>
      <c r="JVP594" s="109"/>
      <c r="JVQ594" s="109"/>
      <c r="JVR594" s="109"/>
      <c r="JVS594" s="109"/>
      <c r="JVT594" s="109"/>
      <c r="JVU594" s="109"/>
      <c r="JVV594" s="109"/>
      <c r="JVW594" s="109"/>
      <c r="JVX594" s="109"/>
      <c r="JVY594" s="109"/>
      <c r="JVZ594" s="109"/>
      <c r="JWA594" s="109"/>
      <c r="JWB594" s="109"/>
      <c r="JWC594" s="109"/>
      <c r="JWD594" s="109"/>
      <c r="JWE594" s="109"/>
      <c r="JWF594" s="109"/>
      <c r="JWG594" s="109"/>
      <c r="JWH594" s="109"/>
      <c r="JWI594" s="109"/>
      <c r="JWJ594" s="109"/>
      <c r="JWK594" s="109"/>
      <c r="JWL594" s="109"/>
      <c r="JWM594" s="109"/>
      <c r="JWN594" s="109"/>
      <c r="JWO594" s="109"/>
      <c r="JWP594" s="109"/>
      <c r="JWQ594" s="109"/>
      <c r="JWR594" s="109"/>
      <c r="JWS594" s="109"/>
      <c r="JWT594" s="109"/>
      <c r="JWU594" s="109"/>
      <c r="JWV594" s="109"/>
      <c r="JWW594" s="109"/>
      <c r="JWX594" s="109"/>
      <c r="JWY594" s="109"/>
      <c r="JWZ594" s="109"/>
      <c r="JXA594" s="109"/>
      <c r="JXB594" s="109"/>
      <c r="JXC594" s="109"/>
      <c r="JXD594" s="109"/>
      <c r="JXE594" s="109"/>
      <c r="JXF594" s="109"/>
      <c r="JXG594" s="109"/>
      <c r="JXH594" s="109"/>
      <c r="JXI594" s="109"/>
      <c r="JXJ594" s="109"/>
      <c r="JXK594" s="109"/>
      <c r="JXL594" s="109"/>
      <c r="JXM594" s="109"/>
      <c r="JXN594" s="109"/>
      <c r="JXO594" s="109"/>
      <c r="JXP594" s="109"/>
      <c r="JXQ594" s="109"/>
      <c r="JXR594" s="109"/>
      <c r="JXS594" s="109"/>
      <c r="JXT594" s="109"/>
      <c r="JXU594" s="109"/>
      <c r="JXV594" s="109"/>
      <c r="JXW594" s="109"/>
      <c r="JXX594" s="109"/>
      <c r="JXY594" s="109"/>
      <c r="JXZ594" s="109"/>
      <c r="JYA594" s="109"/>
      <c r="JYB594" s="109"/>
      <c r="JYC594" s="109"/>
      <c r="JYD594" s="109"/>
      <c r="JYE594" s="109"/>
      <c r="JYF594" s="109"/>
      <c r="JYG594" s="109"/>
      <c r="JYH594" s="109"/>
      <c r="JYI594" s="109"/>
      <c r="JYJ594" s="109"/>
      <c r="JYK594" s="109"/>
      <c r="JYL594" s="109"/>
      <c r="JYM594" s="109"/>
      <c r="JYN594" s="109"/>
      <c r="JYO594" s="109"/>
      <c r="JYP594" s="109"/>
      <c r="JYQ594" s="109"/>
      <c r="JYR594" s="109"/>
      <c r="JYS594" s="109"/>
      <c r="JYT594" s="109"/>
      <c r="JYU594" s="109"/>
      <c r="JYV594" s="109"/>
      <c r="JYW594" s="109"/>
      <c r="JYX594" s="109"/>
      <c r="JYY594" s="109"/>
      <c r="JYZ594" s="109"/>
      <c r="JZA594" s="109"/>
      <c r="JZB594" s="109"/>
      <c r="JZC594" s="109"/>
      <c r="JZD594" s="109"/>
      <c r="JZE594" s="109"/>
      <c r="JZF594" s="109"/>
      <c r="JZG594" s="109"/>
      <c r="JZH594" s="109"/>
      <c r="JZI594" s="109"/>
      <c r="JZJ594" s="109"/>
      <c r="JZK594" s="109"/>
      <c r="JZL594" s="109"/>
      <c r="JZM594" s="109"/>
      <c r="JZN594" s="109"/>
      <c r="JZO594" s="109"/>
      <c r="JZP594" s="109"/>
      <c r="JZQ594" s="109"/>
      <c r="JZR594" s="109"/>
      <c r="JZS594" s="109"/>
      <c r="JZT594" s="109"/>
      <c r="JZU594" s="109"/>
      <c r="JZV594" s="109"/>
      <c r="JZW594" s="109"/>
      <c r="JZX594" s="109"/>
      <c r="JZY594" s="109"/>
      <c r="JZZ594" s="109"/>
      <c r="KAA594" s="109"/>
      <c r="KAB594" s="109"/>
      <c r="KAC594" s="109"/>
      <c r="KAD594" s="109"/>
      <c r="KAE594" s="109"/>
      <c r="KAF594" s="109"/>
      <c r="KAG594" s="109"/>
      <c r="KAH594" s="109"/>
      <c r="KAI594" s="109"/>
      <c r="KAJ594" s="109"/>
      <c r="KAK594" s="109"/>
      <c r="KAL594" s="109"/>
      <c r="KAM594" s="109"/>
      <c r="KAN594" s="109"/>
      <c r="KAO594" s="109"/>
      <c r="KAP594" s="109"/>
      <c r="KAQ594" s="109"/>
      <c r="KAR594" s="109"/>
      <c r="KAS594" s="109"/>
      <c r="KAT594" s="109"/>
      <c r="KAU594" s="109"/>
      <c r="KAV594" s="109"/>
      <c r="KAW594" s="109"/>
      <c r="KAX594" s="109"/>
      <c r="KAY594" s="109"/>
      <c r="KAZ594" s="109"/>
      <c r="KBA594" s="109"/>
      <c r="KBB594" s="109"/>
      <c r="KBC594" s="109"/>
      <c r="KBD594" s="109"/>
      <c r="KBE594" s="109"/>
      <c r="KBF594" s="109"/>
      <c r="KBG594" s="109"/>
      <c r="KBH594" s="109"/>
      <c r="KBI594" s="109"/>
      <c r="KBJ594" s="109"/>
      <c r="KBK594" s="109"/>
      <c r="KBL594" s="109"/>
      <c r="KBM594" s="109"/>
      <c r="KBN594" s="109"/>
      <c r="KBO594" s="109"/>
      <c r="KBP594" s="109"/>
      <c r="KBQ594" s="109"/>
      <c r="KBR594" s="109"/>
      <c r="KBS594" s="109"/>
      <c r="KBT594" s="109"/>
      <c r="KBU594" s="109"/>
      <c r="KBV594" s="109"/>
      <c r="KBW594" s="109"/>
      <c r="KBX594" s="109"/>
      <c r="KBY594" s="109"/>
      <c r="KBZ594" s="109"/>
      <c r="KCA594" s="109"/>
      <c r="KCB594" s="109"/>
      <c r="KCC594" s="109"/>
      <c r="KCD594" s="109"/>
      <c r="KCE594" s="109"/>
      <c r="KCF594" s="109"/>
      <c r="KCG594" s="109"/>
      <c r="KCH594" s="109"/>
      <c r="KCI594" s="109"/>
      <c r="KCJ594" s="109"/>
      <c r="KCK594" s="109"/>
      <c r="KCL594" s="109"/>
      <c r="KCM594" s="109"/>
      <c r="KCN594" s="109"/>
      <c r="KCO594" s="109"/>
      <c r="KCP594" s="109"/>
      <c r="KCQ594" s="109"/>
      <c r="KCR594" s="109"/>
      <c r="KCS594" s="109"/>
      <c r="KCT594" s="109"/>
      <c r="KCU594" s="109"/>
      <c r="KCV594" s="109"/>
      <c r="KCW594" s="109"/>
      <c r="KCX594" s="109"/>
      <c r="KCY594" s="109"/>
      <c r="KCZ594" s="109"/>
      <c r="KDA594" s="109"/>
      <c r="KDB594" s="109"/>
      <c r="KDC594" s="109"/>
      <c r="KDD594" s="109"/>
      <c r="KDE594" s="109"/>
      <c r="KDF594" s="109"/>
      <c r="KDG594" s="109"/>
      <c r="KDH594" s="109"/>
      <c r="KDI594" s="109"/>
      <c r="KDJ594" s="109"/>
      <c r="KDK594" s="109"/>
      <c r="KDL594" s="109"/>
      <c r="KDM594" s="109"/>
      <c r="KDN594" s="109"/>
      <c r="KDO594" s="109"/>
      <c r="KDP594" s="109"/>
      <c r="KDQ594" s="109"/>
      <c r="KDR594" s="109"/>
      <c r="KDS594" s="109"/>
      <c r="KDT594" s="109"/>
      <c r="KDU594" s="109"/>
      <c r="KDV594" s="109"/>
      <c r="KDW594" s="109"/>
      <c r="KDX594" s="109"/>
      <c r="KDY594" s="109"/>
      <c r="KDZ594" s="109"/>
      <c r="KEA594" s="109"/>
      <c r="KEB594" s="109"/>
      <c r="KEC594" s="109"/>
      <c r="KED594" s="109"/>
      <c r="KEE594" s="109"/>
      <c r="KEF594" s="109"/>
      <c r="KEG594" s="109"/>
      <c r="KEH594" s="109"/>
      <c r="KEI594" s="109"/>
      <c r="KEJ594" s="109"/>
      <c r="KEK594" s="109"/>
      <c r="KEL594" s="109"/>
      <c r="KEM594" s="109"/>
      <c r="KEN594" s="109"/>
      <c r="KEO594" s="109"/>
      <c r="KEP594" s="109"/>
      <c r="KEQ594" s="109"/>
      <c r="KER594" s="109"/>
      <c r="KES594" s="109"/>
      <c r="KET594" s="109"/>
      <c r="KEU594" s="109"/>
      <c r="KEV594" s="109"/>
      <c r="KEW594" s="109"/>
      <c r="KEX594" s="109"/>
      <c r="KEY594" s="109"/>
      <c r="KEZ594" s="109"/>
      <c r="KFA594" s="109"/>
      <c r="KFB594" s="109"/>
      <c r="KFC594" s="109"/>
      <c r="KFD594" s="109"/>
      <c r="KFE594" s="109"/>
      <c r="KFF594" s="109"/>
      <c r="KFG594" s="109"/>
      <c r="KFH594" s="109"/>
      <c r="KFI594" s="109"/>
      <c r="KFJ594" s="109"/>
      <c r="KFK594" s="109"/>
      <c r="KFL594" s="109"/>
      <c r="KFM594" s="109"/>
      <c r="KFN594" s="109"/>
      <c r="KFO594" s="109"/>
      <c r="KFP594" s="109"/>
      <c r="KFQ594" s="109"/>
      <c r="KFR594" s="109"/>
      <c r="KFS594" s="109"/>
      <c r="KFT594" s="109"/>
      <c r="KFU594" s="109"/>
      <c r="KFV594" s="109"/>
      <c r="KFW594" s="109"/>
      <c r="KFX594" s="109"/>
      <c r="KFY594" s="109"/>
      <c r="KFZ594" s="109"/>
      <c r="KGA594" s="109"/>
      <c r="KGB594" s="109"/>
      <c r="KGC594" s="109"/>
      <c r="KGD594" s="109"/>
      <c r="KGE594" s="109"/>
      <c r="KGF594" s="109"/>
      <c r="KGG594" s="109"/>
      <c r="KGH594" s="109"/>
      <c r="KGI594" s="109"/>
      <c r="KGJ594" s="109"/>
      <c r="KGK594" s="109"/>
      <c r="KGL594" s="109"/>
      <c r="KGM594" s="109"/>
      <c r="KGN594" s="109"/>
      <c r="KGO594" s="109"/>
      <c r="KGP594" s="109"/>
      <c r="KGQ594" s="109"/>
      <c r="KGR594" s="109"/>
      <c r="KGS594" s="109"/>
      <c r="KGT594" s="109"/>
      <c r="KGU594" s="109"/>
      <c r="KGV594" s="109"/>
      <c r="KGW594" s="109"/>
      <c r="KGX594" s="109"/>
      <c r="KGY594" s="109"/>
      <c r="KGZ594" s="109"/>
      <c r="KHA594" s="109"/>
      <c r="KHB594" s="109"/>
      <c r="KHC594" s="109"/>
      <c r="KHD594" s="109"/>
      <c r="KHE594" s="109"/>
      <c r="KHF594" s="109"/>
      <c r="KHG594" s="109"/>
      <c r="KHH594" s="109"/>
      <c r="KHI594" s="109"/>
      <c r="KHJ594" s="109"/>
      <c r="KHK594" s="109"/>
      <c r="KHL594" s="109"/>
      <c r="KHM594" s="109"/>
      <c r="KHN594" s="109"/>
      <c r="KHO594" s="109"/>
      <c r="KHP594" s="109"/>
      <c r="KHQ594" s="109"/>
      <c r="KHR594" s="109"/>
      <c r="KHS594" s="109"/>
      <c r="KHT594" s="109"/>
      <c r="KHU594" s="109"/>
      <c r="KHV594" s="109"/>
      <c r="KHW594" s="109"/>
      <c r="KHX594" s="109"/>
      <c r="KHY594" s="109"/>
      <c r="KHZ594" s="109"/>
      <c r="KIA594" s="109"/>
      <c r="KIB594" s="109"/>
      <c r="KIC594" s="109"/>
      <c r="KID594" s="109"/>
      <c r="KIE594" s="109"/>
      <c r="KIF594" s="109"/>
      <c r="KIG594" s="109"/>
      <c r="KIH594" s="109"/>
      <c r="KII594" s="109"/>
      <c r="KIJ594" s="109"/>
      <c r="KIK594" s="109"/>
      <c r="KIL594" s="109"/>
      <c r="KIM594" s="109"/>
      <c r="KIN594" s="109"/>
      <c r="KIO594" s="109"/>
      <c r="KIP594" s="109"/>
      <c r="KIQ594" s="109"/>
      <c r="KIR594" s="109"/>
      <c r="KIS594" s="109"/>
      <c r="KIT594" s="109"/>
      <c r="KIU594" s="109"/>
      <c r="KIV594" s="109"/>
      <c r="KIW594" s="109"/>
      <c r="KIX594" s="109"/>
      <c r="KIY594" s="109"/>
      <c r="KIZ594" s="109"/>
      <c r="KJA594" s="109"/>
      <c r="KJB594" s="109"/>
      <c r="KJC594" s="109"/>
      <c r="KJD594" s="109"/>
      <c r="KJE594" s="109"/>
      <c r="KJF594" s="109"/>
      <c r="KJG594" s="109"/>
      <c r="KJH594" s="109"/>
      <c r="KJI594" s="109"/>
      <c r="KJJ594" s="109"/>
      <c r="KJK594" s="109"/>
      <c r="KJL594" s="109"/>
      <c r="KJM594" s="109"/>
      <c r="KJN594" s="109"/>
      <c r="KJO594" s="109"/>
      <c r="KJP594" s="109"/>
      <c r="KJQ594" s="109"/>
      <c r="KJR594" s="109"/>
      <c r="KJS594" s="109"/>
      <c r="KJT594" s="109"/>
      <c r="KJU594" s="109"/>
      <c r="KJV594" s="109"/>
      <c r="KJW594" s="109"/>
      <c r="KJX594" s="109"/>
      <c r="KJY594" s="109"/>
      <c r="KJZ594" s="109"/>
      <c r="KKA594" s="109"/>
      <c r="KKB594" s="109"/>
      <c r="KKC594" s="109"/>
      <c r="KKD594" s="109"/>
      <c r="KKE594" s="109"/>
      <c r="KKF594" s="109"/>
      <c r="KKG594" s="109"/>
      <c r="KKH594" s="109"/>
      <c r="KKI594" s="109"/>
      <c r="KKJ594" s="109"/>
      <c r="KKK594" s="109"/>
      <c r="KKL594" s="109"/>
      <c r="KKM594" s="109"/>
      <c r="KKN594" s="109"/>
      <c r="KKO594" s="109"/>
      <c r="KKP594" s="109"/>
      <c r="KKQ594" s="109"/>
      <c r="KKR594" s="109"/>
      <c r="KKS594" s="109"/>
      <c r="KKT594" s="109"/>
      <c r="KKU594" s="109"/>
      <c r="KKV594" s="109"/>
      <c r="KKW594" s="109"/>
      <c r="KKX594" s="109"/>
      <c r="KKY594" s="109"/>
      <c r="KKZ594" s="109"/>
      <c r="KLA594" s="109"/>
      <c r="KLB594" s="109"/>
      <c r="KLC594" s="109"/>
      <c r="KLD594" s="109"/>
      <c r="KLE594" s="109"/>
      <c r="KLF594" s="109"/>
      <c r="KLG594" s="109"/>
      <c r="KLH594" s="109"/>
      <c r="KLI594" s="109"/>
      <c r="KLJ594" s="109"/>
      <c r="KLK594" s="109"/>
      <c r="KLL594" s="109"/>
      <c r="KLM594" s="109"/>
      <c r="KLN594" s="109"/>
      <c r="KLO594" s="109"/>
      <c r="KLP594" s="109"/>
      <c r="KLQ594" s="109"/>
      <c r="KLR594" s="109"/>
      <c r="KLS594" s="109"/>
      <c r="KLT594" s="109"/>
      <c r="KLU594" s="109"/>
      <c r="KLV594" s="109"/>
      <c r="KLW594" s="109"/>
      <c r="KLX594" s="109"/>
      <c r="KLY594" s="109"/>
      <c r="KLZ594" s="109"/>
      <c r="KMA594" s="109"/>
      <c r="KMB594" s="109"/>
      <c r="KMC594" s="109"/>
      <c r="KMD594" s="109"/>
      <c r="KME594" s="109"/>
      <c r="KMF594" s="109"/>
      <c r="KMG594" s="109"/>
      <c r="KMH594" s="109"/>
      <c r="KMI594" s="109"/>
      <c r="KMJ594" s="109"/>
      <c r="KMK594" s="109"/>
      <c r="KML594" s="109"/>
      <c r="KMM594" s="109"/>
      <c r="KMN594" s="109"/>
      <c r="KMO594" s="109"/>
      <c r="KMP594" s="109"/>
      <c r="KMQ594" s="109"/>
      <c r="KMR594" s="109"/>
      <c r="KMS594" s="109"/>
      <c r="KMT594" s="109"/>
      <c r="KMU594" s="109"/>
      <c r="KMV594" s="109"/>
      <c r="KMW594" s="109"/>
      <c r="KMX594" s="109"/>
      <c r="KMY594" s="109"/>
      <c r="KMZ594" s="109"/>
      <c r="KNA594" s="109"/>
      <c r="KNB594" s="109"/>
      <c r="KNC594" s="109"/>
      <c r="KND594" s="109"/>
      <c r="KNE594" s="109"/>
      <c r="KNF594" s="109"/>
      <c r="KNG594" s="109"/>
      <c r="KNH594" s="109"/>
      <c r="KNI594" s="109"/>
      <c r="KNJ594" s="109"/>
      <c r="KNK594" s="109"/>
      <c r="KNL594" s="109"/>
      <c r="KNM594" s="109"/>
      <c r="KNN594" s="109"/>
      <c r="KNO594" s="109"/>
      <c r="KNP594" s="109"/>
      <c r="KNQ594" s="109"/>
      <c r="KNR594" s="109"/>
      <c r="KNS594" s="109"/>
      <c r="KNT594" s="109"/>
      <c r="KNU594" s="109"/>
      <c r="KNV594" s="109"/>
      <c r="KNW594" s="109"/>
      <c r="KNX594" s="109"/>
      <c r="KNY594" s="109"/>
      <c r="KNZ594" s="109"/>
      <c r="KOA594" s="109"/>
      <c r="KOB594" s="109"/>
      <c r="KOC594" s="109"/>
      <c r="KOD594" s="109"/>
      <c r="KOE594" s="109"/>
      <c r="KOF594" s="109"/>
      <c r="KOG594" s="109"/>
      <c r="KOH594" s="109"/>
      <c r="KOI594" s="109"/>
      <c r="KOJ594" s="109"/>
      <c r="KOK594" s="109"/>
      <c r="KOL594" s="109"/>
      <c r="KOM594" s="109"/>
      <c r="KON594" s="109"/>
      <c r="KOO594" s="109"/>
      <c r="KOP594" s="109"/>
      <c r="KOQ594" s="109"/>
      <c r="KOR594" s="109"/>
      <c r="KOS594" s="109"/>
      <c r="KOT594" s="109"/>
      <c r="KOU594" s="109"/>
      <c r="KOV594" s="109"/>
      <c r="KOW594" s="109"/>
      <c r="KOX594" s="109"/>
      <c r="KOY594" s="109"/>
      <c r="KOZ594" s="109"/>
      <c r="KPA594" s="109"/>
      <c r="KPB594" s="109"/>
      <c r="KPC594" s="109"/>
      <c r="KPD594" s="109"/>
      <c r="KPE594" s="109"/>
      <c r="KPF594" s="109"/>
      <c r="KPG594" s="109"/>
      <c r="KPH594" s="109"/>
      <c r="KPI594" s="109"/>
      <c r="KPJ594" s="109"/>
      <c r="KPK594" s="109"/>
      <c r="KPL594" s="109"/>
      <c r="KPM594" s="109"/>
      <c r="KPN594" s="109"/>
      <c r="KPO594" s="109"/>
      <c r="KPP594" s="109"/>
      <c r="KPQ594" s="109"/>
      <c r="KPR594" s="109"/>
      <c r="KPS594" s="109"/>
      <c r="KPT594" s="109"/>
      <c r="KPU594" s="109"/>
      <c r="KPV594" s="109"/>
      <c r="KPW594" s="109"/>
      <c r="KPX594" s="109"/>
      <c r="KPY594" s="109"/>
      <c r="KPZ594" s="109"/>
      <c r="KQA594" s="109"/>
      <c r="KQB594" s="109"/>
      <c r="KQC594" s="109"/>
      <c r="KQD594" s="109"/>
      <c r="KQE594" s="109"/>
      <c r="KQF594" s="109"/>
      <c r="KQG594" s="109"/>
      <c r="KQH594" s="109"/>
      <c r="KQI594" s="109"/>
      <c r="KQJ594" s="109"/>
      <c r="KQK594" s="109"/>
      <c r="KQL594" s="109"/>
      <c r="KQM594" s="109"/>
      <c r="KQN594" s="109"/>
      <c r="KQO594" s="109"/>
      <c r="KQP594" s="109"/>
      <c r="KQQ594" s="109"/>
      <c r="KQR594" s="109"/>
      <c r="KQS594" s="109"/>
      <c r="KQT594" s="109"/>
      <c r="KQU594" s="109"/>
      <c r="KQV594" s="109"/>
      <c r="KQW594" s="109"/>
      <c r="KQX594" s="109"/>
      <c r="KQY594" s="109"/>
      <c r="KQZ594" s="109"/>
      <c r="KRA594" s="109"/>
      <c r="KRB594" s="109"/>
      <c r="KRC594" s="109"/>
      <c r="KRD594" s="109"/>
      <c r="KRE594" s="109"/>
      <c r="KRF594" s="109"/>
      <c r="KRG594" s="109"/>
      <c r="KRH594" s="109"/>
      <c r="KRI594" s="109"/>
      <c r="KRJ594" s="109"/>
      <c r="KRK594" s="109"/>
      <c r="KRL594" s="109"/>
      <c r="KRM594" s="109"/>
      <c r="KRN594" s="109"/>
      <c r="KRO594" s="109"/>
      <c r="KRP594" s="109"/>
      <c r="KRQ594" s="109"/>
      <c r="KRR594" s="109"/>
      <c r="KRS594" s="109"/>
      <c r="KRT594" s="109"/>
      <c r="KRU594" s="109"/>
      <c r="KRV594" s="109"/>
      <c r="KRW594" s="109"/>
      <c r="KRX594" s="109"/>
      <c r="KRY594" s="109"/>
      <c r="KRZ594" s="109"/>
      <c r="KSA594" s="109"/>
      <c r="KSB594" s="109"/>
      <c r="KSC594" s="109"/>
      <c r="KSD594" s="109"/>
      <c r="KSE594" s="109"/>
      <c r="KSF594" s="109"/>
      <c r="KSG594" s="109"/>
      <c r="KSH594" s="109"/>
      <c r="KSI594" s="109"/>
      <c r="KSJ594" s="109"/>
      <c r="KSK594" s="109"/>
      <c r="KSL594" s="109"/>
      <c r="KSM594" s="109"/>
      <c r="KSN594" s="109"/>
      <c r="KSO594" s="109"/>
      <c r="KSP594" s="109"/>
      <c r="KSQ594" s="109"/>
      <c r="KSR594" s="109"/>
      <c r="KSS594" s="109"/>
      <c r="KST594" s="109"/>
      <c r="KSU594" s="109"/>
      <c r="KSV594" s="109"/>
      <c r="KSW594" s="109"/>
      <c r="KSX594" s="109"/>
      <c r="KSY594" s="109"/>
      <c r="KSZ594" s="109"/>
      <c r="KTA594" s="109"/>
      <c r="KTB594" s="109"/>
      <c r="KTC594" s="109"/>
      <c r="KTD594" s="109"/>
      <c r="KTE594" s="109"/>
      <c r="KTF594" s="109"/>
      <c r="KTG594" s="109"/>
      <c r="KTH594" s="109"/>
      <c r="KTI594" s="109"/>
      <c r="KTJ594" s="109"/>
      <c r="KTK594" s="109"/>
      <c r="KTL594" s="109"/>
      <c r="KTM594" s="109"/>
      <c r="KTN594" s="109"/>
      <c r="KTO594" s="109"/>
      <c r="KTP594" s="109"/>
      <c r="KTQ594" s="109"/>
      <c r="KTR594" s="109"/>
      <c r="KTS594" s="109"/>
      <c r="KTT594" s="109"/>
      <c r="KTU594" s="109"/>
      <c r="KTV594" s="109"/>
      <c r="KTW594" s="109"/>
      <c r="KTX594" s="109"/>
      <c r="KTY594" s="109"/>
      <c r="KTZ594" s="109"/>
      <c r="KUA594" s="109"/>
      <c r="KUB594" s="109"/>
      <c r="KUC594" s="109"/>
      <c r="KUD594" s="109"/>
      <c r="KUE594" s="109"/>
      <c r="KUF594" s="109"/>
      <c r="KUG594" s="109"/>
      <c r="KUH594" s="109"/>
      <c r="KUI594" s="109"/>
      <c r="KUJ594" s="109"/>
      <c r="KUK594" s="109"/>
      <c r="KUL594" s="109"/>
      <c r="KUM594" s="109"/>
      <c r="KUN594" s="109"/>
      <c r="KUO594" s="109"/>
      <c r="KUP594" s="109"/>
      <c r="KUQ594" s="109"/>
      <c r="KUR594" s="109"/>
      <c r="KUS594" s="109"/>
      <c r="KUT594" s="109"/>
      <c r="KUU594" s="109"/>
      <c r="KUV594" s="109"/>
      <c r="KUW594" s="109"/>
      <c r="KUX594" s="109"/>
      <c r="KUY594" s="109"/>
      <c r="KUZ594" s="109"/>
      <c r="KVA594" s="109"/>
      <c r="KVB594" s="109"/>
      <c r="KVC594" s="109"/>
      <c r="KVD594" s="109"/>
      <c r="KVE594" s="109"/>
      <c r="KVF594" s="109"/>
      <c r="KVG594" s="109"/>
      <c r="KVH594" s="109"/>
      <c r="KVI594" s="109"/>
      <c r="KVJ594" s="109"/>
      <c r="KVK594" s="109"/>
      <c r="KVL594" s="109"/>
      <c r="KVM594" s="109"/>
      <c r="KVN594" s="109"/>
      <c r="KVO594" s="109"/>
      <c r="KVP594" s="109"/>
      <c r="KVQ594" s="109"/>
      <c r="KVR594" s="109"/>
      <c r="KVS594" s="109"/>
      <c r="KVT594" s="109"/>
      <c r="KVU594" s="109"/>
      <c r="KVV594" s="109"/>
      <c r="KVW594" s="109"/>
      <c r="KVX594" s="109"/>
      <c r="KVY594" s="109"/>
      <c r="KVZ594" s="109"/>
      <c r="KWA594" s="109"/>
      <c r="KWB594" s="109"/>
      <c r="KWC594" s="109"/>
      <c r="KWD594" s="109"/>
      <c r="KWE594" s="109"/>
      <c r="KWF594" s="109"/>
      <c r="KWG594" s="109"/>
      <c r="KWH594" s="109"/>
      <c r="KWI594" s="109"/>
      <c r="KWJ594" s="109"/>
      <c r="KWK594" s="109"/>
      <c r="KWL594" s="109"/>
      <c r="KWM594" s="109"/>
      <c r="KWN594" s="109"/>
      <c r="KWO594" s="109"/>
      <c r="KWP594" s="109"/>
      <c r="KWQ594" s="109"/>
      <c r="KWR594" s="109"/>
      <c r="KWS594" s="109"/>
      <c r="KWT594" s="109"/>
      <c r="KWU594" s="109"/>
      <c r="KWV594" s="109"/>
      <c r="KWW594" s="109"/>
      <c r="KWX594" s="109"/>
      <c r="KWY594" s="109"/>
      <c r="KWZ594" s="109"/>
      <c r="KXA594" s="109"/>
      <c r="KXB594" s="109"/>
      <c r="KXC594" s="109"/>
      <c r="KXD594" s="109"/>
      <c r="KXE594" s="109"/>
      <c r="KXF594" s="109"/>
      <c r="KXG594" s="109"/>
      <c r="KXH594" s="109"/>
      <c r="KXI594" s="109"/>
      <c r="KXJ594" s="109"/>
      <c r="KXK594" s="109"/>
      <c r="KXL594" s="109"/>
      <c r="KXM594" s="109"/>
      <c r="KXN594" s="109"/>
      <c r="KXO594" s="109"/>
      <c r="KXP594" s="109"/>
      <c r="KXQ594" s="109"/>
      <c r="KXR594" s="109"/>
      <c r="KXS594" s="109"/>
      <c r="KXT594" s="109"/>
      <c r="KXU594" s="109"/>
      <c r="KXV594" s="109"/>
      <c r="KXW594" s="109"/>
      <c r="KXX594" s="109"/>
      <c r="KXY594" s="109"/>
      <c r="KXZ594" s="109"/>
      <c r="KYA594" s="109"/>
      <c r="KYB594" s="109"/>
      <c r="KYC594" s="109"/>
      <c r="KYD594" s="109"/>
      <c r="KYE594" s="109"/>
      <c r="KYF594" s="109"/>
      <c r="KYG594" s="109"/>
      <c r="KYH594" s="109"/>
      <c r="KYI594" s="109"/>
      <c r="KYJ594" s="109"/>
      <c r="KYK594" s="109"/>
      <c r="KYL594" s="109"/>
      <c r="KYM594" s="109"/>
      <c r="KYN594" s="109"/>
      <c r="KYO594" s="109"/>
      <c r="KYP594" s="109"/>
      <c r="KYQ594" s="109"/>
      <c r="KYR594" s="109"/>
      <c r="KYS594" s="109"/>
      <c r="KYT594" s="109"/>
      <c r="KYU594" s="109"/>
      <c r="KYV594" s="109"/>
      <c r="KYW594" s="109"/>
      <c r="KYX594" s="109"/>
      <c r="KYY594" s="109"/>
      <c r="KYZ594" s="109"/>
      <c r="KZA594" s="109"/>
      <c r="KZB594" s="109"/>
      <c r="KZC594" s="109"/>
      <c r="KZD594" s="109"/>
      <c r="KZE594" s="109"/>
      <c r="KZF594" s="109"/>
      <c r="KZG594" s="109"/>
      <c r="KZH594" s="109"/>
      <c r="KZI594" s="109"/>
      <c r="KZJ594" s="109"/>
      <c r="KZK594" s="109"/>
      <c r="KZL594" s="109"/>
      <c r="KZM594" s="109"/>
      <c r="KZN594" s="109"/>
      <c r="KZO594" s="109"/>
      <c r="KZP594" s="109"/>
      <c r="KZQ594" s="109"/>
      <c r="KZR594" s="109"/>
      <c r="KZS594" s="109"/>
      <c r="KZT594" s="109"/>
      <c r="KZU594" s="109"/>
      <c r="KZV594" s="109"/>
      <c r="KZW594" s="109"/>
      <c r="KZX594" s="109"/>
      <c r="KZY594" s="109"/>
      <c r="KZZ594" s="109"/>
      <c r="LAA594" s="109"/>
      <c r="LAB594" s="109"/>
      <c r="LAC594" s="109"/>
      <c r="LAD594" s="109"/>
      <c r="LAE594" s="109"/>
      <c r="LAF594" s="109"/>
      <c r="LAG594" s="109"/>
      <c r="LAH594" s="109"/>
      <c r="LAI594" s="109"/>
      <c r="LAJ594" s="109"/>
      <c r="LAK594" s="109"/>
      <c r="LAL594" s="109"/>
      <c r="LAM594" s="109"/>
      <c r="LAN594" s="109"/>
      <c r="LAO594" s="109"/>
      <c r="LAP594" s="109"/>
      <c r="LAQ594" s="109"/>
      <c r="LAR594" s="109"/>
      <c r="LAS594" s="109"/>
      <c r="LAT594" s="109"/>
      <c r="LAU594" s="109"/>
      <c r="LAV594" s="109"/>
      <c r="LAW594" s="109"/>
      <c r="LAX594" s="109"/>
      <c r="LAY594" s="109"/>
      <c r="LAZ594" s="109"/>
      <c r="LBA594" s="109"/>
      <c r="LBB594" s="109"/>
      <c r="LBC594" s="109"/>
      <c r="LBD594" s="109"/>
      <c r="LBE594" s="109"/>
      <c r="LBF594" s="109"/>
      <c r="LBG594" s="109"/>
      <c r="LBH594" s="109"/>
      <c r="LBI594" s="109"/>
      <c r="LBJ594" s="109"/>
      <c r="LBK594" s="109"/>
      <c r="LBL594" s="109"/>
      <c r="LBM594" s="109"/>
      <c r="LBN594" s="109"/>
      <c r="LBO594" s="109"/>
      <c r="LBP594" s="109"/>
      <c r="LBQ594" s="109"/>
      <c r="LBR594" s="109"/>
      <c r="LBS594" s="109"/>
      <c r="LBT594" s="109"/>
      <c r="LBU594" s="109"/>
      <c r="LBV594" s="109"/>
      <c r="LBW594" s="109"/>
      <c r="LBX594" s="109"/>
      <c r="LBY594" s="109"/>
      <c r="LBZ594" s="109"/>
      <c r="LCA594" s="109"/>
      <c r="LCB594" s="109"/>
      <c r="LCC594" s="109"/>
      <c r="LCD594" s="109"/>
      <c r="LCE594" s="109"/>
      <c r="LCF594" s="109"/>
      <c r="LCG594" s="109"/>
      <c r="LCH594" s="109"/>
      <c r="LCI594" s="109"/>
      <c r="LCJ594" s="109"/>
      <c r="LCK594" s="109"/>
      <c r="LCL594" s="109"/>
      <c r="LCM594" s="109"/>
      <c r="LCN594" s="109"/>
      <c r="LCO594" s="109"/>
      <c r="LCP594" s="109"/>
      <c r="LCQ594" s="109"/>
      <c r="LCR594" s="109"/>
      <c r="LCS594" s="109"/>
      <c r="LCT594" s="109"/>
      <c r="LCU594" s="109"/>
      <c r="LCV594" s="109"/>
      <c r="LCW594" s="109"/>
      <c r="LCX594" s="109"/>
      <c r="LCY594" s="109"/>
      <c r="LCZ594" s="109"/>
      <c r="LDA594" s="109"/>
      <c r="LDB594" s="109"/>
      <c r="LDC594" s="109"/>
      <c r="LDD594" s="109"/>
      <c r="LDE594" s="109"/>
      <c r="LDF594" s="109"/>
      <c r="LDG594" s="109"/>
      <c r="LDH594" s="109"/>
      <c r="LDI594" s="109"/>
      <c r="LDJ594" s="109"/>
      <c r="LDK594" s="109"/>
      <c r="LDL594" s="109"/>
      <c r="LDM594" s="109"/>
      <c r="LDN594" s="109"/>
      <c r="LDO594" s="109"/>
      <c r="LDP594" s="109"/>
      <c r="LDQ594" s="109"/>
      <c r="LDR594" s="109"/>
      <c r="LDS594" s="109"/>
      <c r="LDT594" s="109"/>
      <c r="LDU594" s="109"/>
      <c r="LDV594" s="109"/>
      <c r="LDW594" s="109"/>
      <c r="LDX594" s="109"/>
      <c r="LDY594" s="109"/>
      <c r="LDZ594" s="109"/>
      <c r="LEA594" s="109"/>
      <c r="LEB594" s="109"/>
      <c r="LEC594" s="109"/>
      <c r="LED594" s="109"/>
      <c r="LEE594" s="109"/>
      <c r="LEF594" s="109"/>
      <c r="LEG594" s="109"/>
      <c r="LEH594" s="109"/>
      <c r="LEI594" s="109"/>
      <c r="LEJ594" s="109"/>
      <c r="LEK594" s="109"/>
      <c r="LEL594" s="109"/>
      <c r="LEM594" s="109"/>
      <c r="LEN594" s="109"/>
      <c r="LEO594" s="109"/>
      <c r="LEP594" s="109"/>
      <c r="LEQ594" s="109"/>
      <c r="LER594" s="109"/>
      <c r="LES594" s="109"/>
      <c r="LET594" s="109"/>
      <c r="LEU594" s="109"/>
      <c r="LEV594" s="109"/>
      <c r="LEW594" s="109"/>
      <c r="LEX594" s="109"/>
      <c r="LEY594" s="109"/>
      <c r="LEZ594" s="109"/>
      <c r="LFA594" s="109"/>
      <c r="LFB594" s="109"/>
      <c r="LFC594" s="109"/>
      <c r="LFD594" s="109"/>
      <c r="LFE594" s="109"/>
      <c r="LFF594" s="109"/>
      <c r="LFG594" s="109"/>
      <c r="LFH594" s="109"/>
      <c r="LFI594" s="109"/>
      <c r="LFJ594" s="109"/>
      <c r="LFK594" s="109"/>
      <c r="LFL594" s="109"/>
      <c r="LFM594" s="109"/>
      <c r="LFN594" s="109"/>
      <c r="LFO594" s="109"/>
      <c r="LFP594" s="109"/>
      <c r="LFQ594" s="109"/>
      <c r="LFR594" s="109"/>
      <c r="LFS594" s="109"/>
      <c r="LFT594" s="109"/>
      <c r="LFU594" s="109"/>
      <c r="LFV594" s="109"/>
      <c r="LFW594" s="109"/>
      <c r="LFX594" s="109"/>
      <c r="LFY594" s="109"/>
      <c r="LFZ594" s="109"/>
      <c r="LGA594" s="109"/>
      <c r="LGB594" s="109"/>
      <c r="LGC594" s="109"/>
      <c r="LGD594" s="109"/>
      <c r="LGE594" s="109"/>
      <c r="LGF594" s="109"/>
      <c r="LGG594" s="109"/>
      <c r="LGH594" s="109"/>
      <c r="LGI594" s="109"/>
      <c r="LGJ594" s="109"/>
      <c r="LGK594" s="109"/>
      <c r="LGL594" s="109"/>
      <c r="LGM594" s="109"/>
      <c r="LGN594" s="109"/>
      <c r="LGO594" s="109"/>
      <c r="LGP594" s="109"/>
      <c r="LGQ594" s="109"/>
      <c r="LGR594" s="109"/>
      <c r="LGS594" s="109"/>
      <c r="LGT594" s="109"/>
      <c r="LGU594" s="109"/>
      <c r="LGV594" s="109"/>
      <c r="LGW594" s="109"/>
      <c r="LGX594" s="109"/>
      <c r="LGY594" s="109"/>
      <c r="LGZ594" s="109"/>
      <c r="LHA594" s="109"/>
      <c r="LHB594" s="109"/>
      <c r="LHC594" s="109"/>
      <c r="LHD594" s="109"/>
      <c r="LHE594" s="109"/>
      <c r="LHF594" s="109"/>
      <c r="LHG594" s="109"/>
      <c r="LHH594" s="109"/>
      <c r="LHI594" s="109"/>
      <c r="LHJ594" s="109"/>
      <c r="LHK594" s="109"/>
      <c r="LHL594" s="109"/>
      <c r="LHM594" s="109"/>
      <c r="LHN594" s="109"/>
      <c r="LHO594" s="109"/>
      <c r="LHP594" s="109"/>
      <c r="LHQ594" s="109"/>
      <c r="LHR594" s="109"/>
      <c r="LHS594" s="109"/>
      <c r="LHT594" s="109"/>
      <c r="LHU594" s="109"/>
      <c r="LHV594" s="109"/>
      <c r="LHW594" s="109"/>
      <c r="LHX594" s="109"/>
      <c r="LHY594" s="109"/>
      <c r="LHZ594" s="109"/>
      <c r="LIA594" s="109"/>
      <c r="LIB594" s="109"/>
      <c r="LIC594" s="109"/>
      <c r="LID594" s="109"/>
      <c r="LIE594" s="109"/>
      <c r="LIF594" s="109"/>
      <c r="LIG594" s="109"/>
      <c r="LIH594" s="109"/>
      <c r="LII594" s="109"/>
      <c r="LIJ594" s="109"/>
      <c r="LIK594" s="109"/>
      <c r="LIL594" s="109"/>
      <c r="LIM594" s="109"/>
      <c r="LIN594" s="109"/>
      <c r="LIO594" s="109"/>
      <c r="LIP594" s="109"/>
      <c r="LIQ594" s="109"/>
      <c r="LIR594" s="109"/>
      <c r="LIS594" s="109"/>
      <c r="LIT594" s="109"/>
      <c r="LIU594" s="109"/>
      <c r="LIV594" s="109"/>
      <c r="LIW594" s="109"/>
      <c r="LIX594" s="109"/>
      <c r="LIY594" s="109"/>
      <c r="LIZ594" s="109"/>
      <c r="LJA594" s="109"/>
      <c r="LJB594" s="109"/>
      <c r="LJC594" s="109"/>
      <c r="LJD594" s="109"/>
      <c r="LJE594" s="109"/>
      <c r="LJF594" s="109"/>
      <c r="LJG594" s="109"/>
      <c r="LJH594" s="109"/>
      <c r="LJI594" s="109"/>
      <c r="LJJ594" s="109"/>
      <c r="LJK594" s="109"/>
      <c r="LJL594" s="109"/>
      <c r="LJM594" s="109"/>
      <c r="LJN594" s="109"/>
      <c r="LJO594" s="109"/>
      <c r="LJP594" s="109"/>
      <c r="LJQ594" s="109"/>
      <c r="LJR594" s="109"/>
      <c r="LJS594" s="109"/>
      <c r="LJT594" s="109"/>
      <c r="LJU594" s="109"/>
      <c r="LJV594" s="109"/>
      <c r="LJW594" s="109"/>
      <c r="LJX594" s="109"/>
      <c r="LJY594" s="109"/>
      <c r="LJZ594" s="109"/>
      <c r="LKA594" s="109"/>
      <c r="LKB594" s="109"/>
      <c r="LKC594" s="109"/>
      <c r="LKD594" s="109"/>
      <c r="LKE594" s="109"/>
      <c r="LKF594" s="109"/>
      <c r="LKG594" s="109"/>
      <c r="LKH594" s="109"/>
      <c r="LKI594" s="109"/>
      <c r="LKJ594" s="109"/>
      <c r="LKK594" s="109"/>
      <c r="LKL594" s="109"/>
      <c r="LKM594" s="109"/>
      <c r="LKN594" s="109"/>
      <c r="LKO594" s="109"/>
      <c r="LKP594" s="109"/>
      <c r="LKQ594" s="109"/>
      <c r="LKR594" s="109"/>
      <c r="LKS594" s="109"/>
      <c r="LKT594" s="109"/>
      <c r="LKU594" s="109"/>
      <c r="LKV594" s="109"/>
      <c r="LKW594" s="109"/>
      <c r="LKX594" s="109"/>
      <c r="LKY594" s="109"/>
      <c r="LKZ594" s="109"/>
      <c r="LLA594" s="109"/>
      <c r="LLB594" s="109"/>
      <c r="LLC594" s="109"/>
      <c r="LLD594" s="109"/>
      <c r="LLE594" s="109"/>
      <c r="LLF594" s="109"/>
      <c r="LLG594" s="109"/>
      <c r="LLH594" s="109"/>
      <c r="LLI594" s="109"/>
      <c r="LLJ594" s="109"/>
      <c r="LLK594" s="109"/>
      <c r="LLL594" s="109"/>
      <c r="LLM594" s="109"/>
      <c r="LLN594" s="109"/>
      <c r="LLO594" s="109"/>
      <c r="LLP594" s="109"/>
      <c r="LLQ594" s="109"/>
      <c r="LLR594" s="109"/>
      <c r="LLS594" s="109"/>
      <c r="LLT594" s="109"/>
      <c r="LLU594" s="109"/>
      <c r="LLV594" s="109"/>
      <c r="LLW594" s="109"/>
      <c r="LLX594" s="109"/>
      <c r="LLY594" s="109"/>
      <c r="LLZ594" s="109"/>
      <c r="LMA594" s="109"/>
      <c r="LMB594" s="109"/>
      <c r="LMC594" s="109"/>
      <c r="LMD594" s="109"/>
      <c r="LME594" s="109"/>
      <c r="LMF594" s="109"/>
      <c r="LMG594" s="109"/>
      <c r="LMH594" s="109"/>
      <c r="LMI594" s="109"/>
      <c r="LMJ594" s="109"/>
      <c r="LMK594" s="109"/>
      <c r="LML594" s="109"/>
      <c r="LMM594" s="109"/>
      <c r="LMN594" s="109"/>
      <c r="LMO594" s="109"/>
      <c r="LMP594" s="109"/>
      <c r="LMQ594" s="109"/>
      <c r="LMR594" s="109"/>
      <c r="LMS594" s="109"/>
      <c r="LMT594" s="109"/>
      <c r="LMU594" s="109"/>
      <c r="LMV594" s="109"/>
      <c r="LMW594" s="109"/>
      <c r="LMX594" s="109"/>
      <c r="LMY594" s="109"/>
      <c r="LMZ594" s="109"/>
      <c r="LNA594" s="109"/>
      <c r="LNB594" s="109"/>
      <c r="LNC594" s="109"/>
      <c r="LND594" s="109"/>
      <c r="LNE594" s="109"/>
      <c r="LNF594" s="109"/>
      <c r="LNG594" s="109"/>
      <c r="LNH594" s="109"/>
      <c r="LNI594" s="109"/>
      <c r="LNJ594" s="109"/>
      <c r="LNK594" s="109"/>
      <c r="LNL594" s="109"/>
      <c r="LNM594" s="109"/>
      <c r="LNN594" s="109"/>
      <c r="LNO594" s="109"/>
      <c r="LNP594" s="109"/>
      <c r="LNQ594" s="109"/>
      <c r="LNR594" s="109"/>
      <c r="LNS594" s="109"/>
      <c r="LNT594" s="109"/>
      <c r="LNU594" s="109"/>
      <c r="LNV594" s="109"/>
      <c r="LNW594" s="109"/>
      <c r="LNX594" s="109"/>
      <c r="LNY594" s="109"/>
      <c r="LNZ594" s="109"/>
      <c r="LOA594" s="109"/>
      <c r="LOB594" s="109"/>
      <c r="LOC594" s="109"/>
      <c r="LOD594" s="109"/>
      <c r="LOE594" s="109"/>
      <c r="LOF594" s="109"/>
      <c r="LOG594" s="109"/>
      <c r="LOH594" s="109"/>
      <c r="LOI594" s="109"/>
      <c r="LOJ594" s="109"/>
      <c r="LOK594" s="109"/>
      <c r="LOL594" s="109"/>
      <c r="LOM594" s="109"/>
      <c r="LON594" s="109"/>
      <c r="LOO594" s="109"/>
      <c r="LOP594" s="109"/>
      <c r="LOQ594" s="109"/>
      <c r="LOR594" s="109"/>
      <c r="LOS594" s="109"/>
      <c r="LOT594" s="109"/>
      <c r="LOU594" s="109"/>
      <c r="LOV594" s="109"/>
      <c r="LOW594" s="109"/>
      <c r="LOX594" s="109"/>
      <c r="LOY594" s="109"/>
      <c r="LOZ594" s="109"/>
      <c r="LPA594" s="109"/>
      <c r="LPB594" s="109"/>
      <c r="LPC594" s="109"/>
      <c r="LPD594" s="109"/>
      <c r="LPE594" s="109"/>
      <c r="LPF594" s="109"/>
      <c r="LPG594" s="109"/>
      <c r="LPH594" s="109"/>
      <c r="LPI594" s="109"/>
      <c r="LPJ594" s="109"/>
      <c r="LPK594" s="109"/>
      <c r="LPL594" s="109"/>
      <c r="LPM594" s="109"/>
      <c r="LPN594" s="109"/>
      <c r="LPO594" s="109"/>
      <c r="LPP594" s="109"/>
      <c r="LPQ594" s="109"/>
      <c r="LPR594" s="109"/>
      <c r="LPS594" s="109"/>
      <c r="LPT594" s="109"/>
      <c r="LPU594" s="109"/>
      <c r="LPV594" s="109"/>
      <c r="LPW594" s="109"/>
      <c r="LPX594" s="109"/>
      <c r="LPY594" s="109"/>
      <c r="LPZ594" s="109"/>
      <c r="LQA594" s="109"/>
      <c r="LQB594" s="109"/>
      <c r="LQC594" s="109"/>
      <c r="LQD594" s="109"/>
      <c r="LQE594" s="109"/>
      <c r="LQF594" s="109"/>
      <c r="LQG594" s="109"/>
      <c r="LQH594" s="109"/>
      <c r="LQI594" s="109"/>
      <c r="LQJ594" s="109"/>
      <c r="LQK594" s="109"/>
      <c r="LQL594" s="109"/>
      <c r="LQM594" s="109"/>
      <c r="LQN594" s="109"/>
      <c r="LQO594" s="109"/>
      <c r="LQP594" s="109"/>
      <c r="LQQ594" s="109"/>
      <c r="LQR594" s="109"/>
      <c r="LQS594" s="109"/>
      <c r="LQT594" s="109"/>
      <c r="LQU594" s="109"/>
      <c r="LQV594" s="109"/>
      <c r="LQW594" s="109"/>
      <c r="LQX594" s="109"/>
      <c r="LQY594" s="109"/>
      <c r="LQZ594" s="109"/>
      <c r="LRA594" s="109"/>
      <c r="LRB594" s="109"/>
      <c r="LRC594" s="109"/>
      <c r="LRD594" s="109"/>
      <c r="LRE594" s="109"/>
      <c r="LRF594" s="109"/>
      <c r="LRG594" s="109"/>
      <c r="LRH594" s="109"/>
      <c r="LRI594" s="109"/>
      <c r="LRJ594" s="109"/>
      <c r="LRK594" s="109"/>
      <c r="LRL594" s="109"/>
      <c r="LRM594" s="109"/>
      <c r="LRN594" s="109"/>
      <c r="LRO594" s="109"/>
      <c r="LRP594" s="109"/>
      <c r="LRQ594" s="109"/>
      <c r="LRR594" s="109"/>
      <c r="LRS594" s="109"/>
      <c r="LRT594" s="109"/>
      <c r="LRU594" s="109"/>
      <c r="LRV594" s="109"/>
      <c r="LRW594" s="109"/>
      <c r="LRX594" s="109"/>
      <c r="LRY594" s="109"/>
      <c r="LRZ594" s="109"/>
      <c r="LSA594" s="109"/>
      <c r="LSB594" s="109"/>
      <c r="LSC594" s="109"/>
      <c r="LSD594" s="109"/>
      <c r="LSE594" s="109"/>
      <c r="LSF594" s="109"/>
      <c r="LSG594" s="109"/>
      <c r="LSH594" s="109"/>
      <c r="LSI594" s="109"/>
      <c r="LSJ594" s="109"/>
      <c r="LSK594" s="109"/>
      <c r="LSL594" s="109"/>
      <c r="LSM594" s="109"/>
      <c r="LSN594" s="109"/>
      <c r="LSO594" s="109"/>
      <c r="LSP594" s="109"/>
      <c r="LSQ594" s="109"/>
      <c r="LSR594" s="109"/>
      <c r="LSS594" s="109"/>
      <c r="LST594" s="109"/>
      <c r="LSU594" s="109"/>
      <c r="LSV594" s="109"/>
      <c r="LSW594" s="109"/>
      <c r="LSX594" s="109"/>
      <c r="LSY594" s="109"/>
      <c r="LSZ594" s="109"/>
      <c r="LTA594" s="109"/>
      <c r="LTB594" s="109"/>
      <c r="LTC594" s="109"/>
      <c r="LTD594" s="109"/>
      <c r="LTE594" s="109"/>
      <c r="LTF594" s="109"/>
      <c r="LTG594" s="109"/>
      <c r="LTH594" s="109"/>
      <c r="LTI594" s="109"/>
      <c r="LTJ594" s="109"/>
      <c r="LTK594" s="109"/>
      <c r="LTL594" s="109"/>
      <c r="LTM594" s="109"/>
      <c r="LTN594" s="109"/>
      <c r="LTO594" s="109"/>
      <c r="LTP594" s="109"/>
      <c r="LTQ594" s="109"/>
      <c r="LTR594" s="109"/>
      <c r="LTS594" s="109"/>
      <c r="LTT594" s="109"/>
      <c r="LTU594" s="109"/>
      <c r="LTV594" s="109"/>
      <c r="LTW594" s="109"/>
      <c r="LTX594" s="109"/>
      <c r="LTY594" s="109"/>
      <c r="LTZ594" s="109"/>
      <c r="LUA594" s="109"/>
      <c r="LUB594" s="109"/>
      <c r="LUC594" s="109"/>
      <c r="LUD594" s="109"/>
      <c r="LUE594" s="109"/>
      <c r="LUF594" s="109"/>
      <c r="LUG594" s="109"/>
      <c r="LUH594" s="109"/>
      <c r="LUI594" s="109"/>
      <c r="LUJ594" s="109"/>
      <c r="LUK594" s="109"/>
      <c r="LUL594" s="109"/>
      <c r="LUM594" s="109"/>
      <c r="LUN594" s="109"/>
      <c r="LUO594" s="109"/>
      <c r="LUP594" s="109"/>
      <c r="LUQ594" s="109"/>
      <c r="LUR594" s="109"/>
      <c r="LUS594" s="109"/>
      <c r="LUT594" s="109"/>
      <c r="LUU594" s="109"/>
      <c r="LUV594" s="109"/>
      <c r="LUW594" s="109"/>
      <c r="LUX594" s="109"/>
      <c r="LUY594" s="109"/>
      <c r="LUZ594" s="109"/>
      <c r="LVA594" s="109"/>
      <c r="LVB594" s="109"/>
      <c r="LVC594" s="109"/>
      <c r="LVD594" s="109"/>
      <c r="LVE594" s="109"/>
      <c r="LVF594" s="109"/>
      <c r="LVG594" s="109"/>
      <c r="LVH594" s="109"/>
      <c r="LVI594" s="109"/>
      <c r="LVJ594" s="109"/>
      <c r="LVK594" s="109"/>
      <c r="LVL594" s="109"/>
      <c r="LVM594" s="109"/>
      <c r="LVN594" s="109"/>
      <c r="LVO594" s="109"/>
      <c r="LVP594" s="109"/>
      <c r="LVQ594" s="109"/>
      <c r="LVR594" s="109"/>
      <c r="LVS594" s="109"/>
      <c r="LVT594" s="109"/>
      <c r="LVU594" s="109"/>
      <c r="LVV594" s="109"/>
      <c r="LVW594" s="109"/>
      <c r="LVX594" s="109"/>
      <c r="LVY594" s="109"/>
      <c r="LVZ594" s="109"/>
      <c r="LWA594" s="109"/>
      <c r="LWB594" s="109"/>
      <c r="LWC594" s="109"/>
      <c r="LWD594" s="109"/>
      <c r="LWE594" s="109"/>
      <c r="LWF594" s="109"/>
      <c r="LWG594" s="109"/>
      <c r="LWH594" s="109"/>
      <c r="LWI594" s="109"/>
      <c r="LWJ594" s="109"/>
      <c r="LWK594" s="109"/>
      <c r="LWL594" s="109"/>
      <c r="LWM594" s="109"/>
      <c r="LWN594" s="109"/>
      <c r="LWO594" s="109"/>
      <c r="LWP594" s="109"/>
      <c r="LWQ594" s="109"/>
      <c r="LWR594" s="109"/>
      <c r="LWS594" s="109"/>
      <c r="LWT594" s="109"/>
      <c r="LWU594" s="109"/>
      <c r="LWV594" s="109"/>
      <c r="LWW594" s="109"/>
      <c r="LWX594" s="109"/>
      <c r="LWY594" s="109"/>
      <c r="LWZ594" s="109"/>
      <c r="LXA594" s="109"/>
      <c r="LXB594" s="109"/>
      <c r="LXC594" s="109"/>
      <c r="LXD594" s="109"/>
      <c r="LXE594" s="109"/>
      <c r="LXF594" s="109"/>
      <c r="LXG594" s="109"/>
      <c r="LXH594" s="109"/>
      <c r="LXI594" s="109"/>
      <c r="LXJ594" s="109"/>
      <c r="LXK594" s="109"/>
      <c r="LXL594" s="109"/>
      <c r="LXM594" s="109"/>
      <c r="LXN594" s="109"/>
      <c r="LXO594" s="109"/>
      <c r="LXP594" s="109"/>
      <c r="LXQ594" s="109"/>
      <c r="LXR594" s="109"/>
      <c r="LXS594" s="109"/>
      <c r="LXT594" s="109"/>
      <c r="LXU594" s="109"/>
      <c r="LXV594" s="109"/>
      <c r="LXW594" s="109"/>
      <c r="LXX594" s="109"/>
      <c r="LXY594" s="109"/>
      <c r="LXZ594" s="109"/>
      <c r="LYA594" s="109"/>
      <c r="LYB594" s="109"/>
      <c r="LYC594" s="109"/>
      <c r="LYD594" s="109"/>
      <c r="LYE594" s="109"/>
      <c r="LYF594" s="109"/>
      <c r="LYG594" s="109"/>
      <c r="LYH594" s="109"/>
      <c r="LYI594" s="109"/>
      <c r="LYJ594" s="109"/>
      <c r="LYK594" s="109"/>
      <c r="LYL594" s="109"/>
      <c r="LYM594" s="109"/>
      <c r="LYN594" s="109"/>
      <c r="LYO594" s="109"/>
      <c r="LYP594" s="109"/>
      <c r="LYQ594" s="109"/>
      <c r="LYR594" s="109"/>
      <c r="LYS594" s="109"/>
      <c r="LYT594" s="109"/>
      <c r="LYU594" s="109"/>
      <c r="LYV594" s="109"/>
      <c r="LYW594" s="109"/>
      <c r="LYX594" s="109"/>
      <c r="LYY594" s="109"/>
      <c r="LYZ594" s="109"/>
      <c r="LZA594" s="109"/>
      <c r="LZB594" s="109"/>
      <c r="LZC594" s="109"/>
      <c r="LZD594" s="109"/>
      <c r="LZE594" s="109"/>
      <c r="LZF594" s="109"/>
      <c r="LZG594" s="109"/>
      <c r="LZH594" s="109"/>
      <c r="LZI594" s="109"/>
      <c r="LZJ594" s="109"/>
      <c r="LZK594" s="109"/>
      <c r="LZL594" s="109"/>
      <c r="LZM594" s="109"/>
      <c r="LZN594" s="109"/>
      <c r="LZO594" s="109"/>
      <c r="LZP594" s="109"/>
      <c r="LZQ594" s="109"/>
      <c r="LZR594" s="109"/>
      <c r="LZS594" s="109"/>
      <c r="LZT594" s="109"/>
      <c r="LZU594" s="109"/>
      <c r="LZV594" s="109"/>
      <c r="LZW594" s="109"/>
      <c r="LZX594" s="109"/>
      <c r="LZY594" s="109"/>
      <c r="LZZ594" s="109"/>
      <c r="MAA594" s="109"/>
      <c r="MAB594" s="109"/>
      <c r="MAC594" s="109"/>
      <c r="MAD594" s="109"/>
      <c r="MAE594" s="109"/>
      <c r="MAF594" s="109"/>
      <c r="MAG594" s="109"/>
      <c r="MAH594" s="109"/>
      <c r="MAI594" s="109"/>
      <c r="MAJ594" s="109"/>
      <c r="MAK594" s="109"/>
      <c r="MAL594" s="109"/>
      <c r="MAM594" s="109"/>
      <c r="MAN594" s="109"/>
      <c r="MAO594" s="109"/>
      <c r="MAP594" s="109"/>
      <c r="MAQ594" s="109"/>
      <c r="MAR594" s="109"/>
      <c r="MAS594" s="109"/>
      <c r="MAT594" s="109"/>
      <c r="MAU594" s="109"/>
      <c r="MAV594" s="109"/>
      <c r="MAW594" s="109"/>
      <c r="MAX594" s="109"/>
      <c r="MAY594" s="109"/>
      <c r="MAZ594" s="109"/>
      <c r="MBA594" s="109"/>
      <c r="MBB594" s="109"/>
      <c r="MBC594" s="109"/>
      <c r="MBD594" s="109"/>
      <c r="MBE594" s="109"/>
      <c r="MBF594" s="109"/>
      <c r="MBG594" s="109"/>
      <c r="MBH594" s="109"/>
      <c r="MBI594" s="109"/>
      <c r="MBJ594" s="109"/>
      <c r="MBK594" s="109"/>
      <c r="MBL594" s="109"/>
      <c r="MBM594" s="109"/>
      <c r="MBN594" s="109"/>
      <c r="MBO594" s="109"/>
      <c r="MBP594" s="109"/>
      <c r="MBQ594" s="109"/>
      <c r="MBR594" s="109"/>
      <c r="MBS594" s="109"/>
      <c r="MBT594" s="109"/>
      <c r="MBU594" s="109"/>
      <c r="MBV594" s="109"/>
      <c r="MBW594" s="109"/>
      <c r="MBX594" s="109"/>
      <c r="MBY594" s="109"/>
      <c r="MBZ594" s="109"/>
      <c r="MCA594" s="109"/>
      <c r="MCB594" s="109"/>
      <c r="MCC594" s="109"/>
      <c r="MCD594" s="109"/>
      <c r="MCE594" s="109"/>
      <c r="MCF594" s="109"/>
      <c r="MCG594" s="109"/>
      <c r="MCH594" s="109"/>
      <c r="MCI594" s="109"/>
      <c r="MCJ594" s="109"/>
      <c r="MCK594" s="109"/>
      <c r="MCL594" s="109"/>
      <c r="MCM594" s="109"/>
      <c r="MCN594" s="109"/>
      <c r="MCO594" s="109"/>
      <c r="MCP594" s="109"/>
      <c r="MCQ594" s="109"/>
      <c r="MCR594" s="109"/>
      <c r="MCS594" s="109"/>
      <c r="MCT594" s="109"/>
      <c r="MCU594" s="109"/>
      <c r="MCV594" s="109"/>
      <c r="MCW594" s="109"/>
      <c r="MCX594" s="109"/>
      <c r="MCY594" s="109"/>
      <c r="MCZ594" s="109"/>
      <c r="MDA594" s="109"/>
      <c r="MDB594" s="109"/>
      <c r="MDC594" s="109"/>
      <c r="MDD594" s="109"/>
      <c r="MDE594" s="109"/>
      <c r="MDF594" s="109"/>
      <c r="MDG594" s="109"/>
      <c r="MDH594" s="109"/>
      <c r="MDI594" s="109"/>
      <c r="MDJ594" s="109"/>
      <c r="MDK594" s="109"/>
      <c r="MDL594" s="109"/>
      <c r="MDM594" s="109"/>
      <c r="MDN594" s="109"/>
      <c r="MDO594" s="109"/>
      <c r="MDP594" s="109"/>
      <c r="MDQ594" s="109"/>
      <c r="MDR594" s="109"/>
      <c r="MDS594" s="109"/>
      <c r="MDT594" s="109"/>
      <c r="MDU594" s="109"/>
      <c r="MDV594" s="109"/>
      <c r="MDW594" s="109"/>
      <c r="MDX594" s="109"/>
      <c r="MDY594" s="109"/>
      <c r="MDZ594" s="109"/>
      <c r="MEA594" s="109"/>
      <c r="MEB594" s="109"/>
      <c r="MEC594" s="109"/>
      <c r="MED594" s="109"/>
      <c r="MEE594" s="109"/>
      <c r="MEF594" s="109"/>
      <c r="MEG594" s="109"/>
      <c r="MEH594" s="109"/>
      <c r="MEI594" s="109"/>
      <c r="MEJ594" s="109"/>
      <c r="MEK594" s="109"/>
      <c r="MEL594" s="109"/>
      <c r="MEM594" s="109"/>
      <c r="MEN594" s="109"/>
      <c r="MEO594" s="109"/>
      <c r="MEP594" s="109"/>
      <c r="MEQ594" s="109"/>
      <c r="MER594" s="109"/>
      <c r="MES594" s="109"/>
      <c r="MET594" s="109"/>
      <c r="MEU594" s="109"/>
      <c r="MEV594" s="109"/>
      <c r="MEW594" s="109"/>
      <c r="MEX594" s="109"/>
      <c r="MEY594" s="109"/>
      <c r="MEZ594" s="109"/>
      <c r="MFA594" s="109"/>
      <c r="MFB594" s="109"/>
      <c r="MFC594" s="109"/>
      <c r="MFD594" s="109"/>
      <c r="MFE594" s="109"/>
      <c r="MFF594" s="109"/>
      <c r="MFG594" s="109"/>
      <c r="MFH594" s="109"/>
      <c r="MFI594" s="109"/>
      <c r="MFJ594" s="109"/>
      <c r="MFK594" s="109"/>
      <c r="MFL594" s="109"/>
      <c r="MFM594" s="109"/>
      <c r="MFN594" s="109"/>
      <c r="MFO594" s="109"/>
      <c r="MFP594" s="109"/>
      <c r="MFQ594" s="109"/>
      <c r="MFR594" s="109"/>
      <c r="MFS594" s="109"/>
      <c r="MFT594" s="109"/>
      <c r="MFU594" s="109"/>
      <c r="MFV594" s="109"/>
      <c r="MFW594" s="109"/>
      <c r="MFX594" s="109"/>
      <c r="MFY594" s="109"/>
      <c r="MFZ594" s="109"/>
      <c r="MGA594" s="109"/>
      <c r="MGB594" s="109"/>
      <c r="MGC594" s="109"/>
      <c r="MGD594" s="109"/>
      <c r="MGE594" s="109"/>
      <c r="MGF594" s="109"/>
      <c r="MGG594" s="109"/>
      <c r="MGH594" s="109"/>
      <c r="MGI594" s="109"/>
      <c r="MGJ594" s="109"/>
      <c r="MGK594" s="109"/>
      <c r="MGL594" s="109"/>
      <c r="MGM594" s="109"/>
      <c r="MGN594" s="109"/>
      <c r="MGO594" s="109"/>
      <c r="MGP594" s="109"/>
      <c r="MGQ594" s="109"/>
      <c r="MGR594" s="109"/>
      <c r="MGS594" s="109"/>
      <c r="MGT594" s="109"/>
      <c r="MGU594" s="109"/>
      <c r="MGV594" s="109"/>
      <c r="MGW594" s="109"/>
      <c r="MGX594" s="109"/>
      <c r="MGY594" s="109"/>
      <c r="MGZ594" s="109"/>
      <c r="MHA594" s="109"/>
      <c r="MHB594" s="109"/>
      <c r="MHC594" s="109"/>
      <c r="MHD594" s="109"/>
      <c r="MHE594" s="109"/>
      <c r="MHF594" s="109"/>
      <c r="MHG594" s="109"/>
      <c r="MHH594" s="109"/>
      <c r="MHI594" s="109"/>
      <c r="MHJ594" s="109"/>
      <c r="MHK594" s="109"/>
      <c r="MHL594" s="109"/>
      <c r="MHM594" s="109"/>
      <c r="MHN594" s="109"/>
      <c r="MHO594" s="109"/>
      <c r="MHP594" s="109"/>
      <c r="MHQ594" s="109"/>
      <c r="MHR594" s="109"/>
      <c r="MHS594" s="109"/>
      <c r="MHT594" s="109"/>
      <c r="MHU594" s="109"/>
      <c r="MHV594" s="109"/>
      <c r="MHW594" s="109"/>
      <c r="MHX594" s="109"/>
      <c r="MHY594" s="109"/>
      <c r="MHZ594" s="109"/>
      <c r="MIA594" s="109"/>
      <c r="MIB594" s="109"/>
      <c r="MIC594" s="109"/>
      <c r="MID594" s="109"/>
      <c r="MIE594" s="109"/>
      <c r="MIF594" s="109"/>
      <c r="MIG594" s="109"/>
      <c r="MIH594" s="109"/>
      <c r="MII594" s="109"/>
      <c r="MIJ594" s="109"/>
      <c r="MIK594" s="109"/>
      <c r="MIL594" s="109"/>
      <c r="MIM594" s="109"/>
      <c r="MIN594" s="109"/>
      <c r="MIO594" s="109"/>
      <c r="MIP594" s="109"/>
      <c r="MIQ594" s="109"/>
      <c r="MIR594" s="109"/>
      <c r="MIS594" s="109"/>
      <c r="MIT594" s="109"/>
      <c r="MIU594" s="109"/>
      <c r="MIV594" s="109"/>
      <c r="MIW594" s="109"/>
      <c r="MIX594" s="109"/>
      <c r="MIY594" s="109"/>
      <c r="MIZ594" s="109"/>
      <c r="MJA594" s="109"/>
      <c r="MJB594" s="109"/>
      <c r="MJC594" s="109"/>
      <c r="MJD594" s="109"/>
      <c r="MJE594" s="109"/>
      <c r="MJF594" s="109"/>
      <c r="MJG594" s="109"/>
      <c r="MJH594" s="109"/>
      <c r="MJI594" s="109"/>
      <c r="MJJ594" s="109"/>
      <c r="MJK594" s="109"/>
      <c r="MJL594" s="109"/>
      <c r="MJM594" s="109"/>
      <c r="MJN594" s="109"/>
      <c r="MJO594" s="109"/>
      <c r="MJP594" s="109"/>
      <c r="MJQ594" s="109"/>
      <c r="MJR594" s="109"/>
      <c r="MJS594" s="109"/>
      <c r="MJT594" s="109"/>
      <c r="MJU594" s="109"/>
      <c r="MJV594" s="109"/>
      <c r="MJW594" s="109"/>
      <c r="MJX594" s="109"/>
      <c r="MJY594" s="109"/>
      <c r="MJZ594" s="109"/>
      <c r="MKA594" s="109"/>
      <c r="MKB594" s="109"/>
      <c r="MKC594" s="109"/>
      <c r="MKD594" s="109"/>
      <c r="MKE594" s="109"/>
      <c r="MKF594" s="109"/>
      <c r="MKG594" s="109"/>
      <c r="MKH594" s="109"/>
      <c r="MKI594" s="109"/>
      <c r="MKJ594" s="109"/>
      <c r="MKK594" s="109"/>
      <c r="MKL594" s="109"/>
      <c r="MKM594" s="109"/>
      <c r="MKN594" s="109"/>
      <c r="MKO594" s="109"/>
      <c r="MKP594" s="109"/>
      <c r="MKQ594" s="109"/>
      <c r="MKR594" s="109"/>
      <c r="MKS594" s="109"/>
      <c r="MKT594" s="109"/>
      <c r="MKU594" s="109"/>
      <c r="MKV594" s="109"/>
      <c r="MKW594" s="109"/>
      <c r="MKX594" s="109"/>
      <c r="MKY594" s="109"/>
      <c r="MKZ594" s="109"/>
      <c r="MLA594" s="109"/>
      <c r="MLB594" s="109"/>
      <c r="MLC594" s="109"/>
      <c r="MLD594" s="109"/>
      <c r="MLE594" s="109"/>
      <c r="MLF594" s="109"/>
      <c r="MLG594" s="109"/>
      <c r="MLH594" s="109"/>
      <c r="MLI594" s="109"/>
      <c r="MLJ594" s="109"/>
      <c r="MLK594" s="109"/>
      <c r="MLL594" s="109"/>
      <c r="MLM594" s="109"/>
      <c r="MLN594" s="109"/>
      <c r="MLO594" s="109"/>
      <c r="MLP594" s="109"/>
      <c r="MLQ594" s="109"/>
      <c r="MLR594" s="109"/>
      <c r="MLS594" s="109"/>
      <c r="MLT594" s="109"/>
      <c r="MLU594" s="109"/>
      <c r="MLV594" s="109"/>
      <c r="MLW594" s="109"/>
      <c r="MLX594" s="109"/>
      <c r="MLY594" s="109"/>
      <c r="MLZ594" s="109"/>
      <c r="MMA594" s="109"/>
      <c r="MMB594" s="109"/>
      <c r="MMC594" s="109"/>
      <c r="MMD594" s="109"/>
      <c r="MME594" s="109"/>
      <c r="MMF594" s="109"/>
      <c r="MMG594" s="109"/>
      <c r="MMH594" s="109"/>
      <c r="MMI594" s="109"/>
      <c r="MMJ594" s="109"/>
      <c r="MMK594" s="109"/>
      <c r="MML594" s="109"/>
      <c r="MMM594" s="109"/>
      <c r="MMN594" s="109"/>
      <c r="MMO594" s="109"/>
      <c r="MMP594" s="109"/>
      <c r="MMQ594" s="109"/>
      <c r="MMR594" s="109"/>
      <c r="MMS594" s="109"/>
      <c r="MMT594" s="109"/>
      <c r="MMU594" s="109"/>
      <c r="MMV594" s="109"/>
      <c r="MMW594" s="109"/>
      <c r="MMX594" s="109"/>
      <c r="MMY594" s="109"/>
      <c r="MMZ594" s="109"/>
      <c r="MNA594" s="109"/>
      <c r="MNB594" s="109"/>
      <c r="MNC594" s="109"/>
      <c r="MND594" s="109"/>
      <c r="MNE594" s="109"/>
      <c r="MNF594" s="109"/>
      <c r="MNG594" s="109"/>
      <c r="MNH594" s="109"/>
      <c r="MNI594" s="109"/>
      <c r="MNJ594" s="109"/>
      <c r="MNK594" s="109"/>
      <c r="MNL594" s="109"/>
      <c r="MNM594" s="109"/>
      <c r="MNN594" s="109"/>
      <c r="MNO594" s="109"/>
      <c r="MNP594" s="109"/>
      <c r="MNQ594" s="109"/>
      <c r="MNR594" s="109"/>
      <c r="MNS594" s="109"/>
      <c r="MNT594" s="109"/>
      <c r="MNU594" s="109"/>
      <c r="MNV594" s="109"/>
      <c r="MNW594" s="109"/>
      <c r="MNX594" s="109"/>
      <c r="MNY594" s="109"/>
      <c r="MNZ594" s="109"/>
      <c r="MOA594" s="109"/>
      <c r="MOB594" s="109"/>
      <c r="MOC594" s="109"/>
      <c r="MOD594" s="109"/>
      <c r="MOE594" s="109"/>
      <c r="MOF594" s="109"/>
      <c r="MOG594" s="109"/>
      <c r="MOH594" s="109"/>
      <c r="MOI594" s="109"/>
      <c r="MOJ594" s="109"/>
      <c r="MOK594" s="109"/>
      <c r="MOL594" s="109"/>
      <c r="MOM594" s="109"/>
      <c r="MON594" s="109"/>
      <c r="MOO594" s="109"/>
      <c r="MOP594" s="109"/>
      <c r="MOQ594" s="109"/>
      <c r="MOR594" s="109"/>
      <c r="MOS594" s="109"/>
      <c r="MOT594" s="109"/>
      <c r="MOU594" s="109"/>
      <c r="MOV594" s="109"/>
      <c r="MOW594" s="109"/>
      <c r="MOX594" s="109"/>
      <c r="MOY594" s="109"/>
      <c r="MOZ594" s="109"/>
      <c r="MPA594" s="109"/>
      <c r="MPB594" s="109"/>
      <c r="MPC594" s="109"/>
      <c r="MPD594" s="109"/>
      <c r="MPE594" s="109"/>
      <c r="MPF594" s="109"/>
      <c r="MPG594" s="109"/>
      <c r="MPH594" s="109"/>
      <c r="MPI594" s="109"/>
      <c r="MPJ594" s="109"/>
      <c r="MPK594" s="109"/>
      <c r="MPL594" s="109"/>
      <c r="MPM594" s="109"/>
      <c r="MPN594" s="109"/>
      <c r="MPO594" s="109"/>
      <c r="MPP594" s="109"/>
      <c r="MPQ594" s="109"/>
      <c r="MPR594" s="109"/>
      <c r="MPS594" s="109"/>
      <c r="MPT594" s="109"/>
      <c r="MPU594" s="109"/>
      <c r="MPV594" s="109"/>
      <c r="MPW594" s="109"/>
      <c r="MPX594" s="109"/>
      <c r="MPY594" s="109"/>
      <c r="MPZ594" s="109"/>
      <c r="MQA594" s="109"/>
      <c r="MQB594" s="109"/>
      <c r="MQC594" s="109"/>
      <c r="MQD594" s="109"/>
      <c r="MQE594" s="109"/>
      <c r="MQF594" s="109"/>
      <c r="MQG594" s="109"/>
      <c r="MQH594" s="109"/>
      <c r="MQI594" s="109"/>
      <c r="MQJ594" s="109"/>
      <c r="MQK594" s="109"/>
      <c r="MQL594" s="109"/>
      <c r="MQM594" s="109"/>
      <c r="MQN594" s="109"/>
      <c r="MQO594" s="109"/>
      <c r="MQP594" s="109"/>
      <c r="MQQ594" s="109"/>
      <c r="MQR594" s="109"/>
      <c r="MQS594" s="109"/>
      <c r="MQT594" s="109"/>
      <c r="MQU594" s="109"/>
      <c r="MQV594" s="109"/>
      <c r="MQW594" s="109"/>
      <c r="MQX594" s="109"/>
      <c r="MQY594" s="109"/>
      <c r="MQZ594" s="109"/>
      <c r="MRA594" s="109"/>
      <c r="MRB594" s="109"/>
      <c r="MRC594" s="109"/>
      <c r="MRD594" s="109"/>
      <c r="MRE594" s="109"/>
      <c r="MRF594" s="109"/>
      <c r="MRG594" s="109"/>
      <c r="MRH594" s="109"/>
      <c r="MRI594" s="109"/>
      <c r="MRJ594" s="109"/>
      <c r="MRK594" s="109"/>
      <c r="MRL594" s="109"/>
      <c r="MRM594" s="109"/>
      <c r="MRN594" s="109"/>
      <c r="MRO594" s="109"/>
      <c r="MRP594" s="109"/>
      <c r="MRQ594" s="109"/>
      <c r="MRR594" s="109"/>
      <c r="MRS594" s="109"/>
      <c r="MRT594" s="109"/>
      <c r="MRU594" s="109"/>
      <c r="MRV594" s="109"/>
      <c r="MRW594" s="109"/>
      <c r="MRX594" s="109"/>
      <c r="MRY594" s="109"/>
      <c r="MRZ594" s="109"/>
      <c r="MSA594" s="109"/>
      <c r="MSB594" s="109"/>
      <c r="MSC594" s="109"/>
      <c r="MSD594" s="109"/>
      <c r="MSE594" s="109"/>
      <c r="MSF594" s="109"/>
      <c r="MSG594" s="109"/>
      <c r="MSH594" s="109"/>
      <c r="MSI594" s="109"/>
      <c r="MSJ594" s="109"/>
      <c r="MSK594" s="109"/>
      <c r="MSL594" s="109"/>
      <c r="MSM594" s="109"/>
      <c r="MSN594" s="109"/>
      <c r="MSO594" s="109"/>
      <c r="MSP594" s="109"/>
      <c r="MSQ594" s="109"/>
      <c r="MSR594" s="109"/>
      <c r="MSS594" s="109"/>
      <c r="MST594" s="109"/>
      <c r="MSU594" s="109"/>
      <c r="MSV594" s="109"/>
      <c r="MSW594" s="109"/>
      <c r="MSX594" s="109"/>
      <c r="MSY594" s="109"/>
      <c r="MSZ594" s="109"/>
      <c r="MTA594" s="109"/>
      <c r="MTB594" s="109"/>
      <c r="MTC594" s="109"/>
      <c r="MTD594" s="109"/>
      <c r="MTE594" s="109"/>
      <c r="MTF594" s="109"/>
      <c r="MTG594" s="109"/>
      <c r="MTH594" s="109"/>
      <c r="MTI594" s="109"/>
      <c r="MTJ594" s="109"/>
      <c r="MTK594" s="109"/>
      <c r="MTL594" s="109"/>
      <c r="MTM594" s="109"/>
      <c r="MTN594" s="109"/>
      <c r="MTO594" s="109"/>
      <c r="MTP594" s="109"/>
      <c r="MTQ594" s="109"/>
      <c r="MTR594" s="109"/>
      <c r="MTS594" s="109"/>
      <c r="MTT594" s="109"/>
      <c r="MTU594" s="109"/>
      <c r="MTV594" s="109"/>
      <c r="MTW594" s="109"/>
      <c r="MTX594" s="109"/>
      <c r="MTY594" s="109"/>
      <c r="MTZ594" s="109"/>
      <c r="MUA594" s="109"/>
      <c r="MUB594" s="109"/>
      <c r="MUC594" s="109"/>
      <c r="MUD594" s="109"/>
      <c r="MUE594" s="109"/>
      <c r="MUF594" s="109"/>
      <c r="MUG594" s="109"/>
      <c r="MUH594" s="109"/>
      <c r="MUI594" s="109"/>
      <c r="MUJ594" s="109"/>
      <c r="MUK594" s="109"/>
      <c r="MUL594" s="109"/>
      <c r="MUM594" s="109"/>
      <c r="MUN594" s="109"/>
      <c r="MUO594" s="109"/>
      <c r="MUP594" s="109"/>
      <c r="MUQ594" s="109"/>
      <c r="MUR594" s="109"/>
      <c r="MUS594" s="109"/>
      <c r="MUT594" s="109"/>
      <c r="MUU594" s="109"/>
      <c r="MUV594" s="109"/>
      <c r="MUW594" s="109"/>
      <c r="MUX594" s="109"/>
      <c r="MUY594" s="109"/>
      <c r="MUZ594" s="109"/>
      <c r="MVA594" s="109"/>
      <c r="MVB594" s="109"/>
      <c r="MVC594" s="109"/>
      <c r="MVD594" s="109"/>
      <c r="MVE594" s="109"/>
      <c r="MVF594" s="109"/>
      <c r="MVG594" s="109"/>
      <c r="MVH594" s="109"/>
      <c r="MVI594" s="109"/>
      <c r="MVJ594" s="109"/>
      <c r="MVK594" s="109"/>
      <c r="MVL594" s="109"/>
      <c r="MVM594" s="109"/>
      <c r="MVN594" s="109"/>
      <c r="MVO594" s="109"/>
      <c r="MVP594" s="109"/>
      <c r="MVQ594" s="109"/>
      <c r="MVR594" s="109"/>
      <c r="MVS594" s="109"/>
      <c r="MVT594" s="109"/>
      <c r="MVU594" s="109"/>
      <c r="MVV594" s="109"/>
      <c r="MVW594" s="109"/>
      <c r="MVX594" s="109"/>
      <c r="MVY594" s="109"/>
      <c r="MVZ594" s="109"/>
      <c r="MWA594" s="109"/>
      <c r="MWB594" s="109"/>
      <c r="MWC594" s="109"/>
      <c r="MWD594" s="109"/>
      <c r="MWE594" s="109"/>
      <c r="MWF594" s="109"/>
      <c r="MWG594" s="109"/>
      <c r="MWH594" s="109"/>
      <c r="MWI594" s="109"/>
      <c r="MWJ594" s="109"/>
      <c r="MWK594" s="109"/>
      <c r="MWL594" s="109"/>
      <c r="MWM594" s="109"/>
      <c r="MWN594" s="109"/>
      <c r="MWO594" s="109"/>
      <c r="MWP594" s="109"/>
      <c r="MWQ594" s="109"/>
      <c r="MWR594" s="109"/>
      <c r="MWS594" s="109"/>
      <c r="MWT594" s="109"/>
      <c r="MWU594" s="109"/>
      <c r="MWV594" s="109"/>
      <c r="MWW594" s="109"/>
      <c r="MWX594" s="109"/>
      <c r="MWY594" s="109"/>
      <c r="MWZ594" s="109"/>
      <c r="MXA594" s="109"/>
      <c r="MXB594" s="109"/>
      <c r="MXC594" s="109"/>
      <c r="MXD594" s="109"/>
      <c r="MXE594" s="109"/>
      <c r="MXF594" s="109"/>
      <c r="MXG594" s="109"/>
      <c r="MXH594" s="109"/>
      <c r="MXI594" s="109"/>
      <c r="MXJ594" s="109"/>
      <c r="MXK594" s="109"/>
      <c r="MXL594" s="109"/>
      <c r="MXM594" s="109"/>
      <c r="MXN594" s="109"/>
      <c r="MXO594" s="109"/>
      <c r="MXP594" s="109"/>
      <c r="MXQ594" s="109"/>
      <c r="MXR594" s="109"/>
      <c r="MXS594" s="109"/>
      <c r="MXT594" s="109"/>
      <c r="MXU594" s="109"/>
      <c r="MXV594" s="109"/>
      <c r="MXW594" s="109"/>
      <c r="MXX594" s="109"/>
      <c r="MXY594" s="109"/>
      <c r="MXZ594" s="109"/>
      <c r="MYA594" s="109"/>
      <c r="MYB594" s="109"/>
      <c r="MYC594" s="109"/>
      <c r="MYD594" s="109"/>
      <c r="MYE594" s="109"/>
      <c r="MYF594" s="109"/>
      <c r="MYG594" s="109"/>
      <c r="MYH594" s="109"/>
      <c r="MYI594" s="109"/>
      <c r="MYJ594" s="109"/>
      <c r="MYK594" s="109"/>
      <c r="MYL594" s="109"/>
      <c r="MYM594" s="109"/>
      <c r="MYN594" s="109"/>
      <c r="MYO594" s="109"/>
      <c r="MYP594" s="109"/>
      <c r="MYQ594" s="109"/>
      <c r="MYR594" s="109"/>
      <c r="MYS594" s="109"/>
      <c r="MYT594" s="109"/>
      <c r="MYU594" s="109"/>
      <c r="MYV594" s="109"/>
      <c r="MYW594" s="109"/>
      <c r="MYX594" s="109"/>
      <c r="MYY594" s="109"/>
      <c r="MYZ594" s="109"/>
      <c r="MZA594" s="109"/>
      <c r="MZB594" s="109"/>
      <c r="MZC594" s="109"/>
      <c r="MZD594" s="109"/>
      <c r="MZE594" s="109"/>
      <c r="MZF594" s="109"/>
      <c r="MZG594" s="109"/>
      <c r="MZH594" s="109"/>
      <c r="MZI594" s="109"/>
      <c r="MZJ594" s="109"/>
      <c r="MZK594" s="109"/>
      <c r="MZL594" s="109"/>
      <c r="MZM594" s="109"/>
      <c r="MZN594" s="109"/>
      <c r="MZO594" s="109"/>
      <c r="MZP594" s="109"/>
      <c r="MZQ594" s="109"/>
      <c r="MZR594" s="109"/>
      <c r="MZS594" s="109"/>
      <c r="MZT594" s="109"/>
      <c r="MZU594" s="109"/>
      <c r="MZV594" s="109"/>
      <c r="MZW594" s="109"/>
      <c r="MZX594" s="109"/>
      <c r="MZY594" s="109"/>
      <c r="MZZ594" s="109"/>
      <c r="NAA594" s="109"/>
      <c r="NAB594" s="109"/>
      <c r="NAC594" s="109"/>
      <c r="NAD594" s="109"/>
      <c r="NAE594" s="109"/>
      <c r="NAF594" s="109"/>
      <c r="NAG594" s="109"/>
      <c r="NAH594" s="109"/>
      <c r="NAI594" s="109"/>
      <c r="NAJ594" s="109"/>
      <c r="NAK594" s="109"/>
      <c r="NAL594" s="109"/>
      <c r="NAM594" s="109"/>
      <c r="NAN594" s="109"/>
      <c r="NAO594" s="109"/>
      <c r="NAP594" s="109"/>
      <c r="NAQ594" s="109"/>
      <c r="NAR594" s="109"/>
      <c r="NAS594" s="109"/>
      <c r="NAT594" s="109"/>
      <c r="NAU594" s="109"/>
      <c r="NAV594" s="109"/>
      <c r="NAW594" s="109"/>
      <c r="NAX594" s="109"/>
      <c r="NAY594" s="109"/>
      <c r="NAZ594" s="109"/>
      <c r="NBA594" s="109"/>
      <c r="NBB594" s="109"/>
      <c r="NBC594" s="109"/>
      <c r="NBD594" s="109"/>
      <c r="NBE594" s="109"/>
      <c r="NBF594" s="109"/>
      <c r="NBG594" s="109"/>
      <c r="NBH594" s="109"/>
      <c r="NBI594" s="109"/>
      <c r="NBJ594" s="109"/>
      <c r="NBK594" s="109"/>
      <c r="NBL594" s="109"/>
      <c r="NBM594" s="109"/>
      <c r="NBN594" s="109"/>
      <c r="NBO594" s="109"/>
      <c r="NBP594" s="109"/>
      <c r="NBQ594" s="109"/>
      <c r="NBR594" s="109"/>
      <c r="NBS594" s="109"/>
      <c r="NBT594" s="109"/>
      <c r="NBU594" s="109"/>
      <c r="NBV594" s="109"/>
      <c r="NBW594" s="109"/>
      <c r="NBX594" s="109"/>
      <c r="NBY594" s="109"/>
      <c r="NBZ594" s="109"/>
      <c r="NCA594" s="109"/>
      <c r="NCB594" s="109"/>
      <c r="NCC594" s="109"/>
      <c r="NCD594" s="109"/>
      <c r="NCE594" s="109"/>
      <c r="NCF594" s="109"/>
      <c r="NCG594" s="109"/>
      <c r="NCH594" s="109"/>
      <c r="NCI594" s="109"/>
      <c r="NCJ594" s="109"/>
      <c r="NCK594" s="109"/>
      <c r="NCL594" s="109"/>
      <c r="NCM594" s="109"/>
      <c r="NCN594" s="109"/>
      <c r="NCO594" s="109"/>
      <c r="NCP594" s="109"/>
      <c r="NCQ594" s="109"/>
      <c r="NCR594" s="109"/>
      <c r="NCS594" s="109"/>
      <c r="NCT594" s="109"/>
      <c r="NCU594" s="109"/>
      <c r="NCV594" s="109"/>
      <c r="NCW594" s="109"/>
      <c r="NCX594" s="109"/>
      <c r="NCY594" s="109"/>
      <c r="NCZ594" s="109"/>
      <c r="NDA594" s="109"/>
      <c r="NDB594" s="109"/>
      <c r="NDC594" s="109"/>
      <c r="NDD594" s="109"/>
      <c r="NDE594" s="109"/>
      <c r="NDF594" s="109"/>
      <c r="NDG594" s="109"/>
      <c r="NDH594" s="109"/>
      <c r="NDI594" s="109"/>
      <c r="NDJ594" s="109"/>
      <c r="NDK594" s="109"/>
      <c r="NDL594" s="109"/>
      <c r="NDM594" s="109"/>
      <c r="NDN594" s="109"/>
      <c r="NDO594" s="109"/>
      <c r="NDP594" s="109"/>
      <c r="NDQ594" s="109"/>
      <c r="NDR594" s="109"/>
      <c r="NDS594" s="109"/>
      <c r="NDT594" s="109"/>
      <c r="NDU594" s="109"/>
      <c r="NDV594" s="109"/>
      <c r="NDW594" s="109"/>
      <c r="NDX594" s="109"/>
      <c r="NDY594" s="109"/>
      <c r="NDZ594" s="109"/>
      <c r="NEA594" s="109"/>
      <c r="NEB594" s="109"/>
      <c r="NEC594" s="109"/>
      <c r="NED594" s="109"/>
      <c r="NEE594" s="109"/>
      <c r="NEF594" s="109"/>
      <c r="NEG594" s="109"/>
      <c r="NEH594" s="109"/>
      <c r="NEI594" s="109"/>
      <c r="NEJ594" s="109"/>
      <c r="NEK594" s="109"/>
      <c r="NEL594" s="109"/>
      <c r="NEM594" s="109"/>
      <c r="NEN594" s="109"/>
      <c r="NEO594" s="109"/>
      <c r="NEP594" s="109"/>
      <c r="NEQ594" s="109"/>
      <c r="NER594" s="109"/>
      <c r="NES594" s="109"/>
      <c r="NET594" s="109"/>
      <c r="NEU594" s="109"/>
      <c r="NEV594" s="109"/>
      <c r="NEW594" s="109"/>
      <c r="NEX594" s="109"/>
      <c r="NEY594" s="109"/>
      <c r="NEZ594" s="109"/>
      <c r="NFA594" s="109"/>
      <c r="NFB594" s="109"/>
      <c r="NFC594" s="109"/>
      <c r="NFD594" s="109"/>
      <c r="NFE594" s="109"/>
      <c r="NFF594" s="109"/>
      <c r="NFG594" s="109"/>
      <c r="NFH594" s="109"/>
      <c r="NFI594" s="109"/>
      <c r="NFJ594" s="109"/>
      <c r="NFK594" s="109"/>
      <c r="NFL594" s="109"/>
      <c r="NFM594" s="109"/>
      <c r="NFN594" s="109"/>
      <c r="NFO594" s="109"/>
      <c r="NFP594" s="109"/>
      <c r="NFQ594" s="109"/>
      <c r="NFR594" s="109"/>
      <c r="NFS594" s="109"/>
      <c r="NFT594" s="109"/>
      <c r="NFU594" s="109"/>
      <c r="NFV594" s="109"/>
      <c r="NFW594" s="109"/>
      <c r="NFX594" s="109"/>
      <c r="NFY594" s="109"/>
      <c r="NFZ594" s="109"/>
      <c r="NGA594" s="109"/>
      <c r="NGB594" s="109"/>
      <c r="NGC594" s="109"/>
      <c r="NGD594" s="109"/>
      <c r="NGE594" s="109"/>
      <c r="NGF594" s="109"/>
      <c r="NGG594" s="109"/>
      <c r="NGH594" s="109"/>
      <c r="NGI594" s="109"/>
      <c r="NGJ594" s="109"/>
      <c r="NGK594" s="109"/>
      <c r="NGL594" s="109"/>
      <c r="NGM594" s="109"/>
      <c r="NGN594" s="109"/>
      <c r="NGO594" s="109"/>
      <c r="NGP594" s="109"/>
      <c r="NGQ594" s="109"/>
      <c r="NGR594" s="109"/>
      <c r="NGS594" s="109"/>
      <c r="NGT594" s="109"/>
      <c r="NGU594" s="109"/>
      <c r="NGV594" s="109"/>
      <c r="NGW594" s="109"/>
      <c r="NGX594" s="109"/>
      <c r="NGY594" s="109"/>
      <c r="NGZ594" s="109"/>
      <c r="NHA594" s="109"/>
      <c r="NHB594" s="109"/>
      <c r="NHC594" s="109"/>
      <c r="NHD594" s="109"/>
      <c r="NHE594" s="109"/>
      <c r="NHF594" s="109"/>
      <c r="NHG594" s="109"/>
      <c r="NHH594" s="109"/>
      <c r="NHI594" s="109"/>
      <c r="NHJ594" s="109"/>
      <c r="NHK594" s="109"/>
      <c r="NHL594" s="109"/>
      <c r="NHM594" s="109"/>
      <c r="NHN594" s="109"/>
      <c r="NHO594" s="109"/>
      <c r="NHP594" s="109"/>
      <c r="NHQ594" s="109"/>
      <c r="NHR594" s="109"/>
      <c r="NHS594" s="109"/>
      <c r="NHT594" s="109"/>
      <c r="NHU594" s="109"/>
      <c r="NHV594" s="109"/>
      <c r="NHW594" s="109"/>
      <c r="NHX594" s="109"/>
      <c r="NHY594" s="109"/>
      <c r="NHZ594" s="109"/>
      <c r="NIA594" s="109"/>
      <c r="NIB594" s="109"/>
      <c r="NIC594" s="109"/>
      <c r="NID594" s="109"/>
      <c r="NIE594" s="109"/>
      <c r="NIF594" s="109"/>
      <c r="NIG594" s="109"/>
      <c r="NIH594" s="109"/>
      <c r="NII594" s="109"/>
      <c r="NIJ594" s="109"/>
      <c r="NIK594" s="109"/>
      <c r="NIL594" s="109"/>
      <c r="NIM594" s="109"/>
      <c r="NIN594" s="109"/>
      <c r="NIO594" s="109"/>
      <c r="NIP594" s="109"/>
      <c r="NIQ594" s="109"/>
      <c r="NIR594" s="109"/>
      <c r="NIS594" s="109"/>
      <c r="NIT594" s="109"/>
      <c r="NIU594" s="109"/>
      <c r="NIV594" s="109"/>
      <c r="NIW594" s="109"/>
      <c r="NIX594" s="109"/>
      <c r="NIY594" s="109"/>
      <c r="NIZ594" s="109"/>
      <c r="NJA594" s="109"/>
      <c r="NJB594" s="109"/>
      <c r="NJC594" s="109"/>
      <c r="NJD594" s="109"/>
      <c r="NJE594" s="109"/>
      <c r="NJF594" s="109"/>
      <c r="NJG594" s="109"/>
      <c r="NJH594" s="109"/>
      <c r="NJI594" s="109"/>
      <c r="NJJ594" s="109"/>
      <c r="NJK594" s="109"/>
      <c r="NJL594" s="109"/>
      <c r="NJM594" s="109"/>
      <c r="NJN594" s="109"/>
      <c r="NJO594" s="109"/>
      <c r="NJP594" s="109"/>
      <c r="NJQ594" s="109"/>
      <c r="NJR594" s="109"/>
      <c r="NJS594" s="109"/>
      <c r="NJT594" s="109"/>
      <c r="NJU594" s="109"/>
      <c r="NJV594" s="109"/>
      <c r="NJW594" s="109"/>
      <c r="NJX594" s="109"/>
      <c r="NJY594" s="109"/>
      <c r="NJZ594" s="109"/>
      <c r="NKA594" s="109"/>
      <c r="NKB594" s="109"/>
      <c r="NKC594" s="109"/>
      <c r="NKD594" s="109"/>
      <c r="NKE594" s="109"/>
      <c r="NKF594" s="109"/>
      <c r="NKG594" s="109"/>
      <c r="NKH594" s="109"/>
      <c r="NKI594" s="109"/>
      <c r="NKJ594" s="109"/>
      <c r="NKK594" s="109"/>
      <c r="NKL594" s="109"/>
      <c r="NKM594" s="109"/>
      <c r="NKN594" s="109"/>
      <c r="NKO594" s="109"/>
      <c r="NKP594" s="109"/>
      <c r="NKQ594" s="109"/>
      <c r="NKR594" s="109"/>
      <c r="NKS594" s="109"/>
      <c r="NKT594" s="109"/>
      <c r="NKU594" s="109"/>
      <c r="NKV594" s="109"/>
      <c r="NKW594" s="109"/>
      <c r="NKX594" s="109"/>
      <c r="NKY594" s="109"/>
      <c r="NKZ594" s="109"/>
      <c r="NLA594" s="109"/>
      <c r="NLB594" s="109"/>
      <c r="NLC594" s="109"/>
      <c r="NLD594" s="109"/>
      <c r="NLE594" s="109"/>
      <c r="NLF594" s="109"/>
      <c r="NLG594" s="109"/>
      <c r="NLH594" s="109"/>
      <c r="NLI594" s="109"/>
      <c r="NLJ594" s="109"/>
      <c r="NLK594" s="109"/>
      <c r="NLL594" s="109"/>
      <c r="NLM594" s="109"/>
      <c r="NLN594" s="109"/>
      <c r="NLO594" s="109"/>
      <c r="NLP594" s="109"/>
      <c r="NLQ594" s="109"/>
      <c r="NLR594" s="109"/>
      <c r="NLS594" s="109"/>
      <c r="NLT594" s="109"/>
      <c r="NLU594" s="109"/>
      <c r="NLV594" s="109"/>
      <c r="NLW594" s="109"/>
      <c r="NLX594" s="109"/>
      <c r="NLY594" s="109"/>
      <c r="NLZ594" s="109"/>
      <c r="NMA594" s="109"/>
      <c r="NMB594" s="109"/>
      <c r="NMC594" s="109"/>
      <c r="NMD594" s="109"/>
      <c r="NME594" s="109"/>
      <c r="NMF594" s="109"/>
      <c r="NMG594" s="109"/>
      <c r="NMH594" s="109"/>
      <c r="NMI594" s="109"/>
      <c r="NMJ594" s="109"/>
      <c r="NMK594" s="109"/>
      <c r="NML594" s="109"/>
      <c r="NMM594" s="109"/>
      <c r="NMN594" s="109"/>
      <c r="NMO594" s="109"/>
      <c r="NMP594" s="109"/>
      <c r="NMQ594" s="109"/>
      <c r="NMR594" s="109"/>
      <c r="NMS594" s="109"/>
      <c r="NMT594" s="109"/>
      <c r="NMU594" s="109"/>
      <c r="NMV594" s="109"/>
      <c r="NMW594" s="109"/>
      <c r="NMX594" s="109"/>
      <c r="NMY594" s="109"/>
      <c r="NMZ594" s="109"/>
      <c r="NNA594" s="109"/>
      <c r="NNB594" s="109"/>
      <c r="NNC594" s="109"/>
      <c r="NND594" s="109"/>
      <c r="NNE594" s="109"/>
      <c r="NNF594" s="109"/>
      <c r="NNG594" s="109"/>
      <c r="NNH594" s="109"/>
      <c r="NNI594" s="109"/>
      <c r="NNJ594" s="109"/>
      <c r="NNK594" s="109"/>
      <c r="NNL594" s="109"/>
      <c r="NNM594" s="109"/>
      <c r="NNN594" s="109"/>
      <c r="NNO594" s="109"/>
      <c r="NNP594" s="109"/>
      <c r="NNQ594" s="109"/>
      <c r="NNR594" s="109"/>
      <c r="NNS594" s="109"/>
      <c r="NNT594" s="109"/>
      <c r="NNU594" s="109"/>
      <c r="NNV594" s="109"/>
      <c r="NNW594" s="109"/>
      <c r="NNX594" s="109"/>
      <c r="NNY594" s="109"/>
      <c r="NNZ594" s="109"/>
      <c r="NOA594" s="109"/>
      <c r="NOB594" s="109"/>
      <c r="NOC594" s="109"/>
      <c r="NOD594" s="109"/>
      <c r="NOE594" s="109"/>
      <c r="NOF594" s="109"/>
      <c r="NOG594" s="109"/>
      <c r="NOH594" s="109"/>
      <c r="NOI594" s="109"/>
      <c r="NOJ594" s="109"/>
      <c r="NOK594" s="109"/>
      <c r="NOL594" s="109"/>
      <c r="NOM594" s="109"/>
      <c r="NON594" s="109"/>
      <c r="NOO594" s="109"/>
      <c r="NOP594" s="109"/>
      <c r="NOQ594" s="109"/>
      <c r="NOR594" s="109"/>
      <c r="NOS594" s="109"/>
      <c r="NOT594" s="109"/>
      <c r="NOU594" s="109"/>
      <c r="NOV594" s="109"/>
      <c r="NOW594" s="109"/>
      <c r="NOX594" s="109"/>
      <c r="NOY594" s="109"/>
      <c r="NOZ594" s="109"/>
      <c r="NPA594" s="109"/>
      <c r="NPB594" s="109"/>
      <c r="NPC594" s="109"/>
      <c r="NPD594" s="109"/>
      <c r="NPE594" s="109"/>
      <c r="NPF594" s="109"/>
      <c r="NPG594" s="109"/>
      <c r="NPH594" s="109"/>
      <c r="NPI594" s="109"/>
      <c r="NPJ594" s="109"/>
      <c r="NPK594" s="109"/>
      <c r="NPL594" s="109"/>
      <c r="NPM594" s="109"/>
      <c r="NPN594" s="109"/>
      <c r="NPO594" s="109"/>
      <c r="NPP594" s="109"/>
      <c r="NPQ594" s="109"/>
      <c r="NPR594" s="109"/>
      <c r="NPS594" s="109"/>
      <c r="NPT594" s="109"/>
      <c r="NPU594" s="109"/>
      <c r="NPV594" s="109"/>
      <c r="NPW594" s="109"/>
      <c r="NPX594" s="109"/>
      <c r="NPY594" s="109"/>
      <c r="NPZ594" s="109"/>
      <c r="NQA594" s="109"/>
      <c r="NQB594" s="109"/>
      <c r="NQC594" s="109"/>
      <c r="NQD594" s="109"/>
      <c r="NQE594" s="109"/>
      <c r="NQF594" s="109"/>
      <c r="NQG594" s="109"/>
      <c r="NQH594" s="109"/>
      <c r="NQI594" s="109"/>
      <c r="NQJ594" s="109"/>
      <c r="NQK594" s="109"/>
      <c r="NQL594" s="109"/>
      <c r="NQM594" s="109"/>
      <c r="NQN594" s="109"/>
      <c r="NQO594" s="109"/>
      <c r="NQP594" s="109"/>
      <c r="NQQ594" s="109"/>
      <c r="NQR594" s="109"/>
      <c r="NQS594" s="109"/>
      <c r="NQT594" s="109"/>
      <c r="NQU594" s="109"/>
      <c r="NQV594" s="109"/>
      <c r="NQW594" s="109"/>
      <c r="NQX594" s="109"/>
      <c r="NQY594" s="109"/>
      <c r="NQZ594" s="109"/>
      <c r="NRA594" s="109"/>
      <c r="NRB594" s="109"/>
      <c r="NRC594" s="109"/>
      <c r="NRD594" s="109"/>
      <c r="NRE594" s="109"/>
      <c r="NRF594" s="109"/>
      <c r="NRG594" s="109"/>
      <c r="NRH594" s="109"/>
      <c r="NRI594" s="109"/>
      <c r="NRJ594" s="109"/>
      <c r="NRK594" s="109"/>
      <c r="NRL594" s="109"/>
      <c r="NRM594" s="109"/>
      <c r="NRN594" s="109"/>
      <c r="NRO594" s="109"/>
      <c r="NRP594" s="109"/>
      <c r="NRQ594" s="109"/>
      <c r="NRR594" s="109"/>
      <c r="NRS594" s="109"/>
      <c r="NRT594" s="109"/>
      <c r="NRU594" s="109"/>
      <c r="NRV594" s="109"/>
      <c r="NRW594" s="109"/>
      <c r="NRX594" s="109"/>
      <c r="NRY594" s="109"/>
      <c r="NRZ594" s="109"/>
      <c r="NSA594" s="109"/>
      <c r="NSB594" s="109"/>
      <c r="NSC594" s="109"/>
      <c r="NSD594" s="109"/>
      <c r="NSE594" s="109"/>
      <c r="NSF594" s="109"/>
      <c r="NSG594" s="109"/>
      <c r="NSH594" s="109"/>
      <c r="NSI594" s="109"/>
      <c r="NSJ594" s="109"/>
      <c r="NSK594" s="109"/>
      <c r="NSL594" s="109"/>
      <c r="NSM594" s="109"/>
      <c r="NSN594" s="109"/>
      <c r="NSO594" s="109"/>
      <c r="NSP594" s="109"/>
      <c r="NSQ594" s="109"/>
      <c r="NSR594" s="109"/>
      <c r="NSS594" s="109"/>
      <c r="NST594" s="109"/>
      <c r="NSU594" s="109"/>
      <c r="NSV594" s="109"/>
      <c r="NSW594" s="109"/>
      <c r="NSX594" s="109"/>
      <c r="NSY594" s="109"/>
      <c r="NSZ594" s="109"/>
      <c r="NTA594" s="109"/>
      <c r="NTB594" s="109"/>
      <c r="NTC594" s="109"/>
      <c r="NTD594" s="109"/>
      <c r="NTE594" s="109"/>
      <c r="NTF594" s="109"/>
      <c r="NTG594" s="109"/>
      <c r="NTH594" s="109"/>
      <c r="NTI594" s="109"/>
      <c r="NTJ594" s="109"/>
      <c r="NTK594" s="109"/>
      <c r="NTL594" s="109"/>
      <c r="NTM594" s="109"/>
      <c r="NTN594" s="109"/>
      <c r="NTO594" s="109"/>
      <c r="NTP594" s="109"/>
      <c r="NTQ594" s="109"/>
      <c r="NTR594" s="109"/>
      <c r="NTS594" s="109"/>
      <c r="NTT594" s="109"/>
      <c r="NTU594" s="109"/>
      <c r="NTV594" s="109"/>
      <c r="NTW594" s="109"/>
      <c r="NTX594" s="109"/>
      <c r="NTY594" s="109"/>
      <c r="NTZ594" s="109"/>
      <c r="NUA594" s="109"/>
      <c r="NUB594" s="109"/>
      <c r="NUC594" s="109"/>
      <c r="NUD594" s="109"/>
      <c r="NUE594" s="109"/>
      <c r="NUF594" s="109"/>
      <c r="NUG594" s="109"/>
      <c r="NUH594" s="109"/>
      <c r="NUI594" s="109"/>
      <c r="NUJ594" s="109"/>
      <c r="NUK594" s="109"/>
      <c r="NUL594" s="109"/>
      <c r="NUM594" s="109"/>
      <c r="NUN594" s="109"/>
      <c r="NUO594" s="109"/>
      <c r="NUP594" s="109"/>
      <c r="NUQ594" s="109"/>
      <c r="NUR594" s="109"/>
      <c r="NUS594" s="109"/>
      <c r="NUT594" s="109"/>
      <c r="NUU594" s="109"/>
      <c r="NUV594" s="109"/>
      <c r="NUW594" s="109"/>
      <c r="NUX594" s="109"/>
      <c r="NUY594" s="109"/>
      <c r="NUZ594" s="109"/>
      <c r="NVA594" s="109"/>
      <c r="NVB594" s="109"/>
      <c r="NVC594" s="109"/>
      <c r="NVD594" s="109"/>
      <c r="NVE594" s="109"/>
      <c r="NVF594" s="109"/>
      <c r="NVG594" s="109"/>
      <c r="NVH594" s="109"/>
      <c r="NVI594" s="109"/>
      <c r="NVJ594" s="109"/>
      <c r="NVK594" s="109"/>
      <c r="NVL594" s="109"/>
      <c r="NVM594" s="109"/>
      <c r="NVN594" s="109"/>
      <c r="NVO594" s="109"/>
      <c r="NVP594" s="109"/>
      <c r="NVQ594" s="109"/>
      <c r="NVR594" s="109"/>
      <c r="NVS594" s="109"/>
      <c r="NVT594" s="109"/>
      <c r="NVU594" s="109"/>
      <c r="NVV594" s="109"/>
      <c r="NVW594" s="109"/>
      <c r="NVX594" s="109"/>
      <c r="NVY594" s="109"/>
      <c r="NVZ594" s="109"/>
      <c r="NWA594" s="109"/>
      <c r="NWB594" s="109"/>
      <c r="NWC594" s="109"/>
      <c r="NWD594" s="109"/>
      <c r="NWE594" s="109"/>
      <c r="NWF594" s="109"/>
      <c r="NWG594" s="109"/>
      <c r="NWH594" s="109"/>
      <c r="NWI594" s="109"/>
      <c r="NWJ594" s="109"/>
      <c r="NWK594" s="109"/>
      <c r="NWL594" s="109"/>
      <c r="NWM594" s="109"/>
      <c r="NWN594" s="109"/>
      <c r="NWO594" s="109"/>
      <c r="NWP594" s="109"/>
      <c r="NWQ594" s="109"/>
      <c r="NWR594" s="109"/>
      <c r="NWS594" s="109"/>
      <c r="NWT594" s="109"/>
      <c r="NWU594" s="109"/>
      <c r="NWV594" s="109"/>
      <c r="NWW594" s="109"/>
      <c r="NWX594" s="109"/>
      <c r="NWY594" s="109"/>
      <c r="NWZ594" s="109"/>
      <c r="NXA594" s="109"/>
      <c r="NXB594" s="109"/>
      <c r="NXC594" s="109"/>
      <c r="NXD594" s="109"/>
      <c r="NXE594" s="109"/>
      <c r="NXF594" s="109"/>
      <c r="NXG594" s="109"/>
      <c r="NXH594" s="109"/>
      <c r="NXI594" s="109"/>
      <c r="NXJ594" s="109"/>
      <c r="NXK594" s="109"/>
      <c r="NXL594" s="109"/>
      <c r="NXM594" s="109"/>
      <c r="NXN594" s="109"/>
      <c r="NXO594" s="109"/>
      <c r="NXP594" s="109"/>
      <c r="NXQ594" s="109"/>
      <c r="NXR594" s="109"/>
      <c r="NXS594" s="109"/>
      <c r="NXT594" s="109"/>
      <c r="NXU594" s="109"/>
      <c r="NXV594" s="109"/>
      <c r="NXW594" s="109"/>
      <c r="NXX594" s="109"/>
      <c r="NXY594" s="109"/>
      <c r="NXZ594" s="109"/>
      <c r="NYA594" s="109"/>
      <c r="NYB594" s="109"/>
      <c r="NYC594" s="109"/>
      <c r="NYD594" s="109"/>
      <c r="NYE594" s="109"/>
      <c r="NYF594" s="109"/>
      <c r="NYG594" s="109"/>
      <c r="NYH594" s="109"/>
      <c r="NYI594" s="109"/>
      <c r="NYJ594" s="109"/>
      <c r="NYK594" s="109"/>
      <c r="NYL594" s="109"/>
      <c r="NYM594" s="109"/>
      <c r="NYN594" s="109"/>
      <c r="NYO594" s="109"/>
      <c r="NYP594" s="109"/>
      <c r="NYQ594" s="109"/>
      <c r="NYR594" s="109"/>
      <c r="NYS594" s="109"/>
      <c r="NYT594" s="109"/>
      <c r="NYU594" s="109"/>
      <c r="NYV594" s="109"/>
      <c r="NYW594" s="109"/>
      <c r="NYX594" s="109"/>
      <c r="NYY594" s="109"/>
      <c r="NYZ594" s="109"/>
      <c r="NZA594" s="109"/>
      <c r="NZB594" s="109"/>
      <c r="NZC594" s="109"/>
      <c r="NZD594" s="109"/>
      <c r="NZE594" s="109"/>
      <c r="NZF594" s="109"/>
      <c r="NZG594" s="109"/>
      <c r="NZH594" s="109"/>
      <c r="NZI594" s="109"/>
      <c r="NZJ594" s="109"/>
      <c r="NZK594" s="109"/>
      <c r="NZL594" s="109"/>
      <c r="NZM594" s="109"/>
      <c r="NZN594" s="109"/>
      <c r="NZO594" s="109"/>
      <c r="NZP594" s="109"/>
      <c r="NZQ594" s="109"/>
      <c r="NZR594" s="109"/>
      <c r="NZS594" s="109"/>
      <c r="NZT594" s="109"/>
      <c r="NZU594" s="109"/>
      <c r="NZV594" s="109"/>
      <c r="NZW594" s="109"/>
      <c r="NZX594" s="109"/>
      <c r="NZY594" s="109"/>
      <c r="NZZ594" s="109"/>
      <c r="OAA594" s="109"/>
      <c r="OAB594" s="109"/>
      <c r="OAC594" s="109"/>
      <c r="OAD594" s="109"/>
      <c r="OAE594" s="109"/>
      <c r="OAF594" s="109"/>
      <c r="OAG594" s="109"/>
      <c r="OAH594" s="109"/>
      <c r="OAI594" s="109"/>
      <c r="OAJ594" s="109"/>
      <c r="OAK594" s="109"/>
      <c r="OAL594" s="109"/>
      <c r="OAM594" s="109"/>
      <c r="OAN594" s="109"/>
      <c r="OAO594" s="109"/>
      <c r="OAP594" s="109"/>
      <c r="OAQ594" s="109"/>
      <c r="OAR594" s="109"/>
      <c r="OAS594" s="109"/>
      <c r="OAT594" s="109"/>
      <c r="OAU594" s="109"/>
      <c r="OAV594" s="109"/>
      <c r="OAW594" s="109"/>
      <c r="OAX594" s="109"/>
      <c r="OAY594" s="109"/>
      <c r="OAZ594" s="109"/>
      <c r="OBA594" s="109"/>
      <c r="OBB594" s="109"/>
      <c r="OBC594" s="109"/>
      <c r="OBD594" s="109"/>
      <c r="OBE594" s="109"/>
      <c r="OBF594" s="109"/>
      <c r="OBG594" s="109"/>
      <c r="OBH594" s="109"/>
      <c r="OBI594" s="109"/>
      <c r="OBJ594" s="109"/>
      <c r="OBK594" s="109"/>
      <c r="OBL594" s="109"/>
      <c r="OBM594" s="109"/>
      <c r="OBN594" s="109"/>
      <c r="OBO594" s="109"/>
      <c r="OBP594" s="109"/>
      <c r="OBQ594" s="109"/>
      <c r="OBR594" s="109"/>
      <c r="OBS594" s="109"/>
      <c r="OBT594" s="109"/>
      <c r="OBU594" s="109"/>
      <c r="OBV594" s="109"/>
      <c r="OBW594" s="109"/>
      <c r="OBX594" s="109"/>
      <c r="OBY594" s="109"/>
      <c r="OBZ594" s="109"/>
      <c r="OCA594" s="109"/>
      <c r="OCB594" s="109"/>
      <c r="OCC594" s="109"/>
      <c r="OCD594" s="109"/>
      <c r="OCE594" s="109"/>
      <c r="OCF594" s="109"/>
      <c r="OCG594" s="109"/>
      <c r="OCH594" s="109"/>
      <c r="OCI594" s="109"/>
      <c r="OCJ594" s="109"/>
      <c r="OCK594" s="109"/>
      <c r="OCL594" s="109"/>
      <c r="OCM594" s="109"/>
      <c r="OCN594" s="109"/>
      <c r="OCO594" s="109"/>
      <c r="OCP594" s="109"/>
      <c r="OCQ594" s="109"/>
      <c r="OCR594" s="109"/>
      <c r="OCS594" s="109"/>
      <c r="OCT594" s="109"/>
      <c r="OCU594" s="109"/>
      <c r="OCV594" s="109"/>
      <c r="OCW594" s="109"/>
      <c r="OCX594" s="109"/>
      <c r="OCY594" s="109"/>
      <c r="OCZ594" s="109"/>
      <c r="ODA594" s="109"/>
      <c r="ODB594" s="109"/>
      <c r="ODC594" s="109"/>
      <c r="ODD594" s="109"/>
      <c r="ODE594" s="109"/>
      <c r="ODF594" s="109"/>
      <c r="ODG594" s="109"/>
      <c r="ODH594" s="109"/>
      <c r="ODI594" s="109"/>
      <c r="ODJ594" s="109"/>
      <c r="ODK594" s="109"/>
      <c r="ODL594" s="109"/>
      <c r="ODM594" s="109"/>
      <c r="ODN594" s="109"/>
      <c r="ODO594" s="109"/>
      <c r="ODP594" s="109"/>
      <c r="ODQ594" s="109"/>
      <c r="ODR594" s="109"/>
      <c r="ODS594" s="109"/>
      <c r="ODT594" s="109"/>
      <c r="ODU594" s="109"/>
      <c r="ODV594" s="109"/>
      <c r="ODW594" s="109"/>
      <c r="ODX594" s="109"/>
      <c r="ODY594" s="109"/>
      <c r="ODZ594" s="109"/>
      <c r="OEA594" s="109"/>
      <c r="OEB594" s="109"/>
      <c r="OEC594" s="109"/>
      <c r="OED594" s="109"/>
      <c r="OEE594" s="109"/>
      <c r="OEF594" s="109"/>
      <c r="OEG594" s="109"/>
      <c r="OEH594" s="109"/>
      <c r="OEI594" s="109"/>
      <c r="OEJ594" s="109"/>
      <c r="OEK594" s="109"/>
      <c r="OEL594" s="109"/>
      <c r="OEM594" s="109"/>
      <c r="OEN594" s="109"/>
      <c r="OEO594" s="109"/>
      <c r="OEP594" s="109"/>
      <c r="OEQ594" s="109"/>
      <c r="OER594" s="109"/>
      <c r="OES594" s="109"/>
      <c r="OET594" s="109"/>
      <c r="OEU594" s="109"/>
      <c r="OEV594" s="109"/>
      <c r="OEW594" s="109"/>
      <c r="OEX594" s="109"/>
      <c r="OEY594" s="109"/>
      <c r="OEZ594" s="109"/>
      <c r="OFA594" s="109"/>
      <c r="OFB594" s="109"/>
      <c r="OFC594" s="109"/>
      <c r="OFD594" s="109"/>
      <c r="OFE594" s="109"/>
      <c r="OFF594" s="109"/>
      <c r="OFG594" s="109"/>
      <c r="OFH594" s="109"/>
      <c r="OFI594" s="109"/>
      <c r="OFJ594" s="109"/>
      <c r="OFK594" s="109"/>
      <c r="OFL594" s="109"/>
      <c r="OFM594" s="109"/>
      <c r="OFN594" s="109"/>
      <c r="OFO594" s="109"/>
      <c r="OFP594" s="109"/>
      <c r="OFQ594" s="109"/>
      <c r="OFR594" s="109"/>
      <c r="OFS594" s="109"/>
      <c r="OFT594" s="109"/>
      <c r="OFU594" s="109"/>
      <c r="OFV594" s="109"/>
      <c r="OFW594" s="109"/>
      <c r="OFX594" s="109"/>
      <c r="OFY594" s="109"/>
      <c r="OFZ594" s="109"/>
      <c r="OGA594" s="109"/>
      <c r="OGB594" s="109"/>
      <c r="OGC594" s="109"/>
      <c r="OGD594" s="109"/>
      <c r="OGE594" s="109"/>
      <c r="OGF594" s="109"/>
      <c r="OGG594" s="109"/>
      <c r="OGH594" s="109"/>
      <c r="OGI594" s="109"/>
      <c r="OGJ594" s="109"/>
      <c r="OGK594" s="109"/>
      <c r="OGL594" s="109"/>
      <c r="OGM594" s="109"/>
      <c r="OGN594" s="109"/>
      <c r="OGO594" s="109"/>
      <c r="OGP594" s="109"/>
      <c r="OGQ594" s="109"/>
      <c r="OGR594" s="109"/>
      <c r="OGS594" s="109"/>
      <c r="OGT594" s="109"/>
      <c r="OGU594" s="109"/>
      <c r="OGV594" s="109"/>
      <c r="OGW594" s="109"/>
      <c r="OGX594" s="109"/>
      <c r="OGY594" s="109"/>
      <c r="OGZ594" s="109"/>
      <c r="OHA594" s="109"/>
      <c r="OHB594" s="109"/>
      <c r="OHC594" s="109"/>
      <c r="OHD594" s="109"/>
      <c r="OHE594" s="109"/>
      <c r="OHF594" s="109"/>
      <c r="OHG594" s="109"/>
      <c r="OHH594" s="109"/>
      <c r="OHI594" s="109"/>
      <c r="OHJ594" s="109"/>
      <c r="OHK594" s="109"/>
      <c r="OHL594" s="109"/>
      <c r="OHM594" s="109"/>
      <c r="OHN594" s="109"/>
      <c r="OHO594" s="109"/>
      <c r="OHP594" s="109"/>
      <c r="OHQ594" s="109"/>
      <c r="OHR594" s="109"/>
      <c r="OHS594" s="109"/>
      <c r="OHT594" s="109"/>
      <c r="OHU594" s="109"/>
      <c r="OHV594" s="109"/>
      <c r="OHW594" s="109"/>
      <c r="OHX594" s="109"/>
      <c r="OHY594" s="109"/>
      <c r="OHZ594" s="109"/>
      <c r="OIA594" s="109"/>
      <c r="OIB594" s="109"/>
      <c r="OIC594" s="109"/>
      <c r="OID594" s="109"/>
      <c r="OIE594" s="109"/>
      <c r="OIF594" s="109"/>
      <c r="OIG594" s="109"/>
      <c r="OIH594" s="109"/>
      <c r="OII594" s="109"/>
      <c r="OIJ594" s="109"/>
      <c r="OIK594" s="109"/>
      <c r="OIL594" s="109"/>
      <c r="OIM594" s="109"/>
      <c r="OIN594" s="109"/>
      <c r="OIO594" s="109"/>
      <c r="OIP594" s="109"/>
      <c r="OIQ594" s="109"/>
      <c r="OIR594" s="109"/>
      <c r="OIS594" s="109"/>
      <c r="OIT594" s="109"/>
      <c r="OIU594" s="109"/>
      <c r="OIV594" s="109"/>
      <c r="OIW594" s="109"/>
      <c r="OIX594" s="109"/>
      <c r="OIY594" s="109"/>
      <c r="OIZ594" s="109"/>
      <c r="OJA594" s="109"/>
      <c r="OJB594" s="109"/>
      <c r="OJC594" s="109"/>
      <c r="OJD594" s="109"/>
      <c r="OJE594" s="109"/>
      <c r="OJF594" s="109"/>
      <c r="OJG594" s="109"/>
      <c r="OJH594" s="109"/>
      <c r="OJI594" s="109"/>
      <c r="OJJ594" s="109"/>
      <c r="OJK594" s="109"/>
      <c r="OJL594" s="109"/>
      <c r="OJM594" s="109"/>
      <c r="OJN594" s="109"/>
      <c r="OJO594" s="109"/>
      <c r="OJP594" s="109"/>
      <c r="OJQ594" s="109"/>
      <c r="OJR594" s="109"/>
      <c r="OJS594" s="109"/>
      <c r="OJT594" s="109"/>
      <c r="OJU594" s="109"/>
      <c r="OJV594" s="109"/>
      <c r="OJW594" s="109"/>
      <c r="OJX594" s="109"/>
      <c r="OJY594" s="109"/>
      <c r="OJZ594" s="109"/>
      <c r="OKA594" s="109"/>
      <c r="OKB594" s="109"/>
      <c r="OKC594" s="109"/>
      <c r="OKD594" s="109"/>
      <c r="OKE594" s="109"/>
      <c r="OKF594" s="109"/>
      <c r="OKG594" s="109"/>
      <c r="OKH594" s="109"/>
      <c r="OKI594" s="109"/>
      <c r="OKJ594" s="109"/>
      <c r="OKK594" s="109"/>
      <c r="OKL594" s="109"/>
      <c r="OKM594" s="109"/>
      <c r="OKN594" s="109"/>
      <c r="OKO594" s="109"/>
      <c r="OKP594" s="109"/>
      <c r="OKQ594" s="109"/>
      <c r="OKR594" s="109"/>
      <c r="OKS594" s="109"/>
      <c r="OKT594" s="109"/>
      <c r="OKU594" s="109"/>
      <c r="OKV594" s="109"/>
      <c r="OKW594" s="109"/>
      <c r="OKX594" s="109"/>
      <c r="OKY594" s="109"/>
      <c r="OKZ594" s="109"/>
      <c r="OLA594" s="109"/>
      <c r="OLB594" s="109"/>
      <c r="OLC594" s="109"/>
      <c r="OLD594" s="109"/>
      <c r="OLE594" s="109"/>
      <c r="OLF594" s="109"/>
      <c r="OLG594" s="109"/>
      <c r="OLH594" s="109"/>
      <c r="OLI594" s="109"/>
      <c r="OLJ594" s="109"/>
      <c r="OLK594" s="109"/>
      <c r="OLL594" s="109"/>
      <c r="OLM594" s="109"/>
      <c r="OLN594" s="109"/>
      <c r="OLO594" s="109"/>
      <c r="OLP594" s="109"/>
      <c r="OLQ594" s="109"/>
      <c r="OLR594" s="109"/>
      <c r="OLS594" s="109"/>
      <c r="OLT594" s="109"/>
      <c r="OLU594" s="109"/>
      <c r="OLV594" s="109"/>
      <c r="OLW594" s="109"/>
      <c r="OLX594" s="109"/>
      <c r="OLY594" s="109"/>
      <c r="OLZ594" s="109"/>
      <c r="OMA594" s="109"/>
      <c r="OMB594" s="109"/>
      <c r="OMC594" s="109"/>
      <c r="OMD594" s="109"/>
      <c r="OME594" s="109"/>
      <c r="OMF594" s="109"/>
      <c r="OMG594" s="109"/>
      <c r="OMH594" s="109"/>
      <c r="OMI594" s="109"/>
      <c r="OMJ594" s="109"/>
      <c r="OMK594" s="109"/>
      <c r="OML594" s="109"/>
      <c r="OMM594" s="109"/>
      <c r="OMN594" s="109"/>
      <c r="OMO594" s="109"/>
      <c r="OMP594" s="109"/>
      <c r="OMQ594" s="109"/>
      <c r="OMR594" s="109"/>
      <c r="OMS594" s="109"/>
      <c r="OMT594" s="109"/>
      <c r="OMU594" s="109"/>
      <c r="OMV594" s="109"/>
      <c r="OMW594" s="109"/>
      <c r="OMX594" s="109"/>
      <c r="OMY594" s="109"/>
      <c r="OMZ594" s="109"/>
      <c r="ONA594" s="109"/>
      <c r="ONB594" s="109"/>
      <c r="ONC594" s="109"/>
      <c r="OND594" s="109"/>
      <c r="ONE594" s="109"/>
      <c r="ONF594" s="109"/>
      <c r="ONG594" s="109"/>
      <c r="ONH594" s="109"/>
      <c r="ONI594" s="109"/>
      <c r="ONJ594" s="109"/>
      <c r="ONK594" s="109"/>
      <c r="ONL594" s="109"/>
      <c r="ONM594" s="109"/>
      <c r="ONN594" s="109"/>
      <c r="ONO594" s="109"/>
      <c r="ONP594" s="109"/>
      <c r="ONQ594" s="109"/>
      <c r="ONR594" s="109"/>
      <c r="ONS594" s="109"/>
      <c r="ONT594" s="109"/>
      <c r="ONU594" s="109"/>
      <c r="ONV594" s="109"/>
      <c r="ONW594" s="109"/>
      <c r="ONX594" s="109"/>
      <c r="ONY594" s="109"/>
      <c r="ONZ594" s="109"/>
      <c r="OOA594" s="109"/>
      <c r="OOB594" s="109"/>
      <c r="OOC594" s="109"/>
      <c r="OOD594" s="109"/>
      <c r="OOE594" s="109"/>
      <c r="OOF594" s="109"/>
      <c r="OOG594" s="109"/>
      <c r="OOH594" s="109"/>
      <c r="OOI594" s="109"/>
      <c r="OOJ594" s="109"/>
      <c r="OOK594" s="109"/>
      <c r="OOL594" s="109"/>
      <c r="OOM594" s="109"/>
      <c r="OON594" s="109"/>
      <c r="OOO594" s="109"/>
      <c r="OOP594" s="109"/>
      <c r="OOQ594" s="109"/>
      <c r="OOR594" s="109"/>
      <c r="OOS594" s="109"/>
      <c r="OOT594" s="109"/>
      <c r="OOU594" s="109"/>
      <c r="OOV594" s="109"/>
      <c r="OOW594" s="109"/>
      <c r="OOX594" s="109"/>
      <c r="OOY594" s="109"/>
      <c r="OOZ594" s="109"/>
      <c r="OPA594" s="109"/>
      <c r="OPB594" s="109"/>
      <c r="OPC594" s="109"/>
      <c r="OPD594" s="109"/>
      <c r="OPE594" s="109"/>
      <c r="OPF594" s="109"/>
      <c r="OPG594" s="109"/>
      <c r="OPH594" s="109"/>
      <c r="OPI594" s="109"/>
      <c r="OPJ594" s="109"/>
      <c r="OPK594" s="109"/>
      <c r="OPL594" s="109"/>
      <c r="OPM594" s="109"/>
      <c r="OPN594" s="109"/>
      <c r="OPO594" s="109"/>
      <c r="OPP594" s="109"/>
      <c r="OPQ594" s="109"/>
      <c r="OPR594" s="109"/>
      <c r="OPS594" s="109"/>
      <c r="OPT594" s="109"/>
      <c r="OPU594" s="109"/>
      <c r="OPV594" s="109"/>
      <c r="OPW594" s="109"/>
      <c r="OPX594" s="109"/>
      <c r="OPY594" s="109"/>
      <c r="OPZ594" s="109"/>
      <c r="OQA594" s="109"/>
      <c r="OQB594" s="109"/>
      <c r="OQC594" s="109"/>
      <c r="OQD594" s="109"/>
      <c r="OQE594" s="109"/>
      <c r="OQF594" s="109"/>
      <c r="OQG594" s="109"/>
      <c r="OQH594" s="109"/>
      <c r="OQI594" s="109"/>
      <c r="OQJ594" s="109"/>
      <c r="OQK594" s="109"/>
      <c r="OQL594" s="109"/>
      <c r="OQM594" s="109"/>
      <c r="OQN594" s="109"/>
      <c r="OQO594" s="109"/>
      <c r="OQP594" s="109"/>
      <c r="OQQ594" s="109"/>
      <c r="OQR594" s="109"/>
      <c r="OQS594" s="109"/>
      <c r="OQT594" s="109"/>
      <c r="OQU594" s="109"/>
      <c r="OQV594" s="109"/>
      <c r="OQW594" s="109"/>
      <c r="OQX594" s="109"/>
      <c r="OQY594" s="109"/>
      <c r="OQZ594" s="109"/>
      <c r="ORA594" s="109"/>
      <c r="ORB594" s="109"/>
      <c r="ORC594" s="109"/>
      <c r="ORD594" s="109"/>
      <c r="ORE594" s="109"/>
      <c r="ORF594" s="109"/>
      <c r="ORG594" s="109"/>
      <c r="ORH594" s="109"/>
      <c r="ORI594" s="109"/>
      <c r="ORJ594" s="109"/>
      <c r="ORK594" s="109"/>
      <c r="ORL594" s="109"/>
      <c r="ORM594" s="109"/>
      <c r="ORN594" s="109"/>
      <c r="ORO594" s="109"/>
      <c r="ORP594" s="109"/>
      <c r="ORQ594" s="109"/>
      <c r="ORR594" s="109"/>
      <c r="ORS594" s="109"/>
      <c r="ORT594" s="109"/>
      <c r="ORU594" s="109"/>
      <c r="ORV594" s="109"/>
      <c r="ORW594" s="109"/>
      <c r="ORX594" s="109"/>
      <c r="ORY594" s="109"/>
      <c r="ORZ594" s="109"/>
      <c r="OSA594" s="109"/>
      <c r="OSB594" s="109"/>
      <c r="OSC594" s="109"/>
      <c r="OSD594" s="109"/>
      <c r="OSE594" s="109"/>
      <c r="OSF594" s="109"/>
      <c r="OSG594" s="109"/>
      <c r="OSH594" s="109"/>
      <c r="OSI594" s="109"/>
      <c r="OSJ594" s="109"/>
      <c r="OSK594" s="109"/>
      <c r="OSL594" s="109"/>
      <c r="OSM594" s="109"/>
      <c r="OSN594" s="109"/>
      <c r="OSO594" s="109"/>
      <c r="OSP594" s="109"/>
      <c r="OSQ594" s="109"/>
      <c r="OSR594" s="109"/>
      <c r="OSS594" s="109"/>
      <c r="OST594" s="109"/>
      <c r="OSU594" s="109"/>
      <c r="OSV594" s="109"/>
      <c r="OSW594" s="109"/>
      <c r="OSX594" s="109"/>
      <c r="OSY594" s="109"/>
      <c r="OSZ594" s="109"/>
      <c r="OTA594" s="109"/>
      <c r="OTB594" s="109"/>
      <c r="OTC594" s="109"/>
      <c r="OTD594" s="109"/>
      <c r="OTE594" s="109"/>
      <c r="OTF594" s="109"/>
      <c r="OTG594" s="109"/>
      <c r="OTH594" s="109"/>
      <c r="OTI594" s="109"/>
      <c r="OTJ594" s="109"/>
      <c r="OTK594" s="109"/>
      <c r="OTL594" s="109"/>
      <c r="OTM594" s="109"/>
      <c r="OTN594" s="109"/>
      <c r="OTO594" s="109"/>
      <c r="OTP594" s="109"/>
      <c r="OTQ594" s="109"/>
      <c r="OTR594" s="109"/>
      <c r="OTS594" s="109"/>
      <c r="OTT594" s="109"/>
      <c r="OTU594" s="109"/>
      <c r="OTV594" s="109"/>
      <c r="OTW594" s="109"/>
      <c r="OTX594" s="109"/>
      <c r="OTY594" s="109"/>
      <c r="OTZ594" s="109"/>
      <c r="OUA594" s="109"/>
      <c r="OUB594" s="109"/>
      <c r="OUC594" s="109"/>
      <c r="OUD594" s="109"/>
      <c r="OUE594" s="109"/>
      <c r="OUF594" s="109"/>
      <c r="OUG594" s="109"/>
      <c r="OUH594" s="109"/>
      <c r="OUI594" s="109"/>
      <c r="OUJ594" s="109"/>
      <c r="OUK594" s="109"/>
      <c r="OUL594" s="109"/>
      <c r="OUM594" s="109"/>
      <c r="OUN594" s="109"/>
      <c r="OUO594" s="109"/>
      <c r="OUP594" s="109"/>
      <c r="OUQ594" s="109"/>
      <c r="OUR594" s="109"/>
      <c r="OUS594" s="109"/>
      <c r="OUT594" s="109"/>
      <c r="OUU594" s="109"/>
      <c r="OUV594" s="109"/>
      <c r="OUW594" s="109"/>
      <c r="OUX594" s="109"/>
      <c r="OUY594" s="109"/>
      <c r="OUZ594" s="109"/>
      <c r="OVA594" s="109"/>
      <c r="OVB594" s="109"/>
      <c r="OVC594" s="109"/>
      <c r="OVD594" s="109"/>
      <c r="OVE594" s="109"/>
      <c r="OVF594" s="109"/>
      <c r="OVG594" s="109"/>
      <c r="OVH594" s="109"/>
      <c r="OVI594" s="109"/>
      <c r="OVJ594" s="109"/>
      <c r="OVK594" s="109"/>
      <c r="OVL594" s="109"/>
      <c r="OVM594" s="109"/>
      <c r="OVN594" s="109"/>
      <c r="OVO594" s="109"/>
      <c r="OVP594" s="109"/>
      <c r="OVQ594" s="109"/>
      <c r="OVR594" s="109"/>
      <c r="OVS594" s="109"/>
      <c r="OVT594" s="109"/>
      <c r="OVU594" s="109"/>
      <c r="OVV594" s="109"/>
      <c r="OVW594" s="109"/>
      <c r="OVX594" s="109"/>
      <c r="OVY594" s="109"/>
      <c r="OVZ594" s="109"/>
      <c r="OWA594" s="109"/>
      <c r="OWB594" s="109"/>
      <c r="OWC594" s="109"/>
      <c r="OWD594" s="109"/>
      <c r="OWE594" s="109"/>
      <c r="OWF594" s="109"/>
      <c r="OWG594" s="109"/>
      <c r="OWH594" s="109"/>
      <c r="OWI594" s="109"/>
      <c r="OWJ594" s="109"/>
      <c r="OWK594" s="109"/>
      <c r="OWL594" s="109"/>
      <c r="OWM594" s="109"/>
      <c r="OWN594" s="109"/>
      <c r="OWO594" s="109"/>
      <c r="OWP594" s="109"/>
      <c r="OWQ594" s="109"/>
      <c r="OWR594" s="109"/>
      <c r="OWS594" s="109"/>
      <c r="OWT594" s="109"/>
      <c r="OWU594" s="109"/>
      <c r="OWV594" s="109"/>
      <c r="OWW594" s="109"/>
      <c r="OWX594" s="109"/>
      <c r="OWY594" s="109"/>
      <c r="OWZ594" s="109"/>
      <c r="OXA594" s="109"/>
      <c r="OXB594" s="109"/>
      <c r="OXC594" s="109"/>
      <c r="OXD594" s="109"/>
      <c r="OXE594" s="109"/>
      <c r="OXF594" s="109"/>
      <c r="OXG594" s="109"/>
      <c r="OXH594" s="109"/>
      <c r="OXI594" s="109"/>
      <c r="OXJ594" s="109"/>
      <c r="OXK594" s="109"/>
      <c r="OXL594" s="109"/>
      <c r="OXM594" s="109"/>
      <c r="OXN594" s="109"/>
      <c r="OXO594" s="109"/>
      <c r="OXP594" s="109"/>
      <c r="OXQ594" s="109"/>
      <c r="OXR594" s="109"/>
      <c r="OXS594" s="109"/>
      <c r="OXT594" s="109"/>
      <c r="OXU594" s="109"/>
      <c r="OXV594" s="109"/>
      <c r="OXW594" s="109"/>
      <c r="OXX594" s="109"/>
      <c r="OXY594" s="109"/>
      <c r="OXZ594" s="109"/>
      <c r="OYA594" s="109"/>
      <c r="OYB594" s="109"/>
      <c r="OYC594" s="109"/>
      <c r="OYD594" s="109"/>
      <c r="OYE594" s="109"/>
      <c r="OYF594" s="109"/>
      <c r="OYG594" s="109"/>
      <c r="OYH594" s="109"/>
      <c r="OYI594" s="109"/>
      <c r="OYJ594" s="109"/>
      <c r="OYK594" s="109"/>
      <c r="OYL594" s="109"/>
      <c r="OYM594" s="109"/>
      <c r="OYN594" s="109"/>
      <c r="OYO594" s="109"/>
      <c r="OYP594" s="109"/>
      <c r="OYQ594" s="109"/>
      <c r="OYR594" s="109"/>
      <c r="OYS594" s="109"/>
      <c r="OYT594" s="109"/>
      <c r="OYU594" s="109"/>
      <c r="OYV594" s="109"/>
      <c r="OYW594" s="109"/>
      <c r="OYX594" s="109"/>
      <c r="OYY594" s="109"/>
      <c r="OYZ594" s="109"/>
      <c r="OZA594" s="109"/>
      <c r="OZB594" s="109"/>
      <c r="OZC594" s="109"/>
      <c r="OZD594" s="109"/>
      <c r="OZE594" s="109"/>
      <c r="OZF594" s="109"/>
      <c r="OZG594" s="109"/>
      <c r="OZH594" s="109"/>
      <c r="OZI594" s="109"/>
      <c r="OZJ594" s="109"/>
      <c r="OZK594" s="109"/>
      <c r="OZL594" s="109"/>
      <c r="OZM594" s="109"/>
      <c r="OZN594" s="109"/>
      <c r="OZO594" s="109"/>
      <c r="OZP594" s="109"/>
      <c r="OZQ594" s="109"/>
      <c r="OZR594" s="109"/>
      <c r="OZS594" s="109"/>
      <c r="OZT594" s="109"/>
      <c r="OZU594" s="109"/>
      <c r="OZV594" s="109"/>
      <c r="OZW594" s="109"/>
      <c r="OZX594" s="109"/>
      <c r="OZY594" s="109"/>
      <c r="OZZ594" s="109"/>
      <c r="PAA594" s="109"/>
      <c r="PAB594" s="109"/>
      <c r="PAC594" s="109"/>
      <c r="PAD594" s="109"/>
      <c r="PAE594" s="109"/>
      <c r="PAF594" s="109"/>
      <c r="PAG594" s="109"/>
      <c r="PAH594" s="109"/>
      <c r="PAI594" s="109"/>
      <c r="PAJ594" s="109"/>
      <c r="PAK594" s="109"/>
      <c r="PAL594" s="109"/>
      <c r="PAM594" s="109"/>
      <c r="PAN594" s="109"/>
      <c r="PAO594" s="109"/>
      <c r="PAP594" s="109"/>
      <c r="PAQ594" s="109"/>
      <c r="PAR594" s="109"/>
      <c r="PAS594" s="109"/>
      <c r="PAT594" s="109"/>
      <c r="PAU594" s="109"/>
      <c r="PAV594" s="109"/>
      <c r="PAW594" s="109"/>
      <c r="PAX594" s="109"/>
      <c r="PAY594" s="109"/>
      <c r="PAZ594" s="109"/>
      <c r="PBA594" s="109"/>
      <c r="PBB594" s="109"/>
      <c r="PBC594" s="109"/>
      <c r="PBD594" s="109"/>
      <c r="PBE594" s="109"/>
      <c r="PBF594" s="109"/>
      <c r="PBG594" s="109"/>
      <c r="PBH594" s="109"/>
      <c r="PBI594" s="109"/>
      <c r="PBJ594" s="109"/>
      <c r="PBK594" s="109"/>
      <c r="PBL594" s="109"/>
      <c r="PBM594" s="109"/>
      <c r="PBN594" s="109"/>
      <c r="PBO594" s="109"/>
      <c r="PBP594" s="109"/>
      <c r="PBQ594" s="109"/>
      <c r="PBR594" s="109"/>
      <c r="PBS594" s="109"/>
      <c r="PBT594" s="109"/>
      <c r="PBU594" s="109"/>
      <c r="PBV594" s="109"/>
      <c r="PBW594" s="109"/>
      <c r="PBX594" s="109"/>
      <c r="PBY594" s="109"/>
      <c r="PBZ594" s="109"/>
      <c r="PCA594" s="109"/>
      <c r="PCB594" s="109"/>
      <c r="PCC594" s="109"/>
      <c r="PCD594" s="109"/>
      <c r="PCE594" s="109"/>
      <c r="PCF594" s="109"/>
      <c r="PCG594" s="109"/>
      <c r="PCH594" s="109"/>
      <c r="PCI594" s="109"/>
      <c r="PCJ594" s="109"/>
      <c r="PCK594" s="109"/>
      <c r="PCL594" s="109"/>
      <c r="PCM594" s="109"/>
      <c r="PCN594" s="109"/>
      <c r="PCO594" s="109"/>
      <c r="PCP594" s="109"/>
      <c r="PCQ594" s="109"/>
      <c r="PCR594" s="109"/>
      <c r="PCS594" s="109"/>
      <c r="PCT594" s="109"/>
      <c r="PCU594" s="109"/>
      <c r="PCV594" s="109"/>
      <c r="PCW594" s="109"/>
      <c r="PCX594" s="109"/>
      <c r="PCY594" s="109"/>
      <c r="PCZ594" s="109"/>
      <c r="PDA594" s="109"/>
      <c r="PDB594" s="109"/>
      <c r="PDC594" s="109"/>
      <c r="PDD594" s="109"/>
      <c r="PDE594" s="109"/>
      <c r="PDF594" s="109"/>
      <c r="PDG594" s="109"/>
      <c r="PDH594" s="109"/>
      <c r="PDI594" s="109"/>
      <c r="PDJ594" s="109"/>
      <c r="PDK594" s="109"/>
      <c r="PDL594" s="109"/>
      <c r="PDM594" s="109"/>
      <c r="PDN594" s="109"/>
      <c r="PDO594" s="109"/>
      <c r="PDP594" s="109"/>
      <c r="PDQ594" s="109"/>
      <c r="PDR594" s="109"/>
      <c r="PDS594" s="109"/>
      <c r="PDT594" s="109"/>
      <c r="PDU594" s="109"/>
      <c r="PDV594" s="109"/>
      <c r="PDW594" s="109"/>
      <c r="PDX594" s="109"/>
      <c r="PDY594" s="109"/>
      <c r="PDZ594" s="109"/>
      <c r="PEA594" s="109"/>
      <c r="PEB594" s="109"/>
      <c r="PEC594" s="109"/>
      <c r="PED594" s="109"/>
      <c r="PEE594" s="109"/>
      <c r="PEF594" s="109"/>
      <c r="PEG594" s="109"/>
      <c r="PEH594" s="109"/>
      <c r="PEI594" s="109"/>
      <c r="PEJ594" s="109"/>
      <c r="PEK594" s="109"/>
      <c r="PEL594" s="109"/>
      <c r="PEM594" s="109"/>
      <c r="PEN594" s="109"/>
      <c r="PEO594" s="109"/>
      <c r="PEP594" s="109"/>
      <c r="PEQ594" s="109"/>
      <c r="PER594" s="109"/>
      <c r="PES594" s="109"/>
      <c r="PET594" s="109"/>
      <c r="PEU594" s="109"/>
      <c r="PEV594" s="109"/>
      <c r="PEW594" s="109"/>
      <c r="PEX594" s="109"/>
      <c r="PEY594" s="109"/>
      <c r="PEZ594" s="109"/>
      <c r="PFA594" s="109"/>
      <c r="PFB594" s="109"/>
      <c r="PFC594" s="109"/>
      <c r="PFD594" s="109"/>
      <c r="PFE594" s="109"/>
      <c r="PFF594" s="109"/>
      <c r="PFG594" s="109"/>
      <c r="PFH594" s="109"/>
      <c r="PFI594" s="109"/>
      <c r="PFJ594" s="109"/>
      <c r="PFK594" s="109"/>
      <c r="PFL594" s="109"/>
      <c r="PFM594" s="109"/>
      <c r="PFN594" s="109"/>
      <c r="PFO594" s="109"/>
      <c r="PFP594" s="109"/>
      <c r="PFQ594" s="109"/>
      <c r="PFR594" s="109"/>
      <c r="PFS594" s="109"/>
      <c r="PFT594" s="109"/>
      <c r="PFU594" s="109"/>
      <c r="PFV594" s="109"/>
      <c r="PFW594" s="109"/>
      <c r="PFX594" s="109"/>
      <c r="PFY594" s="109"/>
      <c r="PFZ594" s="109"/>
      <c r="PGA594" s="109"/>
      <c r="PGB594" s="109"/>
      <c r="PGC594" s="109"/>
      <c r="PGD594" s="109"/>
      <c r="PGE594" s="109"/>
      <c r="PGF594" s="109"/>
      <c r="PGG594" s="109"/>
      <c r="PGH594" s="109"/>
      <c r="PGI594" s="109"/>
      <c r="PGJ594" s="109"/>
      <c r="PGK594" s="109"/>
      <c r="PGL594" s="109"/>
      <c r="PGM594" s="109"/>
      <c r="PGN594" s="109"/>
      <c r="PGO594" s="109"/>
      <c r="PGP594" s="109"/>
      <c r="PGQ594" s="109"/>
      <c r="PGR594" s="109"/>
      <c r="PGS594" s="109"/>
      <c r="PGT594" s="109"/>
      <c r="PGU594" s="109"/>
      <c r="PGV594" s="109"/>
      <c r="PGW594" s="109"/>
      <c r="PGX594" s="109"/>
      <c r="PGY594" s="109"/>
      <c r="PGZ594" s="109"/>
      <c r="PHA594" s="109"/>
      <c r="PHB594" s="109"/>
      <c r="PHC594" s="109"/>
      <c r="PHD594" s="109"/>
      <c r="PHE594" s="109"/>
      <c r="PHF594" s="109"/>
      <c r="PHG594" s="109"/>
      <c r="PHH594" s="109"/>
      <c r="PHI594" s="109"/>
      <c r="PHJ594" s="109"/>
      <c r="PHK594" s="109"/>
      <c r="PHL594" s="109"/>
      <c r="PHM594" s="109"/>
      <c r="PHN594" s="109"/>
      <c r="PHO594" s="109"/>
      <c r="PHP594" s="109"/>
      <c r="PHQ594" s="109"/>
      <c r="PHR594" s="109"/>
      <c r="PHS594" s="109"/>
      <c r="PHT594" s="109"/>
      <c r="PHU594" s="109"/>
      <c r="PHV594" s="109"/>
      <c r="PHW594" s="109"/>
      <c r="PHX594" s="109"/>
      <c r="PHY594" s="109"/>
      <c r="PHZ594" s="109"/>
      <c r="PIA594" s="109"/>
      <c r="PIB594" s="109"/>
      <c r="PIC594" s="109"/>
      <c r="PID594" s="109"/>
      <c r="PIE594" s="109"/>
      <c r="PIF594" s="109"/>
      <c r="PIG594" s="109"/>
      <c r="PIH594" s="109"/>
      <c r="PII594" s="109"/>
      <c r="PIJ594" s="109"/>
      <c r="PIK594" s="109"/>
      <c r="PIL594" s="109"/>
      <c r="PIM594" s="109"/>
      <c r="PIN594" s="109"/>
      <c r="PIO594" s="109"/>
      <c r="PIP594" s="109"/>
      <c r="PIQ594" s="109"/>
      <c r="PIR594" s="109"/>
      <c r="PIS594" s="109"/>
      <c r="PIT594" s="109"/>
      <c r="PIU594" s="109"/>
      <c r="PIV594" s="109"/>
      <c r="PIW594" s="109"/>
      <c r="PIX594" s="109"/>
      <c r="PIY594" s="109"/>
      <c r="PIZ594" s="109"/>
      <c r="PJA594" s="109"/>
      <c r="PJB594" s="109"/>
      <c r="PJC594" s="109"/>
      <c r="PJD594" s="109"/>
      <c r="PJE594" s="109"/>
      <c r="PJF594" s="109"/>
      <c r="PJG594" s="109"/>
      <c r="PJH594" s="109"/>
      <c r="PJI594" s="109"/>
      <c r="PJJ594" s="109"/>
      <c r="PJK594" s="109"/>
      <c r="PJL594" s="109"/>
      <c r="PJM594" s="109"/>
      <c r="PJN594" s="109"/>
      <c r="PJO594" s="109"/>
      <c r="PJP594" s="109"/>
      <c r="PJQ594" s="109"/>
      <c r="PJR594" s="109"/>
      <c r="PJS594" s="109"/>
      <c r="PJT594" s="109"/>
      <c r="PJU594" s="109"/>
      <c r="PJV594" s="109"/>
      <c r="PJW594" s="109"/>
      <c r="PJX594" s="109"/>
      <c r="PJY594" s="109"/>
      <c r="PJZ594" s="109"/>
      <c r="PKA594" s="109"/>
      <c r="PKB594" s="109"/>
      <c r="PKC594" s="109"/>
      <c r="PKD594" s="109"/>
      <c r="PKE594" s="109"/>
      <c r="PKF594" s="109"/>
      <c r="PKG594" s="109"/>
      <c r="PKH594" s="109"/>
      <c r="PKI594" s="109"/>
      <c r="PKJ594" s="109"/>
      <c r="PKK594" s="109"/>
      <c r="PKL594" s="109"/>
      <c r="PKM594" s="109"/>
      <c r="PKN594" s="109"/>
      <c r="PKO594" s="109"/>
      <c r="PKP594" s="109"/>
      <c r="PKQ594" s="109"/>
      <c r="PKR594" s="109"/>
      <c r="PKS594" s="109"/>
      <c r="PKT594" s="109"/>
      <c r="PKU594" s="109"/>
      <c r="PKV594" s="109"/>
      <c r="PKW594" s="109"/>
      <c r="PKX594" s="109"/>
      <c r="PKY594" s="109"/>
      <c r="PKZ594" s="109"/>
      <c r="PLA594" s="109"/>
      <c r="PLB594" s="109"/>
      <c r="PLC594" s="109"/>
      <c r="PLD594" s="109"/>
      <c r="PLE594" s="109"/>
      <c r="PLF594" s="109"/>
      <c r="PLG594" s="109"/>
      <c r="PLH594" s="109"/>
      <c r="PLI594" s="109"/>
      <c r="PLJ594" s="109"/>
      <c r="PLK594" s="109"/>
      <c r="PLL594" s="109"/>
      <c r="PLM594" s="109"/>
      <c r="PLN594" s="109"/>
      <c r="PLO594" s="109"/>
      <c r="PLP594" s="109"/>
      <c r="PLQ594" s="109"/>
      <c r="PLR594" s="109"/>
      <c r="PLS594" s="109"/>
      <c r="PLT594" s="109"/>
      <c r="PLU594" s="109"/>
      <c r="PLV594" s="109"/>
      <c r="PLW594" s="109"/>
      <c r="PLX594" s="109"/>
      <c r="PLY594" s="109"/>
      <c r="PLZ594" s="109"/>
      <c r="PMA594" s="109"/>
      <c r="PMB594" s="109"/>
      <c r="PMC594" s="109"/>
      <c r="PMD594" s="109"/>
      <c r="PME594" s="109"/>
      <c r="PMF594" s="109"/>
      <c r="PMG594" s="109"/>
      <c r="PMH594" s="109"/>
      <c r="PMI594" s="109"/>
      <c r="PMJ594" s="109"/>
      <c r="PMK594" s="109"/>
      <c r="PML594" s="109"/>
      <c r="PMM594" s="109"/>
      <c r="PMN594" s="109"/>
      <c r="PMO594" s="109"/>
      <c r="PMP594" s="109"/>
      <c r="PMQ594" s="109"/>
      <c r="PMR594" s="109"/>
      <c r="PMS594" s="109"/>
      <c r="PMT594" s="109"/>
      <c r="PMU594" s="109"/>
      <c r="PMV594" s="109"/>
      <c r="PMW594" s="109"/>
      <c r="PMX594" s="109"/>
      <c r="PMY594" s="109"/>
      <c r="PMZ594" s="109"/>
      <c r="PNA594" s="109"/>
      <c r="PNB594" s="109"/>
      <c r="PNC594" s="109"/>
      <c r="PND594" s="109"/>
      <c r="PNE594" s="109"/>
      <c r="PNF594" s="109"/>
      <c r="PNG594" s="109"/>
      <c r="PNH594" s="109"/>
      <c r="PNI594" s="109"/>
      <c r="PNJ594" s="109"/>
      <c r="PNK594" s="109"/>
      <c r="PNL594" s="109"/>
      <c r="PNM594" s="109"/>
      <c r="PNN594" s="109"/>
      <c r="PNO594" s="109"/>
      <c r="PNP594" s="109"/>
      <c r="PNQ594" s="109"/>
      <c r="PNR594" s="109"/>
      <c r="PNS594" s="109"/>
      <c r="PNT594" s="109"/>
      <c r="PNU594" s="109"/>
      <c r="PNV594" s="109"/>
      <c r="PNW594" s="109"/>
      <c r="PNX594" s="109"/>
      <c r="PNY594" s="109"/>
      <c r="PNZ594" s="109"/>
      <c r="POA594" s="109"/>
      <c r="POB594" s="109"/>
      <c r="POC594" s="109"/>
      <c r="POD594" s="109"/>
      <c r="POE594" s="109"/>
      <c r="POF594" s="109"/>
      <c r="POG594" s="109"/>
      <c r="POH594" s="109"/>
      <c r="POI594" s="109"/>
      <c r="POJ594" s="109"/>
      <c r="POK594" s="109"/>
      <c r="POL594" s="109"/>
      <c r="POM594" s="109"/>
      <c r="PON594" s="109"/>
      <c r="POO594" s="109"/>
      <c r="POP594" s="109"/>
      <c r="POQ594" s="109"/>
      <c r="POR594" s="109"/>
      <c r="POS594" s="109"/>
      <c r="POT594" s="109"/>
      <c r="POU594" s="109"/>
      <c r="POV594" s="109"/>
      <c r="POW594" s="109"/>
      <c r="POX594" s="109"/>
      <c r="POY594" s="109"/>
      <c r="POZ594" s="109"/>
      <c r="PPA594" s="109"/>
      <c r="PPB594" s="109"/>
      <c r="PPC594" s="109"/>
      <c r="PPD594" s="109"/>
      <c r="PPE594" s="109"/>
      <c r="PPF594" s="109"/>
      <c r="PPG594" s="109"/>
      <c r="PPH594" s="109"/>
      <c r="PPI594" s="109"/>
      <c r="PPJ594" s="109"/>
      <c r="PPK594" s="109"/>
      <c r="PPL594" s="109"/>
      <c r="PPM594" s="109"/>
      <c r="PPN594" s="109"/>
      <c r="PPO594" s="109"/>
      <c r="PPP594" s="109"/>
      <c r="PPQ594" s="109"/>
      <c r="PPR594" s="109"/>
      <c r="PPS594" s="109"/>
      <c r="PPT594" s="109"/>
      <c r="PPU594" s="109"/>
      <c r="PPV594" s="109"/>
      <c r="PPW594" s="109"/>
      <c r="PPX594" s="109"/>
      <c r="PPY594" s="109"/>
      <c r="PPZ594" s="109"/>
      <c r="PQA594" s="109"/>
      <c r="PQB594" s="109"/>
      <c r="PQC594" s="109"/>
      <c r="PQD594" s="109"/>
      <c r="PQE594" s="109"/>
      <c r="PQF594" s="109"/>
      <c r="PQG594" s="109"/>
      <c r="PQH594" s="109"/>
      <c r="PQI594" s="109"/>
      <c r="PQJ594" s="109"/>
      <c r="PQK594" s="109"/>
      <c r="PQL594" s="109"/>
      <c r="PQM594" s="109"/>
      <c r="PQN594" s="109"/>
      <c r="PQO594" s="109"/>
      <c r="PQP594" s="109"/>
      <c r="PQQ594" s="109"/>
      <c r="PQR594" s="109"/>
      <c r="PQS594" s="109"/>
      <c r="PQT594" s="109"/>
      <c r="PQU594" s="109"/>
      <c r="PQV594" s="109"/>
      <c r="PQW594" s="109"/>
      <c r="PQX594" s="109"/>
      <c r="PQY594" s="109"/>
      <c r="PQZ594" s="109"/>
      <c r="PRA594" s="109"/>
      <c r="PRB594" s="109"/>
      <c r="PRC594" s="109"/>
      <c r="PRD594" s="109"/>
      <c r="PRE594" s="109"/>
      <c r="PRF594" s="109"/>
      <c r="PRG594" s="109"/>
      <c r="PRH594" s="109"/>
      <c r="PRI594" s="109"/>
      <c r="PRJ594" s="109"/>
      <c r="PRK594" s="109"/>
      <c r="PRL594" s="109"/>
      <c r="PRM594" s="109"/>
      <c r="PRN594" s="109"/>
      <c r="PRO594" s="109"/>
      <c r="PRP594" s="109"/>
      <c r="PRQ594" s="109"/>
      <c r="PRR594" s="109"/>
      <c r="PRS594" s="109"/>
      <c r="PRT594" s="109"/>
      <c r="PRU594" s="109"/>
      <c r="PRV594" s="109"/>
      <c r="PRW594" s="109"/>
      <c r="PRX594" s="109"/>
      <c r="PRY594" s="109"/>
      <c r="PRZ594" s="109"/>
      <c r="PSA594" s="109"/>
      <c r="PSB594" s="109"/>
      <c r="PSC594" s="109"/>
      <c r="PSD594" s="109"/>
      <c r="PSE594" s="109"/>
      <c r="PSF594" s="109"/>
      <c r="PSG594" s="109"/>
      <c r="PSH594" s="109"/>
      <c r="PSI594" s="109"/>
      <c r="PSJ594" s="109"/>
      <c r="PSK594" s="109"/>
      <c r="PSL594" s="109"/>
      <c r="PSM594" s="109"/>
      <c r="PSN594" s="109"/>
      <c r="PSO594" s="109"/>
      <c r="PSP594" s="109"/>
      <c r="PSQ594" s="109"/>
      <c r="PSR594" s="109"/>
      <c r="PSS594" s="109"/>
      <c r="PST594" s="109"/>
      <c r="PSU594" s="109"/>
      <c r="PSV594" s="109"/>
      <c r="PSW594" s="109"/>
      <c r="PSX594" s="109"/>
      <c r="PSY594" s="109"/>
      <c r="PSZ594" s="109"/>
      <c r="PTA594" s="109"/>
      <c r="PTB594" s="109"/>
      <c r="PTC594" s="109"/>
      <c r="PTD594" s="109"/>
      <c r="PTE594" s="109"/>
      <c r="PTF594" s="109"/>
      <c r="PTG594" s="109"/>
      <c r="PTH594" s="109"/>
      <c r="PTI594" s="109"/>
      <c r="PTJ594" s="109"/>
      <c r="PTK594" s="109"/>
      <c r="PTL594" s="109"/>
      <c r="PTM594" s="109"/>
      <c r="PTN594" s="109"/>
      <c r="PTO594" s="109"/>
      <c r="PTP594" s="109"/>
      <c r="PTQ594" s="109"/>
      <c r="PTR594" s="109"/>
      <c r="PTS594" s="109"/>
      <c r="PTT594" s="109"/>
      <c r="PTU594" s="109"/>
      <c r="PTV594" s="109"/>
      <c r="PTW594" s="109"/>
      <c r="PTX594" s="109"/>
      <c r="PTY594" s="109"/>
      <c r="PTZ594" s="109"/>
      <c r="PUA594" s="109"/>
      <c r="PUB594" s="109"/>
      <c r="PUC594" s="109"/>
      <c r="PUD594" s="109"/>
      <c r="PUE594" s="109"/>
      <c r="PUF594" s="109"/>
      <c r="PUG594" s="109"/>
      <c r="PUH594" s="109"/>
      <c r="PUI594" s="109"/>
      <c r="PUJ594" s="109"/>
      <c r="PUK594" s="109"/>
      <c r="PUL594" s="109"/>
      <c r="PUM594" s="109"/>
      <c r="PUN594" s="109"/>
      <c r="PUO594" s="109"/>
      <c r="PUP594" s="109"/>
      <c r="PUQ594" s="109"/>
      <c r="PUR594" s="109"/>
      <c r="PUS594" s="109"/>
      <c r="PUT594" s="109"/>
      <c r="PUU594" s="109"/>
      <c r="PUV594" s="109"/>
      <c r="PUW594" s="109"/>
      <c r="PUX594" s="109"/>
      <c r="PUY594" s="109"/>
      <c r="PUZ594" s="109"/>
      <c r="PVA594" s="109"/>
      <c r="PVB594" s="109"/>
      <c r="PVC594" s="109"/>
      <c r="PVD594" s="109"/>
      <c r="PVE594" s="109"/>
      <c r="PVF594" s="109"/>
      <c r="PVG594" s="109"/>
      <c r="PVH594" s="109"/>
      <c r="PVI594" s="109"/>
      <c r="PVJ594" s="109"/>
      <c r="PVK594" s="109"/>
      <c r="PVL594" s="109"/>
      <c r="PVM594" s="109"/>
      <c r="PVN594" s="109"/>
      <c r="PVO594" s="109"/>
      <c r="PVP594" s="109"/>
      <c r="PVQ594" s="109"/>
      <c r="PVR594" s="109"/>
      <c r="PVS594" s="109"/>
      <c r="PVT594" s="109"/>
      <c r="PVU594" s="109"/>
      <c r="PVV594" s="109"/>
      <c r="PVW594" s="109"/>
      <c r="PVX594" s="109"/>
      <c r="PVY594" s="109"/>
      <c r="PVZ594" s="109"/>
      <c r="PWA594" s="109"/>
      <c r="PWB594" s="109"/>
      <c r="PWC594" s="109"/>
      <c r="PWD594" s="109"/>
      <c r="PWE594" s="109"/>
      <c r="PWF594" s="109"/>
      <c r="PWG594" s="109"/>
      <c r="PWH594" s="109"/>
      <c r="PWI594" s="109"/>
      <c r="PWJ594" s="109"/>
      <c r="PWK594" s="109"/>
      <c r="PWL594" s="109"/>
      <c r="PWM594" s="109"/>
      <c r="PWN594" s="109"/>
      <c r="PWO594" s="109"/>
      <c r="PWP594" s="109"/>
      <c r="PWQ594" s="109"/>
      <c r="PWR594" s="109"/>
      <c r="PWS594" s="109"/>
      <c r="PWT594" s="109"/>
      <c r="PWU594" s="109"/>
      <c r="PWV594" s="109"/>
      <c r="PWW594" s="109"/>
      <c r="PWX594" s="109"/>
      <c r="PWY594" s="109"/>
      <c r="PWZ594" s="109"/>
      <c r="PXA594" s="109"/>
      <c r="PXB594" s="109"/>
      <c r="PXC594" s="109"/>
      <c r="PXD594" s="109"/>
      <c r="PXE594" s="109"/>
      <c r="PXF594" s="109"/>
      <c r="PXG594" s="109"/>
      <c r="PXH594" s="109"/>
      <c r="PXI594" s="109"/>
      <c r="PXJ594" s="109"/>
      <c r="PXK594" s="109"/>
      <c r="PXL594" s="109"/>
      <c r="PXM594" s="109"/>
      <c r="PXN594" s="109"/>
      <c r="PXO594" s="109"/>
      <c r="PXP594" s="109"/>
      <c r="PXQ594" s="109"/>
      <c r="PXR594" s="109"/>
      <c r="PXS594" s="109"/>
      <c r="PXT594" s="109"/>
      <c r="PXU594" s="109"/>
      <c r="PXV594" s="109"/>
      <c r="PXW594" s="109"/>
      <c r="PXX594" s="109"/>
      <c r="PXY594" s="109"/>
      <c r="PXZ594" s="109"/>
      <c r="PYA594" s="109"/>
      <c r="PYB594" s="109"/>
      <c r="PYC594" s="109"/>
      <c r="PYD594" s="109"/>
      <c r="PYE594" s="109"/>
      <c r="PYF594" s="109"/>
      <c r="PYG594" s="109"/>
      <c r="PYH594" s="109"/>
      <c r="PYI594" s="109"/>
      <c r="PYJ594" s="109"/>
      <c r="PYK594" s="109"/>
      <c r="PYL594" s="109"/>
      <c r="PYM594" s="109"/>
      <c r="PYN594" s="109"/>
      <c r="PYO594" s="109"/>
      <c r="PYP594" s="109"/>
      <c r="PYQ594" s="109"/>
      <c r="PYR594" s="109"/>
      <c r="PYS594" s="109"/>
      <c r="PYT594" s="109"/>
      <c r="PYU594" s="109"/>
      <c r="PYV594" s="109"/>
      <c r="PYW594" s="109"/>
      <c r="PYX594" s="109"/>
      <c r="PYY594" s="109"/>
      <c r="PYZ594" s="109"/>
      <c r="PZA594" s="109"/>
      <c r="PZB594" s="109"/>
      <c r="PZC594" s="109"/>
      <c r="PZD594" s="109"/>
      <c r="PZE594" s="109"/>
      <c r="PZF594" s="109"/>
      <c r="PZG594" s="109"/>
      <c r="PZH594" s="109"/>
      <c r="PZI594" s="109"/>
      <c r="PZJ594" s="109"/>
      <c r="PZK594" s="109"/>
      <c r="PZL594" s="109"/>
      <c r="PZM594" s="109"/>
      <c r="PZN594" s="109"/>
      <c r="PZO594" s="109"/>
      <c r="PZP594" s="109"/>
      <c r="PZQ594" s="109"/>
      <c r="PZR594" s="109"/>
      <c r="PZS594" s="109"/>
      <c r="PZT594" s="109"/>
      <c r="PZU594" s="109"/>
      <c r="PZV594" s="109"/>
      <c r="PZW594" s="109"/>
      <c r="PZX594" s="109"/>
      <c r="PZY594" s="109"/>
      <c r="PZZ594" s="109"/>
      <c r="QAA594" s="109"/>
      <c r="QAB594" s="109"/>
      <c r="QAC594" s="109"/>
      <c r="QAD594" s="109"/>
      <c r="QAE594" s="109"/>
      <c r="QAF594" s="109"/>
      <c r="QAG594" s="109"/>
      <c r="QAH594" s="109"/>
      <c r="QAI594" s="109"/>
      <c r="QAJ594" s="109"/>
      <c r="QAK594" s="109"/>
      <c r="QAL594" s="109"/>
      <c r="QAM594" s="109"/>
      <c r="QAN594" s="109"/>
      <c r="QAO594" s="109"/>
      <c r="QAP594" s="109"/>
      <c r="QAQ594" s="109"/>
      <c r="QAR594" s="109"/>
      <c r="QAS594" s="109"/>
      <c r="QAT594" s="109"/>
      <c r="QAU594" s="109"/>
      <c r="QAV594" s="109"/>
      <c r="QAW594" s="109"/>
      <c r="QAX594" s="109"/>
      <c r="QAY594" s="109"/>
      <c r="QAZ594" s="109"/>
      <c r="QBA594" s="109"/>
      <c r="QBB594" s="109"/>
      <c r="QBC594" s="109"/>
      <c r="QBD594" s="109"/>
      <c r="QBE594" s="109"/>
      <c r="QBF594" s="109"/>
      <c r="QBG594" s="109"/>
      <c r="QBH594" s="109"/>
      <c r="QBI594" s="109"/>
      <c r="QBJ594" s="109"/>
      <c r="QBK594" s="109"/>
      <c r="QBL594" s="109"/>
      <c r="QBM594" s="109"/>
      <c r="QBN594" s="109"/>
      <c r="QBO594" s="109"/>
      <c r="QBP594" s="109"/>
      <c r="QBQ594" s="109"/>
      <c r="QBR594" s="109"/>
      <c r="QBS594" s="109"/>
      <c r="QBT594" s="109"/>
      <c r="QBU594" s="109"/>
      <c r="QBV594" s="109"/>
      <c r="QBW594" s="109"/>
      <c r="QBX594" s="109"/>
      <c r="QBY594" s="109"/>
      <c r="QBZ594" s="109"/>
      <c r="QCA594" s="109"/>
      <c r="QCB594" s="109"/>
      <c r="QCC594" s="109"/>
      <c r="QCD594" s="109"/>
      <c r="QCE594" s="109"/>
      <c r="QCF594" s="109"/>
      <c r="QCG594" s="109"/>
      <c r="QCH594" s="109"/>
      <c r="QCI594" s="109"/>
      <c r="QCJ594" s="109"/>
      <c r="QCK594" s="109"/>
      <c r="QCL594" s="109"/>
      <c r="QCM594" s="109"/>
      <c r="QCN594" s="109"/>
      <c r="QCO594" s="109"/>
      <c r="QCP594" s="109"/>
      <c r="QCQ594" s="109"/>
      <c r="QCR594" s="109"/>
      <c r="QCS594" s="109"/>
      <c r="QCT594" s="109"/>
      <c r="QCU594" s="109"/>
      <c r="QCV594" s="109"/>
      <c r="QCW594" s="109"/>
      <c r="QCX594" s="109"/>
      <c r="QCY594" s="109"/>
      <c r="QCZ594" s="109"/>
      <c r="QDA594" s="109"/>
      <c r="QDB594" s="109"/>
      <c r="QDC594" s="109"/>
      <c r="QDD594" s="109"/>
      <c r="QDE594" s="109"/>
      <c r="QDF594" s="109"/>
      <c r="QDG594" s="109"/>
      <c r="QDH594" s="109"/>
      <c r="QDI594" s="109"/>
      <c r="QDJ594" s="109"/>
      <c r="QDK594" s="109"/>
      <c r="QDL594" s="109"/>
      <c r="QDM594" s="109"/>
      <c r="QDN594" s="109"/>
      <c r="QDO594" s="109"/>
      <c r="QDP594" s="109"/>
      <c r="QDQ594" s="109"/>
      <c r="QDR594" s="109"/>
      <c r="QDS594" s="109"/>
      <c r="QDT594" s="109"/>
      <c r="QDU594" s="109"/>
      <c r="QDV594" s="109"/>
      <c r="QDW594" s="109"/>
      <c r="QDX594" s="109"/>
      <c r="QDY594" s="109"/>
      <c r="QDZ594" s="109"/>
      <c r="QEA594" s="109"/>
      <c r="QEB594" s="109"/>
      <c r="QEC594" s="109"/>
      <c r="QED594" s="109"/>
      <c r="QEE594" s="109"/>
      <c r="QEF594" s="109"/>
      <c r="QEG594" s="109"/>
      <c r="QEH594" s="109"/>
      <c r="QEI594" s="109"/>
      <c r="QEJ594" s="109"/>
      <c r="QEK594" s="109"/>
      <c r="QEL594" s="109"/>
      <c r="QEM594" s="109"/>
      <c r="QEN594" s="109"/>
      <c r="QEO594" s="109"/>
      <c r="QEP594" s="109"/>
      <c r="QEQ594" s="109"/>
      <c r="QER594" s="109"/>
      <c r="QES594" s="109"/>
      <c r="QET594" s="109"/>
      <c r="QEU594" s="109"/>
      <c r="QEV594" s="109"/>
      <c r="QEW594" s="109"/>
      <c r="QEX594" s="109"/>
      <c r="QEY594" s="109"/>
      <c r="QEZ594" s="109"/>
      <c r="QFA594" s="109"/>
      <c r="QFB594" s="109"/>
      <c r="QFC594" s="109"/>
      <c r="QFD594" s="109"/>
      <c r="QFE594" s="109"/>
      <c r="QFF594" s="109"/>
      <c r="QFG594" s="109"/>
      <c r="QFH594" s="109"/>
      <c r="QFI594" s="109"/>
      <c r="QFJ594" s="109"/>
      <c r="QFK594" s="109"/>
      <c r="QFL594" s="109"/>
      <c r="QFM594" s="109"/>
      <c r="QFN594" s="109"/>
      <c r="QFO594" s="109"/>
      <c r="QFP594" s="109"/>
      <c r="QFQ594" s="109"/>
      <c r="QFR594" s="109"/>
      <c r="QFS594" s="109"/>
      <c r="QFT594" s="109"/>
      <c r="QFU594" s="109"/>
      <c r="QFV594" s="109"/>
      <c r="QFW594" s="109"/>
      <c r="QFX594" s="109"/>
      <c r="QFY594" s="109"/>
      <c r="QFZ594" s="109"/>
      <c r="QGA594" s="109"/>
      <c r="QGB594" s="109"/>
      <c r="QGC594" s="109"/>
      <c r="QGD594" s="109"/>
      <c r="QGE594" s="109"/>
      <c r="QGF594" s="109"/>
      <c r="QGG594" s="109"/>
      <c r="QGH594" s="109"/>
      <c r="QGI594" s="109"/>
      <c r="QGJ594" s="109"/>
      <c r="QGK594" s="109"/>
      <c r="QGL594" s="109"/>
      <c r="QGM594" s="109"/>
      <c r="QGN594" s="109"/>
      <c r="QGO594" s="109"/>
      <c r="QGP594" s="109"/>
      <c r="QGQ594" s="109"/>
      <c r="QGR594" s="109"/>
      <c r="QGS594" s="109"/>
      <c r="QGT594" s="109"/>
      <c r="QGU594" s="109"/>
      <c r="QGV594" s="109"/>
      <c r="QGW594" s="109"/>
      <c r="QGX594" s="109"/>
      <c r="QGY594" s="109"/>
      <c r="QGZ594" s="109"/>
      <c r="QHA594" s="109"/>
      <c r="QHB594" s="109"/>
      <c r="QHC594" s="109"/>
      <c r="QHD594" s="109"/>
      <c r="QHE594" s="109"/>
      <c r="QHF594" s="109"/>
      <c r="QHG594" s="109"/>
      <c r="QHH594" s="109"/>
      <c r="QHI594" s="109"/>
      <c r="QHJ594" s="109"/>
      <c r="QHK594" s="109"/>
      <c r="QHL594" s="109"/>
      <c r="QHM594" s="109"/>
      <c r="QHN594" s="109"/>
      <c r="QHO594" s="109"/>
      <c r="QHP594" s="109"/>
      <c r="QHQ594" s="109"/>
      <c r="QHR594" s="109"/>
      <c r="QHS594" s="109"/>
      <c r="QHT594" s="109"/>
      <c r="QHU594" s="109"/>
      <c r="QHV594" s="109"/>
      <c r="QHW594" s="109"/>
      <c r="QHX594" s="109"/>
      <c r="QHY594" s="109"/>
      <c r="QHZ594" s="109"/>
      <c r="QIA594" s="109"/>
      <c r="QIB594" s="109"/>
      <c r="QIC594" s="109"/>
      <c r="QID594" s="109"/>
      <c r="QIE594" s="109"/>
      <c r="QIF594" s="109"/>
      <c r="QIG594" s="109"/>
      <c r="QIH594" s="109"/>
      <c r="QII594" s="109"/>
      <c r="QIJ594" s="109"/>
      <c r="QIK594" s="109"/>
      <c r="QIL594" s="109"/>
      <c r="QIM594" s="109"/>
      <c r="QIN594" s="109"/>
      <c r="QIO594" s="109"/>
      <c r="QIP594" s="109"/>
      <c r="QIQ594" s="109"/>
      <c r="QIR594" s="109"/>
      <c r="QIS594" s="109"/>
      <c r="QIT594" s="109"/>
      <c r="QIU594" s="109"/>
      <c r="QIV594" s="109"/>
      <c r="QIW594" s="109"/>
      <c r="QIX594" s="109"/>
      <c r="QIY594" s="109"/>
      <c r="QIZ594" s="109"/>
      <c r="QJA594" s="109"/>
      <c r="QJB594" s="109"/>
      <c r="QJC594" s="109"/>
      <c r="QJD594" s="109"/>
      <c r="QJE594" s="109"/>
      <c r="QJF594" s="109"/>
      <c r="QJG594" s="109"/>
      <c r="QJH594" s="109"/>
      <c r="QJI594" s="109"/>
      <c r="QJJ594" s="109"/>
      <c r="QJK594" s="109"/>
      <c r="QJL594" s="109"/>
      <c r="QJM594" s="109"/>
      <c r="QJN594" s="109"/>
      <c r="QJO594" s="109"/>
      <c r="QJP594" s="109"/>
      <c r="QJQ594" s="109"/>
      <c r="QJR594" s="109"/>
      <c r="QJS594" s="109"/>
      <c r="QJT594" s="109"/>
      <c r="QJU594" s="109"/>
      <c r="QJV594" s="109"/>
      <c r="QJW594" s="109"/>
      <c r="QJX594" s="109"/>
      <c r="QJY594" s="109"/>
      <c r="QJZ594" s="109"/>
      <c r="QKA594" s="109"/>
      <c r="QKB594" s="109"/>
      <c r="QKC594" s="109"/>
      <c r="QKD594" s="109"/>
      <c r="QKE594" s="109"/>
      <c r="QKF594" s="109"/>
      <c r="QKG594" s="109"/>
      <c r="QKH594" s="109"/>
      <c r="QKI594" s="109"/>
      <c r="QKJ594" s="109"/>
      <c r="QKK594" s="109"/>
      <c r="QKL594" s="109"/>
      <c r="QKM594" s="109"/>
      <c r="QKN594" s="109"/>
      <c r="QKO594" s="109"/>
      <c r="QKP594" s="109"/>
      <c r="QKQ594" s="109"/>
      <c r="QKR594" s="109"/>
      <c r="QKS594" s="109"/>
      <c r="QKT594" s="109"/>
      <c r="QKU594" s="109"/>
      <c r="QKV594" s="109"/>
      <c r="QKW594" s="109"/>
      <c r="QKX594" s="109"/>
      <c r="QKY594" s="109"/>
      <c r="QKZ594" s="109"/>
      <c r="QLA594" s="109"/>
      <c r="QLB594" s="109"/>
      <c r="QLC594" s="109"/>
      <c r="QLD594" s="109"/>
      <c r="QLE594" s="109"/>
      <c r="QLF594" s="109"/>
      <c r="QLG594" s="109"/>
      <c r="QLH594" s="109"/>
      <c r="QLI594" s="109"/>
      <c r="QLJ594" s="109"/>
      <c r="QLK594" s="109"/>
      <c r="QLL594" s="109"/>
      <c r="QLM594" s="109"/>
      <c r="QLN594" s="109"/>
      <c r="QLO594" s="109"/>
      <c r="QLP594" s="109"/>
      <c r="QLQ594" s="109"/>
      <c r="QLR594" s="109"/>
      <c r="QLS594" s="109"/>
      <c r="QLT594" s="109"/>
      <c r="QLU594" s="109"/>
      <c r="QLV594" s="109"/>
      <c r="QLW594" s="109"/>
      <c r="QLX594" s="109"/>
      <c r="QLY594" s="109"/>
      <c r="QLZ594" s="109"/>
      <c r="QMA594" s="109"/>
      <c r="QMB594" s="109"/>
      <c r="QMC594" s="109"/>
      <c r="QMD594" s="109"/>
      <c r="QME594" s="109"/>
      <c r="QMF594" s="109"/>
      <c r="QMG594" s="109"/>
      <c r="QMH594" s="109"/>
      <c r="QMI594" s="109"/>
      <c r="QMJ594" s="109"/>
      <c r="QMK594" s="109"/>
      <c r="QML594" s="109"/>
      <c r="QMM594" s="109"/>
      <c r="QMN594" s="109"/>
      <c r="QMO594" s="109"/>
      <c r="QMP594" s="109"/>
      <c r="QMQ594" s="109"/>
      <c r="QMR594" s="109"/>
      <c r="QMS594" s="109"/>
      <c r="QMT594" s="109"/>
      <c r="QMU594" s="109"/>
      <c r="QMV594" s="109"/>
      <c r="QMW594" s="109"/>
      <c r="QMX594" s="109"/>
      <c r="QMY594" s="109"/>
      <c r="QMZ594" s="109"/>
      <c r="QNA594" s="109"/>
      <c r="QNB594" s="109"/>
      <c r="QNC594" s="109"/>
      <c r="QND594" s="109"/>
      <c r="QNE594" s="109"/>
      <c r="QNF594" s="109"/>
      <c r="QNG594" s="109"/>
      <c r="QNH594" s="109"/>
      <c r="QNI594" s="109"/>
      <c r="QNJ594" s="109"/>
      <c r="QNK594" s="109"/>
      <c r="QNL594" s="109"/>
      <c r="QNM594" s="109"/>
      <c r="QNN594" s="109"/>
      <c r="QNO594" s="109"/>
      <c r="QNP594" s="109"/>
      <c r="QNQ594" s="109"/>
      <c r="QNR594" s="109"/>
      <c r="QNS594" s="109"/>
      <c r="QNT594" s="109"/>
      <c r="QNU594" s="109"/>
      <c r="QNV594" s="109"/>
      <c r="QNW594" s="109"/>
      <c r="QNX594" s="109"/>
      <c r="QNY594" s="109"/>
      <c r="QNZ594" s="109"/>
      <c r="QOA594" s="109"/>
      <c r="QOB594" s="109"/>
      <c r="QOC594" s="109"/>
      <c r="QOD594" s="109"/>
      <c r="QOE594" s="109"/>
      <c r="QOF594" s="109"/>
      <c r="QOG594" s="109"/>
      <c r="QOH594" s="109"/>
      <c r="QOI594" s="109"/>
      <c r="QOJ594" s="109"/>
      <c r="QOK594" s="109"/>
      <c r="QOL594" s="109"/>
      <c r="QOM594" s="109"/>
      <c r="QON594" s="109"/>
      <c r="QOO594" s="109"/>
      <c r="QOP594" s="109"/>
      <c r="QOQ594" s="109"/>
      <c r="QOR594" s="109"/>
      <c r="QOS594" s="109"/>
      <c r="QOT594" s="109"/>
      <c r="QOU594" s="109"/>
      <c r="QOV594" s="109"/>
      <c r="QOW594" s="109"/>
      <c r="QOX594" s="109"/>
      <c r="QOY594" s="109"/>
      <c r="QOZ594" s="109"/>
      <c r="QPA594" s="109"/>
      <c r="QPB594" s="109"/>
      <c r="QPC594" s="109"/>
      <c r="QPD594" s="109"/>
      <c r="QPE594" s="109"/>
      <c r="QPF594" s="109"/>
      <c r="QPG594" s="109"/>
      <c r="QPH594" s="109"/>
      <c r="QPI594" s="109"/>
      <c r="QPJ594" s="109"/>
      <c r="QPK594" s="109"/>
      <c r="QPL594" s="109"/>
      <c r="QPM594" s="109"/>
      <c r="QPN594" s="109"/>
      <c r="QPO594" s="109"/>
      <c r="QPP594" s="109"/>
      <c r="QPQ594" s="109"/>
      <c r="QPR594" s="109"/>
      <c r="QPS594" s="109"/>
      <c r="QPT594" s="109"/>
      <c r="QPU594" s="109"/>
      <c r="QPV594" s="109"/>
      <c r="QPW594" s="109"/>
      <c r="QPX594" s="109"/>
      <c r="QPY594" s="109"/>
      <c r="QPZ594" s="109"/>
      <c r="QQA594" s="109"/>
      <c r="QQB594" s="109"/>
      <c r="QQC594" s="109"/>
      <c r="QQD594" s="109"/>
      <c r="QQE594" s="109"/>
      <c r="QQF594" s="109"/>
      <c r="QQG594" s="109"/>
      <c r="QQH594" s="109"/>
      <c r="QQI594" s="109"/>
      <c r="QQJ594" s="109"/>
      <c r="QQK594" s="109"/>
      <c r="QQL594" s="109"/>
      <c r="QQM594" s="109"/>
      <c r="QQN594" s="109"/>
      <c r="QQO594" s="109"/>
      <c r="QQP594" s="109"/>
      <c r="QQQ594" s="109"/>
      <c r="QQR594" s="109"/>
      <c r="QQS594" s="109"/>
      <c r="QQT594" s="109"/>
      <c r="QQU594" s="109"/>
      <c r="QQV594" s="109"/>
      <c r="QQW594" s="109"/>
      <c r="QQX594" s="109"/>
      <c r="QQY594" s="109"/>
      <c r="QQZ594" s="109"/>
      <c r="QRA594" s="109"/>
      <c r="QRB594" s="109"/>
      <c r="QRC594" s="109"/>
      <c r="QRD594" s="109"/>
      <c r="QRE594" s="109"/>
      <c r="QRF594" s="109"/>
      <c r="QRG594" s="109"/>
      <c r="QRH594" s="109"/>
      <c r="QRI594" s="109"/>
      <c r="QRJ594" s="109"/>
      <c r="QRK594" s="109"/>
      <c r="QRL594" s="109"/>
      <c r="QRM594" s="109"/>
      <c r="QRN594" s="109"/>
      <c r="QRO594" s="109"/>
      <c r="QRP594" s="109"/>
      <c r="QRQ594" s="109"/>
      <c r="QRR594" s="109"/>
      <c r="QRS594" s="109"/>
      <c r="QRT594" s="109"/>
      <c r="QRU594" s="109"/>
      <c r="QRV594" s="109"/>
      <c r="QRW594" s="109"/>
      <c r="QRX594" s="109"/>
      <c r="QRY594" s="109"/>
      <c r="QRZ594" s="109"/>
      <c r="QSA594" s="109"/>
      <c r="QSB594" s="109"/>
      <c r="QSC594" s="109"/>
      <c r="QSD594" s="109"/>
      <c r="QSE594" s="109"/>
      <c r="QSF594" s="109"/>
      <c r="QSG594" s="109"/>
      <c r="QSH594" s="109"/>
      <c r="QSI594" s="109"/>
      <c r="QSJ594" s="109"/>
      <c r="QSK594" s="109"/>
      <c r="QSL594" s="109"/>
      <c r="QSM594" s="109"/>
      <c r="QSN594" s="109"/>
      <c r="QSO594" s="109"/>
      <c r="QSP594" s="109"/>
      <c r="QSQ594" s="109"/>
      <c r="QSR594" s="109"/>
      <c r="QSS594" s="109"/>
      <c r="QST594" s="109"/>
      <c r="QSU594" s="109"/>
      <c r="QSV594" s="109"/>
      <c r="QSW594" s="109"/>
      <c r="QSX594" s="109"/>
      <c r="QSY594" s="109"/>
      <c r="QSZ594" s="109"/>
      <c r="QTA594" s="109"/>
      <c r="QTB594" s="109"/>
      <c r="QTC594" s="109"/>
      <c r="QTD594" s="109"/>
      <c r="QTE594" s="109"/>
      <c r="QTF594" s="109"/>
      <c r="QTG594" s="109"/>
      <c r="QTH594" s="109"/>
      <c r="QTI594" s="109"/>
      <c r="QTJ594" s="109"/>
      <c r="QTK594" s="109"/>
      <c r="QTL594" s="109"/>
      <c r="QTM594" s="109"/>
      <c r="QTN594" s="109"/>
      <c r="QTO594" s="109"/>
      <c r="QTP594" s="109"/>
      <c r="QTQ594" s="109"/>
      <c r="QTR594" s="109"/>
      <c r="QTS594" s="109"/>
      <c r="QTT594" s="109"/>
      <c r="QTU594" s="109"/>
      <c r="QTV594" s="109"/>
      <c r="QTW594" s="109"/>
      <c r="QTX594" s="109"/>
      <c r="QTY594" s="109"/>
      <c r="QTZ594" s="109"/>
      <c r="QUA594" s="109"/>
      <c r="QUB594" s="109"/>
      <c r="QUC594" s="109"/>
      <c r="QUD594" s="109"/>
      <c r="QUE594" s="109"/>
      <c r="QUF594" s="109"/>
      <c r="QUG594" s="109"/>
      <c r="QUH594" s="109"/>
      <c r="QUI594" s="109"/>
      <c r="QUJ594" s="109"/>
      <c r="QUK594" s="109"/>
      <c r="QUL594" s="109"/>
      <c r="QUM594" s="109"/>
      <c r="QUN594" s="109"/>
      <c r="QUO594" s="109"/>
      <c r="QUP594" s="109"/>
      <c r="QUQ594" s="109"/>
      <c r="QUR594" s="109"/>
      <c r="QUS594" s="109"/>
      <c r="QUT594" s="109"/>
      <c r="QUU594" s="109"/>
      <c r="QUV594" s="109"/>
      <c r="QUW594" s="109"/>
      <c r="QUX594" s="109"/>
      <c r="QUY594" s="109"/>
      <c r="QUZ594" s="109"/>
      <c r="QVA594" s="109"/>
      <c r="QVB594" s="109"/>
      <c r="QVC594" s="109"/>
      <c r="QVD594" s="109"/>
      <c r="QVE594" s="109"/>
      <c r="QVF594" s="109"/>
      <c r="QVG594" s="109"/>
      <c r="QVH594" s="109"/>
      <c r="QVI594" s="109"/>
      <c r="QVJ594" s="109"/>
      <c r="QVK594" s="109"/>
      <c r="QVL594" s="109"/>
      <c r="QVM594" s="109"/>
      <c r="QVN594" s="109"/>
      <c r="QVO594" s="109"/>
      <c r="QVP594" s="109"/>
      <c r="QVQ594" s="109"/>
      <c r="QVR594" s="109"/>
      <c r="QVS594" s="109"/>
      <c r="QVT594" s="109"/>
      <c r="QVU594" s="109"/>
      <c r="QVV594" s="109"/>
      <c r="QVW594" s="109"/>
      <c r="QVX594" s="109"/>
      <c r="QVY594" s="109"/>
      <c r="QVZ594" s="109"/>
      <c r="QWA594" s="109"/>
      <c r="QWB594" s="109"/>
      <c r="QWC594" s="109"/>
      <c r="QWD594" s="109"/>
      <c r="QWE594" s="109"/>
      <c r="QWF594" s="109"/>
      <c r="QWG594" s="109"/>
      <c r="QWH594" s="109"/>
      <c r="QWI594" s="109"/>
      <c r="QWJ594" s="109"/>
      <c r="QWK594" s="109"/>
      <c r="QWL594" s="109"/>
      <c r="QWM594" s="109"/>
      <c r="QWN594" s="109"/>
      <c r="QWO594" s="109"/>
      <c r="QWP594" s="109"/>
      <c r="QWQ594" s="109"/>
      <c r="QWR594" s="109"/>
      <c r="QWS594" s="109"/>
      <c r="QWT594" s="109"/>
      <c r="QWU594" s="109"/>
      <c r="QWV594" s="109"/>
      <c r="QWW594" s="109"/>
      <c r="QWX594" s="109"/>
      <c r="QWY594" s="109"/>
      <c r="QWZ594" s="109"/>
      <c r="QXA594" s="109"/>
      <c r="QXB594" s="109"/>
      <c r="QXC594" s="109"/>
      <c r="QXD594" s="109"/>
      <c r="QXE594" s="109"/>
      <c r="QXF594" s="109"/>
      <c r="QXG594" s="109"/>
      <c r="QXH594" s="109"/>
      <c r="QXI594" s="109"/>
      <c r="QXJ594" s="109"/>
      <c r="QXK594" s="109"/>
      <c r="QXL594" s="109"/>
      <c r="QXM594" s="109"/>
      <c r="QXN594" s="109"/>
      <c r="QXO594" s="109"/>
      <c r="QXP594" s="109"/>
      <c r="QXQ594" s="109"/>
      <c r="QXR594" s="109"/>
      <c r="QXS594" s="109"/>
      <c r="QXT594" s="109"/>
      <c r="QXU594" s="109"/>
      <c r="QXV594" s="109"/>
      <c r="QXW594" s="109"/>
      <c r="QXX594" s="109"/>
      <c r="QXY594" s="109"/>
      <c r="QXZ594" s="109"/>
      <c r="QYA594" s="109"/>
      <c r="QYB594" s="109"/>
      <c r="QYC594" s="109"/>
      <c r="QYD594" s="109"/>
      <c r="QYE594" s="109"/>
      <c r="QYF594" s="109"/>
      <c r="QYG594" s="109"/>
      <c r="QYH594" s="109"/>
      <c r="QYI594" s="109"/>
      <c r="QYJ594" s="109"/>
      <c r="QYK594" s="109"/>
      <c r="QYL594" s="109"/>
      <c r="QYM594" s="109"/>
      <c r="QYN594" s="109"/>
      <c r="QYO594" s="109"/>
      <c r="QYP594" s="109"/>
      <c r="QYQ594" s="109"/>
      <c r="QYR594" s="109"/>
      <c r="QYS594" s="109"/>
      <c r="QYT594" s="109"/>
      <c r="QYU594" s="109"/>
      <c r="QYV594" s="109"/>
      <c r="QYW594" s="109"/>
      <c r="QYX594" s="109"/>
      <c r="QYY594" s="109"/>
      <c r="QYZ594" s="109"/>
      <c r="QZA594" s="109"/>
      <c r="QZB594" s="109"/>
      <c r="QZC594" s="109"/>
      <c r="QZD594" s="109"/>
      <c r="QZE594" s="109"/>
      <c r="QZF594" s="109"/>
      <c r="QZG594" s="109"/>
      <c r="QZH594" s="109"/>
      <c r="QZI594" s="109"/>
      <c r="QZJ594" s="109"/>
      <c r="QZK594" s="109"/>
      <c r="QZL594" s="109"/>
      <c r="QZM594" s="109"/>
      <c r="QZN594" s="109"/>
      <c r="QZO594" s="109"/>
      <c r="QZP594" s="109"/>
      <c r="QZQ594" s="109"/>
      <c r="QZR594" s="109"/>
      <c r="QZS594" s="109"/>
      <c r="QZT594" s="109"/>
      <c r="QZU594" s="109"/>
      <c r="QZV594" s="109"/>
      <c r="QZW594" s="109"/>
      <c r="QZX594" s="109"/>
      <c r="QZY594" s="109"/>
      <c r="QZZ594" s="109"/>
      <c r="RAA594" s="109"/>
      <c r="RAB594" s="109"/>
      <c r="RAC594" s="109"/>
      <c r="RAD594" s="109"/>
      <c r="RAE594" s="109"/>
      <c r="RAF594" s="109"/>
      <c r="RAG594" s="109"/>
      <c r="RAH594" s="109"/>
      <c r="RAI594" s="109"/>
      <c r="RAJ594" s="109"/>
      <c r="RAK594" s="109"/>
      <c r="RAL594" s="109"/>
      <c r="RAM594" s="109"/>
      <c r="RAN594" s="109"/>
      <c r="RAO594" s="109"/>
      <c r="RAP594" s="109"/>
      <c r="RAQ594" s="109"/>
      <c r="RAR594" s="109"/>
      <c r="RAS594" s="109"/>
      <c r="RAT594" s="109"/>
      <c r="RAU594" s="109"/>
      <c r="RAV594" s="109"/>
      <c r="RAW594" s="109"/>
      <c r="RAX594" s="109"/>
      <c r="RAY594" s="109"/>
      <c r="RAZ594" s="109"/>
      <c r="RBA594" s="109"/>
      <c r="RBB594" s="109"/>
      <c r="RBC594" s="109"/>
      <c r="RBD594" s="109"/>
      <c r="RBE594" s="109"/>
      <c r="RBF594" s="109"/>
      <c r="RBG594" s="109"/>
      <c r="RBH594" s="109"/>
      <c r="RBI594" s="109"/>
      <c r="RBJ594" s="109"/>
      <c r="RBK594" s="109"/>
      <c r="RBL594" s="109"/>
      <c r="RBM594" s="109"/>
      <c r="RBN594" s="109"/>
      <c r="RBO594" s="109"/>
      <c r="RBP594" s="109"/>
      <c r="RBQ594" s="109"/>
      <c r="RBR594" s="109"/>
      <c r="RBS594" s="109"/>
      <c r="RBT594" s="109"/>
      <c r="RBU594" s="109"/>
      <c r="RBV594" s="109"/>
      <c r="RBW594" s="109"/>
      <c r="RBX594" s="109"/>
      <c r="RBY594" s="109"/>
      <c r="RBZ594" s="109"/>
      <c r="RCA594" s="109"/>
      <c r="RCB594" s="109"/>
      <c r="RCC594" s="109"/>
      <c r="RCD594" s="109"/>
      <c r="RCE594" s="109"/>
      <c r="RCF594" s="109"/>
      <c r="RCG594" s="109"/>
      <c r="RCH594" s="109"/>
      <c r="RCI594" s="109"/>
      <c r="RCJ594" s="109"/>
      <c r="RCK594" s="109"/>
      <c r="RCL594" s="109"/>
      <c r="RCM594" s="109"/>
      <c r="RCN594" s="109"/>
      <c r="RCO594" s="109"/>
      <c r="RCP594" s="109"/>
      <c r="RCQ594" s="109"/>
      <c r="RCR594" s="109"/>
      <c r="RCS594" s="109"/>
      <c r="RCT594" s="109"/>
      <c r="RCU594" s="109"/>
      <c r="RCV594" s="109"/>
      <c r="RCW594" s="109"/>
      <c r="RCX594" s="109"/>
      <c r="RCY594" s="109"/>
      <c r="RCZ594" s="109"/>
      <c r="RDA594" s="109"/>
      <c r="RDB594" s="109"/>
      <c r="RDC594" s="109"/>
      <c r="RDD594" s="109"/>
      <c r="RDE594" s="109"/>
      <c r="RDF594" s="109"/>
      <c r="RDG594" s="109"/>
      <c r="RDH594" s="109"/>
      <c r="RDI594" s="109"/>
      <c r="RDJ594" s="109"/>
      <c r="RDK594" s="109"/>
      <c r="RDL594" s="109"/>
      <c r="RDM594" s="109"/>
      <c r="RDN594" s="109"/>
      <c r="RDO594" s="109"/>
      <c r="RDP594" s="109"/>
      <c r="RDQ594" s="109"/>
      <c r="RDR594" s="109"/>
      <c r="RDS594" s="109"/>
      <c r="RDT594" s="109"/>
      <c r="RDU594" s="109"/>
      <c r="RDV594" s="109"/>
      <c r="RDW594" s="109"/>
      <c r="RDX594" s="109"/>
      <c r="RDY594" s="109"/>
      <c r="RDZ594" s="109"/>
      <c r="REA594" s="109"/>
      <c r="REB594" s="109"/>
      <c r="REC594" s="109"/>
      <c r="RED594" s="109"/>
      <c r="REE594" s="109"/>
      <c r="REF594" s="109"/>
      <c r="REG594" s="109"/>
      <c r="REH594" s="109"/>
      <c r="REI594" s="109"/>
      <c r="REJ594" s="109"/>
      <c r="REK594" s="109"/>
      <c r="REL594" s="109"/>
      <c r="REM594" s="109"/>
      <c r="REN594" s="109"/>
      <c r="REO594" s="109"/>
      <c r="REP594" s="109"/>
      <c r="REQ594" s="109"/>
      <c r="RER594" s="109"/>
      <c r="RES594" s="109"/>
      <c r="RET594" s="109"/>
      <c r="REU594" s="109"/>
      <c r="REV594" s="109"/>
      <c r="REW594" s="109"/>
      <c r="REX594" s="109"/>
      <c r="REY594" s="109"/>
      <c r="REZ594" s="109"/>
      <c r="RFA594" s="109"/>
      <c r="RFB594" s="109"/>
      <c r="RFC594" s="109"/>
      <c r="RFD594" s="109"/>
      <c r="RFE594" s="109"/>
      <c r="RFF594" s="109"/>
      <c r="RFG594" s="109"/>
      <c r="RFH594" s="109"/>
      <c r="RFI594" s="109"/>
      <c r="RFJ594" s="109"/>
      <c r="RFK594" s="109"/>
      <c r="RFL594" s="109"/>
      <c r="RFM594" s="109"/>
      <c r="RFN594" s="109"/>
      <c r="RFO594" s="109"/>
      <c r="RFP594" s="109"/>
      <c r="RFQ594" s="109"/>
      <c r="RFR594" s="109"/>
      <c r="RFS594" s="109"/>
      <c r="RFT594" s="109"/>
      <c r="RFU594" s="109"/>
      <c r="RFV594" s="109"/>
      <c r="RFW594" s="109"/>
      <c r="RFX594" s="109"/>
      <c r="RFY594" s="109"/>
      <c r="RFZ594" s="109"/>
      <c r="RGA594" s="109"/>
      <c r="RGB594" s="109"/>
      <c r="RGC594" s="109"/>
      <c r="RGD594" s="109"/>
      <c r="RGE594" s="109"/>
      <c r="RGF594" s="109"/>
      <c r="RGG594" s="109"/>
      <c r="RGH594" s="109"/>
      <c r="RGI594" s="109"/>
      <c r="RGJ594" s="109"/>
      <c r="RGK594" s="109"/>
      <c r="RGL594" s="109"/>
      <c r="RGM594" s="109"/>
      <c r="RGN594" s="109"/>
      <c r="RGO594" s="109"/>
      <c r="RGP594" s="109"/>
      <c r="RGQ594" s="109"/>
      <c r="RGR594" s="109"/>
      <c r="RGS594" s="109"/>
      <c r="RGT594" s="109"/>
      <c r="RGU594" s="109"/>
      <c r="RGV594" s="109"/>
      <c r="RGW594" s="109"/>
      <c r="RGX594" s="109"/>
      <c r="RGY594" s="109"/>
      <c r="RGZ594" s="109"/>
      <c r="RHA594" s="109"/>
      <c r="RHB594" s="109"/>
      <c r="RHC594" s="109"/>
      <c r="RHD594" s="109"/>
      <c r="RHE594" s="109"/>
      <c r="RHF594" s="109"/>
      <c r="RHG594" s="109"/>
      <c r="RHH594" s="109"/>
      <c r="RHI594" s="109"/>
      <c r="RHJ594" s="109"/>
      <c r="RHK594" s="109"/>
      <c r="RHL594" s="109"/>
      <c r="RHM594" s="109"/>
      <c r="RHN594" s="109"/>
      <c r="RHO594" s="109"/>
      <c r="RHP594" s="109"/>
      <c r="RHQ594" s="109"/>
      <c r="RHR594" s="109"/>
      <c r="RHS594" s="109"/>
      <c r="RHT594" s="109"/>
      <c r="RHU594" s="109"/>
      <c r="RHV594" s="109"/>
      <c r="RHW594" s="109"/>
      <c r="RHX594" s="109"/>
      <c r="RHY594" s="109"/>
      <c r="RHZ594" s="109"/>
      <c r="RIA594" s="109"/>
      <c r="RIB594" s="109"/>
      <c r="RIC594" s="109"/>
      <c r="RID594" s="109"/>
      <c r="RIE594" s="109"/>
      <c r="RIF594" s="109"/>
      <c r="RIG594" s="109"/>
      <c r="RIH594" s="109"/>
      <c r="RII594" s="109"/>
      <c r="RIJ594" s="109"/>
      <c r="RIK594" s="109"/>
      <c r="RIL594" s="109"/>
      <c r="RIM594" s="109"/>
      <c r="RIN594" s="109"/>
      <c r="RIO594" s="109"/>
      <c r="RIP594" s="109"/>
      <c r="RIQ594" s="109"/>
      <c r="RIR594" s="109"/>
      <c r="RIS594" s="109"/>
      <c r="RIT594" s="109"/>
      <c r="RIU594" s="109"/>
      <c r="RIV594" s="109"/>
      <c r="RIW594" s="109"/>
      <c r="RIX594" s="109"/>
      <c r="RIY594" s="109"/>
      <c r="RIZ594" s="109"/>
      <c r="RJA594" s="109"/>
      <c r="RJB594" s="109"/>
      <c r="RJC594" s="109"/>
      <c r="RJD594" s="109"/>
      <c r="RJE594" s="109"/>
      <c r="RJF594" s="109"/>
      <c r="RJG594" s="109"/>
      <c r="RJH594" s="109"/>
      <c r="RJI594" s="109"/>
      <c r="RJJ594" s="109"/>
      <c r="RJK594" s="109"/>
      <c r="RJL594" s="109"/>
      <c r="RJM594" s="109"/>
      <c r="RJN594" s="109"/>
      <c r="RJO594" s="109"/>
      <c r="RJP594" s="109"/>
      <c r="RJQ594" s="109"/>
      <c r="RJR594" s="109"/>
      <c r="RJS594" s="109"/>
      <c r="RJT594" s="109"/>
      <c r="RJU594" s="109"/>
      <c r="RJV594" s="109"/>
      <c r="RJW594" s="109"/>
      <c r="RJX594" s="109"/>
      <c r="RJY594" s="109"/>
      <c r="RJZ594" s="109"/>
      <c r="RKA594" s="109"/>
      <c r="RKB594" s="109"/>
      <c r="RKC594" s="109"/>
      <c r="RKD594" s="109"/>
      <c r="RKE594" s="109"/>
      <c r="RKF594" s="109"/>
      <c r="RKG594" s="109"/>
      <c r="RKH594" s="109"/>
      <c r="RKI594" s="109"/>
      <c r="RKJ594" s="109"/>
      <c r="RKK594" s="109"/>
      <c r="RKL594" s="109"/>
      <c r="RKM594" s="109"/>
      <c r="RKN594" s="109"/>
      <c r="RKO594" s="109"/>
      <c r="RKP594" s="109"/>
      <c r="RKQ594" s="109"/>
      <c r="RKR594" s="109"/>
      <c r="RKS594" s="109"/>
      <c r="RKT594" s="109"/>
      <c r="RKU594" s="109"/>
      <c r="RKV594" s="109"/>
      <c r="RKW594" s="109"/>
      <c r="RKX594" s="109"/>
      <c r="RKY594" s="109"/>
      <c r="RKZ594" s="109"/>
      <c r="RLA594" s="109"/>
      <c r="RLB594" s="109"/>
      <c r="RLC594" s="109"/>
      <c r="RLD594" s="109"/>
      <c r="RLE594" s="109"/>
      <c r="RLF594" s="109"/>
      <c r="RLG594" s="109"/>
      <c r="RLH594" s="109"/>
      <c r="RLI594" s="109"/>
      <c r="RLJ594" s="109"/>
      <c r="RLK594" s="109"/>
      <c r="RLL594" s="109"/>
      <c r="RLM594" s="109"/>
      <c r="RLN594" s="109"/>
      <c r="RLO594" s="109"/>
      <c r="RLP594" s="109"/>
      <c r="RLQ594" s="109"/>
      <c r="RLR594" s="109"/>
      <c r="RLS594" s="109"/>
      <c r="RLT594" s="109"/>
      <c r="RLU594" s="109"/>
      <c r="RLV594" s="109"/>
      <c r="RLW594" s="109"/>
      <c r="RLX594" s="109"/>
      <c r="RLY594" s="109"/>
      <c r="RLZ594" s="109"/>
      <c r="RMA594" s="109"/>
      <c r="RMB594" s="109"/>
      <c r="RMC594" s="109"/>
      <c r="RMD594" s="109"/>
      <c r="RME594" s="109"/>
      <c r="RMF594" s="109"/>
      <c r="RMG594" s="109"/>
      <c r="RMH594" s="109"/>
      <c r="RMI594" s="109"/>
      <c r="RMJ594" s="109"/>
      <c r="RMK594" s="109"/>
      <c r="RML594" s="109"/>
      <c r="RMM594" s="109"/>
      <c r="RMN594" s="109"/>
      <c r="RMO594" s="109"/>
      <c r="RMP594" s="109"/>
      <c r="RMQ594" s="109"/>
      <c r="RMR594" s="109"/>
      <c r="RMS594" s="109"/>
      <c r="RMT594" s="109"/>
      <c r="RMU594" s="109"/>
      <c r="RMV594" s="109"/>
      <c r="RMW594" s="109"/>
      <c r="RMX594" s="109"/>
      <c r="RMY594" s="109"/>
      <c r="RMZ594" s="109"/>
      <c r="RNA594" s="109"/>
      <c r="RNB594" s="109"/>
      <c r="RNC594" s="109"/>
      <c r="RND594" s="109"/>
      <c r="RNE594" s="109"/>
      <c r="RNF594" s="109"/>
      <c r="RNG594" s="109"/>
      <c r="RNH594" s="109"/>
      <c r="RNI594" s="109"/>
      <c r="RNJ594" s="109"/>
      <c r="RNK594" s="109"/>
      <c r="RNL594" s="109"/>
      <c r="RNM594" s="109"/>
      <c r="RNN594" s="109"/>
      <c r="RNO594" s="109"/>
      <c r="RNP594" s="109"/>
      <c r="RNQ594" s="109"/>
      <c r="RNR594" s="109"/>
      <c r="RNS594" s="109"/>
      <c r="RNT594" s="109"/>
      <c r="RNU594" s="109"/>
      <c r="RNV594" s="109"/>
      <c r="RNW594" s="109"/>
      <c r="RNX594" s="109"/>
      <c r="RNY594" s="109"/>
      <c r="RNZ594" s="109"/>
      <c r="ROA594" s="109"/>
      <c r="ROB594" s="109"/>
      <c r="ROC594" s="109"/>
      <c r="ROD594" s="109"/>
      <c r="ROE594" s="109"/>
      <c r="ROF594" s="109"/>
      <c r="ROG594" s="109"/>
      <c r="ROH594" s="109"/>
      <c r="ROI594" s="109"/>
      <c r="ROJ594" s="109"/>
      <c r="ROK594" s="109"/>
      <c r="ROL594" s="109"/>
      <c r="ROM594" s="109"/>
      <c r="RON594" s="109"/>
      <c r="ROO594" s="109"/>
      <c r="ROP594" s="109"/>
      <c r="ROQ594" s="109"/>
      <c r="ROR594" s="109"/>
      <c r="ROS594" s="109"/>
      <c r="ROT594" s="109"/>
      <c r="ROU594" s="109"/>
      <c r="ROV594" s="109"/>
      <c r="ROW594" s="109"/>
      <c r="ROX594" s="109"/>
      <c r="ROY594" s="109"/>
      <c r="ROZ594" s="109"/>
      <c r="RPA594" s="109"/>
      <c r="RPB594" s="109"/>
      <c r="RPC594" s="109"/>
      <c r="RPD594" s="109"/>
      <c r="RPE594" s="109"/>
      <c r="RPF594" s="109"/>
      <c r="RPG594" s="109"/>
      <c r="RPH594" s="109"/>
      <c r="RPI594" s="109"/>
      <c r="RPJ594" s="109"/>
      <c r="RPK594" s="109"/>
      <c r="RPL594" s="109"/>
      <c r="RPM594" s="109"/>
      <c r="RPN594" s="109"/>
      <c r="RPO594" s="109"/>
      <c r="RPP594" s="109"/>
      <c r="RPQ594" s="109"/>
      <c r="RPR594" s="109"/>
      <c r="RPS594" s="109"/>
      <c r="RPT594" s="109"/>
      <c r="RPU594" s="109"/>
      <c r="RPV594" s="109"/>
      <c r="RPW594" s="109"/>
      <c r="RPX594" s="109"/>
      <c r="RPY594" s="109"/>
      <c r="RPZ594" s="109"/>
      <c r="RQA594" s="109"/>
      <c r="RQB594" s="109"/>
      <c r="RQC594" s="109"/>
      <c r="RQD594" s="109"/>
      <c r="RQE594" s="109"/>
      <c r="RQF594" s="109"/>
      <c r="RQG594" s="109"/>
      <c r="RQH594" s="109"/>
      <c r="RQI594" s="109"/>
      <c r="RQJ594" s="109"/>
      <c r="RQK594" s="109"/>
      <c r="RQL594" s="109"/>
      <c r="RQM594" s="109"/>
      <c r="RQN594" s="109"/>
      <c r="RQO594" s="109"/>
      <c r="RQP594" s="109"/>
      <c r="RQQ594" s="109"/>
      <c r="RQR594" s="109"/>
      <c r="RQS594" s="109"/>
      <c r="RQT594" s="109"/>
      <c r="RQU594" s="109"/>
      <c r="RQV594" s="109"/>
      <c r="RQW594" s="109"/>
      <c r="RQX594" s="109"/>
      <c r="RQY594" s="109"/>
      <c r="RQZ594" s="109"/>
      <c r="RRA594" s="109"/>
      <c r="RRB594" s="109"/>
      <c r="RRC594" s="109"/>
      <c r="RRD594" s="109"/>
      <c r="RRE594" s="109"/>
      <c r="RRF594" s="109"/>
      <c r="RRG594" s="109"/>
      <c r="RRH594" s="109"/>
      <c r="RRI594" s="109"/>
      <c r="RRJ594" s="109"/>
      <c r="RRK594" s="109"/>
      <c r="RRL594" s="109"/>
      <c r="RRM594" s="109"/>
      <c r="RRN594" s="109"/>
      <c r="RRO594" s="109"/>
      <c r="RRP594" s="109"/>
      <c r="RRQ594" s="109"/>
      <c r="RRR594" s="109"/>
      <c r="RRS594" s="109"/>
      <c r="RRT594" s="109"/>
      <c r="RRU594" s="109"/>
      <c r="RRV594" s="109"/>
      <c r="RRW594" s="109"/>
      <c r="RRX594" s="109"/>
      <c r="RRY594" s="109"/>
      <c r="RRZ594" s="109"/>
      <c r="RSA594" s="109"/>
      <c r="RSB594" s="109"/>
      <c r="RSC594" s="109"/>
      <c r="RSD594" s="109"/>
      <c r="RSE594" s="109"/>
      <c r="RSF594" s="109"/>
      <c r="RSG594" s="109"/>
      <c r="RSH594" s="109"/>
      <c r="RSI594" s="109"/>
      <c r="RSJ594" s="109"/>
      <c r="RSK594" s="109"/>
      <c r="RSL594" s="109"/>
      <c r="RSM594" s="109"/>
      <c r="RSN594" s="109"/>
      <c r="RSO594" s="109"/>
      <c r="RSP594" s="109"/>
      <c r="RSQ594" s="109"/>
      <c r="RSR594" s="109"/>
      <c r="RSS594" s="109"/>
      <c r="RST594" s="109"/>
      <c r="RSU594" s="109"/>
      <c r="RSV594" s="109"/>
      <c r="RSW594" s="109"/>
      <c r="RSX594" s="109"/>
      <c r="RSY594" s="109"/>
      <c r="RSZ594" s="109"/>
      <c r="RTA594" s="109"/>
      <c r="RTB594" s="109"/>
      <c r="RTC594" s="109"/>
      <c r="RTD594" s="109"/>
      <c r="RTE594" s="109"/>
      <c r="RTF594" s="109"/>
      <c r="RTG594" s="109"/>
      <c r="RTH594" s="109"/>
      <c r="RTI594" s="109"/>
      <c r="RTJ594" s="109"/>
      <c r="RTK594" s="109"/>
      <c r="RTL594" s="109"/>
      <c r="RTM594" s="109"/>
      <c r="RTN594" s="109"/>
      <c r="RTO594" s="109"/>
      <c r="RTP594" s="109"/>
      <c r="RTQ594" s="109"/>
      <c r="RTR594" s="109"/>
      <c r="RTS594" s="109"/>
      <c r="RTT594" s="109"/>
      <c r="RTU594" s="109"/>
      <c r="RTV594" s="109"/>
      <c r="RTW594" s="109"/>
      <c r="RTX594" s="109"/>
      <c r="RTY594" s="109"/>
      <c r="RTZ594" s="109"/>
      <c r="RUA594" s="109"/>
      <c r="RUB594" s="109"/>
      <c r="RUC594" s="109"/>
      <c r="RUD594" s="109"/>
      <c r="RUE594" s="109"/>
      <c r="RUF594" s="109"/>
      <c r="RUG594" s="109"/>
      <c r="RUH594" s="109"/>
      <c r="RUI594" s="109"/>
      <c r="RUJ594" s="109"/>
      <c r="RUK594" s="109"/>
      <c r="RUL594" s="109"/>
      <c r="RUM594" s="109"/>
      <c r="RUN594" s="109"/>
      <c r="RUO594" s="109"/>
      <c r="RUP594" s="109"/>
      <c r="RUQ594" s="109"/>
      <c r="RUR594" s="109"/>
      <c r="RUS594" s="109"/>
      <c r="RUT594" s="109"/>
      <c r="RUU594" s="109"/>
      <c r="RUV594" s="109"/>
      <c r="RUW594" s="109"/>
      <c r="RUX594" s="109"/>
      <c r="RUY594" s="109"/>
      <c r="RUZ594" s="109"/>
      <c r="RVA594" s="109"/>
      <c r="RVB594" s="109"/>
      <c r="RVC594" s="109"/>
      <c r="RVD594" s="109"/>
      <c r="RVE594" s="109"/>
      <c r="RVF594" s="109"/>
      <c r="RVG594" s="109"/>
      <c r="RVH594" s="109"/>
      <c r="RVI594" s="109"/>
      <c r="RVJ594" s="109"/>
      <c r="RVK594" s="109"/>
      <c r="RVL594" s="109"/>
      <c r="RVM594" s="109"/>
      <c r="RVN594" s="109"/>
      <c r="RVO594" s="109"/>
      <c r="RVP594" s="109"/>
      <c r="RVQ594" s="109"/>
      <c r="RVR594" s="109"/>
      <c r="RVS594" s="109"/>
      <c r="RVT594" s="109"/>
      <c r="RVU594" s="109"/>
      <c r="RVV594" s="109"/>
      <c r="RVW594" s="109"/>
      <c r="RVX594" s="109"/>
      <c r="RVY594" s="109"/>
      <c r="RVZ594" s="109"/>
      <c r="RWA594" s="109"/>
      <c r="RWB594" s="109"/>
      <c r="RWC594" s="109"/>
      <c r="RWD594" s="109"/>
      <c r="RWE594" s="109"/>
      <c r="RWF594" s="109"/>
      <c r="RWG594" s="109"/>
      <c r="RWH594" s="109"/>
      <c r="RWI594" s="109"/>
      <c r="RWJ594" s="109"/>
      <c r="RWK594" s="109"/>
      <c r="RWL594" s="109"/>
      <c r="RWM594" s="109"/>
      <c r="RWN594" s="109"/>
      <c r="RWO594" s="109"/>
      <c r="RWP594" s="109"/>
      <c r="RWQ594" s="109"/>
      <c r="RWR594" s="109"/>
      <c r="RWS594" s="109"/>
      <c r="RWT594" s="109"/>
      <c r="RWU594" s="109"/>
      <c r="RWV594" s="109"/>
      <c r="RWW594" s="109"/>
      <c r="RWX594" s="109"/>
      <c r="RWY594" s="109"/>
      <c r="RWZ594" s="109"/>
      <c r="RXA594" s="109"/>
      <c r="RXB594" s="109"/>
      <c r="RXC594" s="109"/>
      <c r="RXD594" s="109"/>
      <c r="RXE594" s="109"/>
      <c r="RXF594" s="109"/>
      <c r="RXG594" s="109"/>
      <c r="RXH594" s="109"/>
      <c r="RXI594" s="109"/>
      <c r="RXJ594" s="109"/>
      <c r="RXK594" s="109"/>
      <c r="RXL594" s="109"/>
      <c r="RXM594" s="109"/>
      <c r="RXN594" s="109"/>
      <c r="RXO594" s="109"/>
      <c r="RXP594" s="109"/>
      <c r="RXQ594" s="109"/>
      <c r="RXR594" s="109"/>
      <c r="RXS594" s="109"/>
      <c r="RXT594" s="109"/>
      <c r="RXU594" s="109"/>
      <c r="RXV594" s="109"/>
      <c r="RXW594" s="109"/>
      <c r="RXX594" s="109"/>
      <c r="RXY594" s="109"/>
      <c r="RXZ594" s="109"/>
      <c r="RYA594" s="109"/>
      <c r="RYB594" s="109"/>
      <c r="RYC594" s="109"/>
      <c r="RYD594" s="109"/>
      <c r="RYE594" s="109"/>
      <c r="RYF594" s="109"/>
      <c r="RYG594" s="109"/>
      <c r="RYH594" s="109"/>
      <c r="RYI594" s="109"/>
      <c r="RYJ594" s="109"/>
      <c r="RYK594" s="109"/>
      <c r="RYL594" s="109"/>
      <c r="RYM594" s="109"/>
      <c r="RYN594" s="109"/>
      <c r="RYO594" s="109"/>
      <c r="RYP594" s="109"/>
      <c r="RYQ594" s="109"/>
      <c r="RYR594" s="109"/>
      <c r="RYS594" s="109"/>
      <c r="RYT594" s="109"/>
      <c r="RYU594" s="109"/>
      <c r="RYV594" s="109"/>
      <c r="RYW594" s="109"/>
      <c r="RYX594" s="109"/>
      <c r="RYY594" s="109"/>
      <c r="RYZ594" s="109"/>
      <c r="RZA594" s="109"/>
      <c r="RZB594" s="109"/>
      <c r="RZC594" s="109"/>
      <c r="RZD594" s="109"/>
      <c r="RZE594" s="109"/>
      <c r="RZF594" s="109"/>
      <c r="RZG594" s="109"/>
      <c r="RZH594" s="109"/>
      <c r="RZI594" s="109"/>
      <c r="RZJ594" s="109"/>
      <c r="RZK594" s="109"/>
      <c r="RZL594" s="109"/>
      <c r="RZM594" s="109"/>
      <c r="RZN594" s="109"/>
      <c r="RZO594" s="109"/>
      <c r="RZP594" s="109"/>
      <c r="RZQ594" s="109"/>
      <c r="RZR594" s="109"/>
      <c r="RZS594" s="109"/>
      <c r="RZT594" s="109"/>
      <c r="RZU594" s="109"/>
      <c r="RZV594" s="109"/>
      <c r="RZW594" s="109"/>
      <c r="RZX594" s="109"/>
      <c r="RZY594" s="109"/>
      <c r="RZZ594" s="109"/>
      <c r="SAA594" s="109"/>
      <c r="SAB594" s="109"/>
      <c r="SAC594" s="109"/>
      <c r="SAD594" s="109"/>
      <c r="SAE594" s="109"/>
      <c r="SAF594" s="109"/>
      <c r="SAG594" s="109"/>
      <c r="SAH594" s="109"/>
      <c r="SAI594" s="109"/>
      <c r="SAJ594" s="109"/>
      <c r="SAK594" s="109"/>
      <c r="SAL594" s="109"/>
      <c r="SAM594" s="109"/>
      <c r="SAN594" s="109"/>
      <c r="SAO594" s="109"/>
      <c r="SAP594" s="109"/>
      <c r="SAQ594" s="109"/>
      <c r="SAR594" s="109"/>
      <c r="SAS594" s="109"/>
      <c r="SAT594" s="109"/>
      <c r="SAU594" s="109"/>
      <c r="SAV594" s="109"/>
      <c r="SAW594" s="109"/>
      <c r="SAX594" s="109"/>
      <c r="SAY594" s="109"/>
      <c r="SAZ594" s="109"/>
      <c r="SBA594" s="109"/>
      <c r="SBB594" s="109"/>
      <c r="SBC594" s="109"/>
      <c r="SBD594" s="109"/>
      <c r="SBE594" s="109"/>
      <c r="SBF594" s="109"/>
      <c r="SBG594" s="109"/>
      <c r="SBH594" s="109"/>
      <c r="SBI594" s="109"/>
      <c r="SBJ594" s="109"/>
      <c r="SBK594" s="109"/>
      <c r="SBL594" s="109"/>
      <c r="SBM594" s="109"/>
      <c r="SBN594" s="109"/>
      <c r="SBO594" s="109"/>
      <c r="SBP594" s="109"/>
      <c r="SBQ594" s="109"/>
      <c r="SBR594" s="109"/>
      <c r="SBS594" s="109"/>
      <c r="SBT594" s="109"/>
      <c r="SBU594" s="109"/>
      <c r="SBV594" s="109"/>
      <c r="SBW594" s="109"/>
      <c r="SBX594" s="109"/>
      <c r="SBY594" s="109"/>
      <c r="SBZ594" s="109"/>
      <c r="SCA594" s="109"/>
      <c r="SCB594" s="109"/>
      <c r="SCC594" s="109"/>
      <c r="SCD594" s="109"/>
      <c r="SCE594" s="109"/>
      <c r="SCF594" s="109"/>
      <c r="SCG594" s="109"/>
      <c r="SCH594" s="109"/>
      <c r="SCI594" s="109"/>
      <c r="SCJ594" s="109"/>
      <c r="SCK594" s="109"/>
      <c r="SCL594" s="109"/>
      <c r="SCM594" s="109"/>
      <c r="SCN594" s="109"/>
      <c r="SCO594" s="109"/>
      <c r="SCP594" s="109"/>
      <c r="SCQ594" s="109"/>
      <c r="SCR594" s="109"/>
      <c r="SCS594" s="109"/>
      <c r="SCT594" s="109"/>
      <c r="SCU594" s="109"/>
      <c r="SCV594" s="109"/>
      <c r="SCW594" s="109"/>
      <c r="SCX594" s="109"/>
      <c r="SCY594" s="109"/>
      <c r="SCZ594" s="109"/>
      <c r="SDA594" s="109"/>
      <c r="SDB594" s="109"/>
      <c r="SDC594" s="109"/>
      <c r="SDD594" s="109"/>
      <c r="SDE594" s="109"/>
      <c r="SDF594" s="109"/>
      <c r="SDG594" s="109"/>
      <c r="SDH594" s="109"/>
      <c r="SDI594" s="109"/>
      <c r="SDJ594" s="109"/>
      <c r="SDK594" s="109"/>
      <c r="SDL594" s="109"/>
      <c r="SDM594" s="109"/>
      <c r="SDN594" s="109"/>
      <c r="SDO594" s="109"/>
      <c r="SDP594" s="109"/>
      <c r="SDQ594" s="109"/>
      <c r="SDR594" s="109"/>
      <c r="SDS594" s="109"/>
      <c r="SDT594" s="109"/>
      <c r="SDU594" s="109"/>
      <c r="SDV594" s="109"/>
      <c r="SDW594" s="109"/>
      <c r="SDX594" s="109"/>
      <c r="SDY594" s="109"/>
      <c r="SDZ594" s="109"/>
      <c r="SEA594" s="109"/>
      <c r="SEB594" s="109"/>
      <c r="SEC594" s="109"/>
      <c r="SED594" s="109"/>
      <c r="SEE594" s="109"/>
      <c r="SEF594" s="109"/>
      <c r="SEG594" s="109"/>
      <c r="SEH594" s="109"/>
      <c r="SEI594" s="109"/>
      <c r="SEJ594" s="109"/>
      <c r="SEK594" s="109"/>
      <c r="SEL594" s="109"/>
      <c r="SEM594" s="109"/>
      <c r="SEN594" s="109"/>
      <c r="SEO594" s="109"/>
      <c r="SEP594" s="109"/>
      <c r="SEQ594" s="109"/>
      <c r="SER594" s="109"/>
      <c r="SES594" s="109"/>
      <c r="SET594" s="109"/>
      <c r="SEU594" s="109"/>
      <c r="SEV594" s="109"/>
      <c r="SEW594" s="109"/>
      <c r="SEX594" s="109"/>
      <c r="SEY594" s="109"/>
      <c r="SEZ594" s="109"/>
      <c r="SFA594" s="109"/>
      <c r="SFB594" s="109"/>
      <c r="SFC594" s="109"/>
      <c r="SFD594" s="109"/>
      <c r="SFE594" s="109"/>
      <c r="SFF594" s="109"/>
      <c r="SFG594" s="109"/>
      <c r="SFH594" s="109"/>
      <c r="SFI594" s="109"/>
      <c r="SFJ594" s="109"/>
      <c r="SFK594" s="109"/>
      <c r="SFL594" s="109"/>
      <c r="SFM594" s="109"/>
      <c r="SFN594" s="109"/>
      <c r="SFO594" s="109"/>
      <c r="SFP594" s="109"/>
      <c r="SFQ594" s="109"/>
      <c r="SFR594" s="109"/>
      <c r="SFS594" s="109"/>
      <c r="SFT594" s="109"/>
      <c r="SFU594" s="109"/>
      <c r="SFV594" s="109"/>
      <c r="SFW594" s="109"/>
      <c r="SFX594" s="109"/>
      <c r="SFY594" s="109"/>
      <c r="SFZ594" s="109"/>
      <c r="SGA594" s="109"/>
      <c r="SGB594" s="109"/>
      <c r="SGC594" s="109"/>
      <c r="SGD594" s="109"/>
      <c r="SGE594" s="109"/>
      <c r="SGF594" s="109"/>
      <c r="SGG594" s="109"/>
      <c r="SGH594" s="109"/>
      <c r="SGI594" s="109"/>
      <c r="SGJ594" s="109"/>
      <c r="SGK594" s="109"/>
      <c r="SGL594" s="109"/>
      <c r="SGM594" s="109"/>
      <c r="SGN594" s="109"/>
      <c r="SGO594" s="109"/>
      <c r="SGP594" s="109"/>
      <c r="SGQ594" s="109"/>
      <c r="SGR594" s="109"/>
      <c r="SGS594" s="109"/>
      <c r="SGT594" s="109"/>
      <c r="SGU594" s="109"/>
      <c r="SGV594" s="109"/>
      <c r="SGW594" s="109"/>
      <c r="SGX594" s="109"/>
      <c r="SGY594" s="109"/>
      <c r="SGZ594" s="109"/>
      <c r="SHA594" s="109"/>
      <c r="SHB594" s="109"/>
      <c r="SHC594" s="109"/>
      <c r="SHD594" s="109"/>
      <c r="SHE594" s="109"/>
      <c r="SHF594" s="109"/>
      <c r="SHG594" s="109"/>
      <c r="SHH594" s="109"/>
      <c r="SHI594" s="109"/>
      <c r="SHJ594" s="109"/>
      <c r="SHK594" s="109"/>
      <c r="SHL594" s="109"/>
      <c r="SHM594" s="109"/>
      <c r="SHN594" s="109"/>
      <c r="SHO594" s="109"/>
      <c r="SHP594" s="109"/>
      <c r="SHQ594" s="109"/>
      <c r="SHR594" s="109"/>
      <c r="SHS594" s="109"/>
      <c r="SHT594" s="109"/>
      <c r="SHU594" s="109"/>
      <c r="SHV594" s="109"/>
      <c r="SHW594" s="109"/>
      <c r="SHX594" s="109"/>
      <c r="SHY594" s="109"/>
      <c r="SHZ594" s="109"/>
      <c r="SIA594" s="109"/>
      <c r="SIB594" s="109"/>
      <c r="SIC594" s="109"/>
      <c r="SID594" s="109"/>
      <c r="SIE594" s="109"/>
      <c r="SIF594" s="109"/>
      <c r="SIG594" s="109"/>
      <c r="SIH594" s="109"/>
      <c r="SII594" s="109"/>
      <c r="SIJ594" s="109"/>
      <c r="SIK594" s="109"/>
      <c r="SIL594" s="109"/>
      <c r="SIM594" s="109"/>
      <c r="SIN594" s="109"/>
      <c r="SIO594" s="109"/>
      <c r="SIP594" s="109"/>
      <c r="SIQ594" s="109"/>
      <c r="SIR594" s="109"/>
      <c r="SIS594" s="109"/>
      <c r="SIT594" s="109"/>
      <c r="SIU594" s="109"/>
      <c r="SIV594" s="109"/>
      <c r="SIW594" s="109"/>
      <c r="SIX594" s="109"/>
      <c r="SIY594" s="109"/>
      <c r="SIZ594" s="109"/>
      <c r="SJA594" s="109"/>
      <c r="SJB594" s="109"/>
      <c r="SJC594" s="109"/>
      <c r="SJD594" s="109"/>
      <c r="SJE594" s="109"/>
      <c r="SJF594" s="109"/>
      <c r="SJG594" s="109"/>
      <c r="SJH594" s="109"/>
      <c r="SJI594" s="109"/>
      <c r="SJJ594" s="109"/>
      <c r="SJK594" s="109"/>
      <c r="SJL594" s="109"/>
      <c r="SJM594" s="109"/>
      <c r="SJN594" s="109"/>
      <c r="SJO594" s="109"/>
      <c r="SJP594" s="109"/>
      <c r="SJQ594" s="109"/>
      <c r="SJR594" s="109"/>
      <c r="SJS594" s="109"/>
      <c r="SJT594" s="109"/>
      <c r="SJU594" s="109"/>
      <c r="SJV594" s="109"/>
      <c r="SJW594" s="109"/>
      <c r="SJX594" s="109"/>
      <c r="SJY594" s="109"/>
      <c r="SJZ594" s="109"/>
      <c r="SKA594" s="109"/>
      <c r="SKB594" s="109"/>
      <c r="SKC594" s="109"/>
      <c r="SKD594" s="109"/>
      <c r="SKE594" s="109"/>
      <c r="SKF594" s="109"/>
      <c r="SKG594" s="109"/>
      <c r="SKH594" s="109"/>
      <c r="SKI594" s="109"/>
      <c r="SKJ594" s="109"/>
      <c r="SKK594" s="109"/>
      <c r="SKL594" s="109"/>
      <c r="SKM594" s="109"/>
      <c r="SKN594" s="109"/>
      <c r="SKO594" s="109"/>
      <c r="SKP594" s="109"/>
      <c r="SKQ594" s="109"/>
      <c r="SKR594" s="109"/>
      <c r="SKS594" s="109"/>
      <c r="SKT594" s="109"/>
      <c r="SKU594" s="109"/>
      <c r="SKV594" s="109"/>
      <c r="SKW594" s="109"/>
      <c r="SKX594" s="109"/>
      <c r="SKY594" s="109"/>
      <c r="SKZ594" s="109"/>
      <c r="SLA594" s="109"/>
      <c r="SLB594" s="109"/>
      <c r="SLC594" s="109"/>
      <c r="SLD594" s="109"/>
      <c r="SLE594" s="109"/>
      <c r="SLF594" s="109"/>
      <c r="SLG594" s="109"/>
      <c r="SLH594" s="109"/>
      <c r="SLI594" s="109"/>
      <c r="SLJ594" s="109"/>
      <c r="SLK594" s="109"/>
      <c r="SLL594" s="109"/>
      <c r="SLM594" s="109"/>
      <c r="SLN594" s="109"/>
      <c r="SLO594" s="109"/>
      <c r="SLP594" s="109"/>
      <c r="SLQ594" s="109"/>
      <c r="SLR594" s="109"/>
      <c r="SLS594" s="109"/>
      <c r="SLT594" s="109"/>
      <c r="SLU594" s="109"/>
      <c r="SLV594" s="109"/>
      <c r="SLW594" s="109"/>
      <c r="SLX594" s="109"/>
      <c r="SLY594" s="109"/>
      <c r="SLZ594" s="109"/>
      <c r="SMA594" s="109"/>
      <c r="SMB594" s="109"/>
      <c r="SMC594" s="109"/>
      <c r="SMD594" s="109"/>
      <c r="SME594" s="109"/>
      <c r="SMF594" s="109"/>
      <c r="SMG594" s="109"/>
      <c r="SMH594" s="109"/>
      <c r="SMI594" s="109"/>
      <c r="SMJ594" s="109"/>
      <c r="SMK594" s="109"/>
      <c r="SML594" s="109"/>
      <c r="SMM594" s="109"/>
      <c r="SMN594" s="109"/>
      <c r="SMO594" s="109"/>
      <c r="SMP594" s="109"/>
      <c r="SMQ594" s="109"/>
      <c r="SMR594" s="109"/>
      <c r="SMS594" s="109"/>
      <c r="SMT594" s="109"/>
      <c r="SMU594" s="109"/>
      <c r="SMV594" s="109"/>
      <c r="SMW594" s="109"/>
      <c r="SMX594" s="109"/>
      <c r="SMY594" s="109"/>
      <c r="SMZ594" s="109"/>
      <c r="SNA594" s="109"/>
      <c r="SNB594" s="109"/>
      <c r="SNC594" s="109"/>
      <c r="SND594" s="109"/>
      <c r="SNE594" s="109"/>
      <c r="SNF594" s="109"/>
      <c r="SNG594" s="109"/>
      <c r="SNH594" s="109"/>
      <c r="SNI594" s="109"/>
      <c r="SNJ594" s="109"/>
      <c r="SNK594" s="109"/>
      <c r="SNL594" s="109"/>
      <c r="SNM594" s="109"/>
      <c r="SNN594" s="109"/>
      <c r="SNO594" s="109"/>
      <c r="SNP594" s="109"/>
      <c r="SNQ594" s="109"/>
      <c r="SNR594" s="109"/>
      <c r="SNS594" s="109"/>
      <c r="SNT594" s="109"/>
      <c r="SNU594" s="109"/>
      <c r="SNV594" s="109"/>
      <c r="SNW594" s="109"/>
      <c r="SNX594" s="109"/>
      <c r="SNY594" s="109"/>
      <c r="SNZ594" s="109"/>
      <c r="SOA594" s="109"/>
      <c r="SOB594" s="109"/>
      <c r="SOC594" s="109"/>
      <c r="SOD594" s="109"/>
      <c r="SOE594" s="109"/>
      <c r="SOF594" s="109"/>
      <c r="SOG594" s="109"/>
      <c r="SOH594" s="109"/>
      <c r="SOI594" s="109"/>
      <c r="SOJ594" s="109"/>
      <c r="SOK594" s="109"/>
      <c r="SOL594" s="109"/>
      <c r="SOM594" s="109"/>
      <c r="SON594" s="109"/>
      <c r="SOO594" s="109"/>
      <c r="SOP594" s="109"/>
      <c r="SOQ594" s="109"/>
      <c r="SOR594" s="109"/>
      <c r="SOS594" s="109"/>
      <c r="SOT594" s="109"/>
      <c r="SOU594" s="109"/>
      <c r="SOV594" s="109"/>
      <c r="SOW594" s="109"/>
      <c r="SOX594" s="109"/>
      <c r="SOY594" s="109"/>
      <c r="SOZ594" s="109"/>
      <c r="SPA594" s="109"/>
      <c r="SPB594" s="109"/>
      <c r="SPC594" s="109"/>
      <c r="SPD594" s="109"/>
      <c r="SPE594" s="109"/>
      <c r="SPF594" s="109"/>
      <c r="SPG594" s="109"/>
      <c r="SPH594" s="109"/>
      <c r="SPI594" s="109"/>
      <c r="SPJ594" s="109"/>
      <c r="SPK594" s="109"/>
      <c r="SPL594" s="109"/>
      <c r="SPM594" s="109"/>
      <c r="SPN594" s="109"/>
      <c r="SPO594" s="109"/>
      <c r="SPP594" s="109"/>
      <c r="SPQ594" s="109"/>
      <c r="SPR594" s="109"/>
      <c r="SPS594" s="109"/>
      <c r="SPT594" s="109"/>
      <c r="SPU594" s="109"/>
      <c r="SPV594" s="109"/>
      <c r="SPW594" s="109"/>
      <c r="SPX594" s="109"/>
      <c r="SPY594" s="109"/>
      <c r="SPZ594" s="109"/>
      <c r="SQA594" s="109"/>
      <c r="SQB594" s="109"/>
      <c r="SQC594" s="109"/>
      <c r="SQD594" s="109"/>
      <c r="SQE594" s="109"/>
      <c r="SQF594" s="109"/>
      <c r="SQG594" s="109"/>
      <c r="SQH594" s="109"/>
      <c r="SQI594" s="109"/>
      <c r="SQJ594" s="109"/>
      <c r="SQK594" s="109"/>
      <c r="SQL594" s="109"/>
      <c r="SQM594" s="109"/>
      <c r="SQN594" s="109"/>
      <c r="SQO594" s="109"/>
      <c r="SQP594" s="109"/>
      <c r="SQQ594" s="109"/>
      <c r="SQR594" s="109"/>
      <c r="SQS594" s="109"/>
      <c r="SQT594" s="109"/>
      <c r="SQU594" s="109"/>
      <c r="SQV594" s="109"/>
      <c r="SQW594" s="109"/>
      <c r="SQX594" s="109"/>
      <c r="SQY594" s="109"/>
      <c r="SQZ594" s="109"/>
      <c r="SRA594" s="109"/>
      <c r="SRB594" s="109"/>
      <c r="SRC594" s="109"/>
      <c r="SRD594" s="109"/>
      <c r="SRE594" s="109"/>
      <c r="SRF594" s="109"/>
      <c r="SRG594" s="109"/>
      <c r="SRH594" s="109"/>
      <c r="SRI594" s="109"/>
      <c r="SRJ594" s="109"/>
      <c r="SRK594" s="109"/>
      <c r="SRL594" s="109"/>
      <c r="SRM594" s="109"/>
      <c r="SRN594" s="109"/>
      <c r="SRO594" s="109"/>
      <c r="SRP594" s="109"/>
      <c r="SRQ594" s="109"/>
      <c r="SRR594" s="109"/>
      <c r="SRS594" s="109"/>
      <c r="SRT594" s="109"/>
      <c r="SRU594" s="109"/>
      <c r="SRV594" s="109"/>
      <c r="SRW594" s="109"/>
      <c r="SRX594" s="109"/>
      <c r="SRY594" s="109"/>
      <c r="SRZ594" s="109"/>
      <c r="SSA594" s="109"/>
      <c r="SSB594" s="109"/>
      <c r="SSC594" s="109"/>
      <c r="SSD594" s="109"/>
      <c r="SSE594" s="109"/>
      <c r="SSF594" s="109"/>
      <c r="SSG594" s="109"/>
      <c r="SSH594" s="109"/>
      <c r="SSI594" s="109"/>
      <c r="SSJ594" s="109"/>
      <c r="SSK594" s="109"/>
      <c r="SSL594" s="109"/>
      <c r="SSM594" s="109"/>
      <c r="SSN594" s="109"/>
      <c r="SSO594" s="109"/>
      <c r="SSP594" s="109"/>
      <c r="SSQ594" s="109"/>
      <c r="SSR594" s="109"/>
      <c r="SSS594" s="109"/>
      <c r="SST594" s="109"/>
      <c r="SSU594" s="109"/>
      <c r="SSV594" s="109"/>
      <c r="SSW594" s="109"/>
      <c r="SSX594" s="109"/>
      <c r="SSY594" s="109"/>
      <c r="SSZ594" s="109"/>
      <c r="STA594" s="109"/>
      <c r="STB594" s="109"/>
      <c r="STC594" s="109"/>
      <c r="STD594" s="109"/>
      <c r="STE594" s="109"/>
      <c r="STF594" s="109"/>
      <c r="STG594" s="109"/>
      <c r="STH594" s="109"/>
      <c r="STI594" s="109"/>
      <c r="STJ594" s="109"/>
      <c r="STK594" s="109"/>
      <c r="STL594" s="109"/>
      <c r="STM594" s="109"/>
      <c r="STN594" s="109"/>
      <c r="STO594" s="109"/>
      <c r="STP594" s="109"/>
      <c r="STQ594" s="109"/>
      <c r="STR594" s="109"/>
      <c r="STS594" s="109"/>
      <c r="STT594" s="109"/>
      <c r="STU594" s="109"/>
      <c r="STV594" s="109"/>
      <c r="STW594" s="109"/>
      <c r="STX594" s="109"/>
      <c r="STY594" s="109"/>
      <c r="STZ594" s="109"/>
      <c r="SUA594" s="109"/>
      <c r="SUB594" s="109"/>
      <c r="SUC594" s="109"/>
      <c r="SUD594" s="109"/>
      <c r="SUE594" s="109"/>
      <c r="SUF594" s="109"/>
      <c r="SUG594" s="109"/>
      <c r="SUH594" s="109"/>
      <c r="SUI594" s="109"/>
      <c r="SUJ594" s="109"/>
      <c r="SUK594" s="109"/>
      <c r="SUL594" s="109"/>
      <c r="SUM594" s="109"/>
      <c r="SUN594" s="109"/>
      <c r="SUO594" s="109"/>
      <c r="SUP594" s="109"/>
      <c r="SUQ594" s="109"/>
      <c r="SUR594" s="109"/>
      <c r="SUS594" s="109"/>
      <c r="SUT594" s="109"/>
      <c r="SUU594" s="109"/>
      <c r="SUV594" s="109"/>
      <c r="SUW594" s="109"/>
      <c r="SUX594" s="109"/>
      <c r="SUY594" s="109"/>
      <c r="SUZ594" s="109"/>
      <c r="SVA594" s="109"/>
      <c r="SVB594" s="109"/>
      <c r="SVC594" s="109"/>
      <c r="SVD594" s="109"/>
      <c r="SVE594" s="109"/>
      <c r="SVF594" s="109"/>
      <c r="SVG594" s="109"/>
      <c r="SVH594" s="109"/>
      <c r="SVI594" s="109"/>
      <c r="SVJ594" s="109"/>
      <c r="SVK594" s="109"/>
      <c r="SVL594" s="109"/>
      <c r="SVM594" s="109"/>
      <c r="SVN594" s="109"/>
      <c r="SVO594" s="109"/>
      <c r="SVP594" s="109"/>
      <c r="SVQ594" s="109"/>
      <c r="SVR594" s="109"/>
      <c r="SVS594" s="109"/>
      <c r="SVT594" s="109"/>
      <c r="SVU594" s="109"/>
      <c r="SVV594" s="109"/>
      <c r="SVW594" s="109"/>
      <c r="SVX594" s="109"/>
      <c r="SVY594" s="109"/>
      <c r="SVZ594" s="109"/>
      <c r="SWA594" s="109"/>
      <c r="SWB594" s="109"/>
      <c r="SWC594" s="109"/>
      <c r="SWD594" s="109"/>
      <c r="SWE594" s="109"/>
      <c r="SWF594" s="109"/>
      <c r="SWG594" s="109"/>
      <c r="SWH594" s="109"/>
      <c r="SWI594" s="109"/>
      <c r="SWJ594" s="109"/>
      <c r="SWK594" s="109"/>
      <c r="SWL594" s="109"/>
      <c r="SWM594" s="109"/>
      <c r="SWN594" s="109"/>
      <c r="SWO594" s="109"/>
      <c r="SWP594" s="109"/>
      <c r="SWQ594" s="109"/>
      <c r="SWR594" s="109"/>
      <c r="SWS594" s="109"/>
      <c r="SWT594" s="109"/>
      <c r="SWU594" s="109"/>
      <c r="SWV594" s="109"/>
      <c r="SWW594" s="109"/>
      <c r="SWX594" s="109"/>
      <c r="SWY594" s="109"/>
      <c r="SWZ594" s="109"/>
      <c r="SXA594" s="109"/>
      <c r="SXB594" s="109"/>
      <c r="SXC594" s="109"/>
      <c r="SXD594" s="109"/>
      <c r="SXE594" s="109"/>
      <c r="SXF594" s="109"/>
      <c r="SXG594" s="109"/>
      <c r="SXH594" s="109"/>
      <c r="SXI594" s="109"/>
      <c r="SXJ594" s="109"/>
      <c r="SXK594" s="109"/>
      <c r="SXL594" s="109"/>
      <c r="SXM594" s="109"/>
      <c r="SXN594" s="109"/>
      <c r="SXO594" s="109"/>
      <c r="SXP594" s="109"/>
      <c r="SXQ594" s="109"/>
      <c r="SXR594" s="109"/>
      <c r="SXS594" s="109"/>
      <c r="SXT594" s="109"/>
      <c r="SXU594" s="109"/>
      <c r="SXV594" s="109"/>
      <c r="SXW594" s="109"/>
      <c r="SXX594" s="109"/>
      <c r="SXY594" s="109"/>
      <c r="SXZ594" s="109"/>
      <c r="SYA594" s="109"/>
      <c r="SYB594" s="109"/>
      <c r="SYC594" s="109"/>
      <c r="SYD594" s="109"/>
      <c r="SYE594" s="109"/>
      <c r="SYF594" s="109"/>
      <c r="SYG594" s="109"/>
      <c r="SYH594" s="109"/>
      <c r="SYI594" s="109"/>
      <c r="SYJ594" s="109"/>
      <c r="SYK594" s="109"/>
      <c r="SYL594" s="109"/>
      <c r="SYM594" s="109"/>
      <c r="SYN594" s="109"/>
      <c r="SYO594" s="109"/>
      <c r="SYP594" s="109"/>
      <c r="SYQ594" s="109"/>
      <c r="SYR594" s="109"/>
      <c r="SYS594" s="109"/>
      <c r="SYT594" s="109"/>
      <c r="SYU594" s="109"/>
      <c r="SYV594" s="109"/>
      <c r="SYW594" s="109"/>
      <c r="SYX594" s="109"/>
      <c r="SYY594" s="109"/>
      <c r="SYZ594" s="109"/>
      <c r="SZA594" s="109"/>
      <c r="SZB594" s="109"/>
      <c r="SZC594" s="109"/>
      <c r="SZD594" s="109"/>
      <c r="SZE594" s="109"/>
      <c r="SZF594" s="109"/>
      <c r="SZG594" s="109"/>
      <c r="SZH594" s="109"/>
      <c r="SZI594" s="109"/>
      <c r="SZJ594" s="109"/>
      <c r="SZK594" s="109"/>
      <c r="SZL594" s="109"/>
      <c r="SZM594" s="109"/>
      <c r="SZN594" s="109"/>
      <c r="SZO594" s="109"/>
      <c r="SZP594" s="109"/>
      <c r="SZQ594" s="109"/>
      <c r="SZR594" s="109"/>
      <c r="SZS594" s="109"/>
      <c r="SZT594" s="109"/>
      <c r="SZU594" s="109"/>
      <c r="SZV594" s="109"/>
      <c r="SZW594" s="109"/>
      <c r="SZX594" s="109"/>
      <c r="SZY594" s="109"/>
      <c r="SZZ594" s="109"/>
      <c r="TAA594" s="109"/>
      <c r="TAB594" s="109"/>
      <c r="TAC594" s="109"/>
      <c r="TAD594" s="109"/>
      <c r="TAE594" s="109"/>
      <c r="TAF594" s="109"/>
      <c r="TAG594" s="109"/>
      <c r="TAH594" s="109"/>
      <c r="TAI594" s="109"/>
      <c r="TAJ594" s="109"/>
      <c r="TAK594" s="109"/>
      <c r="TAL594" s="109"/>
      <c r="TAM594" s="109"/>
      <c r="TAN594" s="109"/>
      <c r="TAO594" s="109"/>
      <c r="TAP594" s="109"/>
      <c r="TAQ594" s="109"/>
      <c r="TAR594" s="109"/>
      <c r="TAS594" s="109"/>
      <c r="TAT594" s="109"/>
      <c r="TAU594" s="109"/>
      <c r="TAV594" s="109"/>
      <c r="TAW594" s="109"/>
      <c r="TAX594" s="109"/>
      <c r="TAY594" s="109"/>
      <c r="TAZ594" s="109"/>
      <c r="TBA594" s="109"/>
      <c r="TBB594" s="109"/>
      <c r="TBC594" s="109"/>
      <c r="TBD594" s="109"/>
      <c r="TBE594" s="109"/>
      <c r="TBF594" s="109"/>
      <c r="TBG594" s="109"/>
      <c r="TBH594" s="109"/>
      <c r="TBI594" s="109"/>
      <c r="TBJ594" s="109"/>
      <c r="TBK594" s="109"/>
      <c r="TBL594" s="109"/>
      <c r="TBM594" s="109"/>
      <c r="TBN594" s="109"/>
      <c r="TBO594" s="109"/>
      <c r="TBP594" s="109"/>
      <c r="TBQ594" s="109"/>
      <c r="TBR594" s="109"/>
      <c r="TBS594" s="109"/>
      <c r="TBT594" s="109"/>
      <c r="TBU594" s="109"/>
      <c r="TBV594" s="109"/>
      <c r="TBW594" s="109"/>
      <c r="TBX594" s="109"/>
      <c r="TBY594" s="109"/>
      <c r="TBZ594" s="109"/>
      <c r="TCA594" s="109"/>
      <c r="TCB594" s="109"/>
      <c r="TCC594" s="109"/>
      <c r="TCD594" s="109"/>
      <c r="TCE594" s="109"/>
      <c r="TCF594" s="109"/>
      <c r="TCG594" s="109"/>
      <c r="TCH594" s="109"/>
      <c r="TCI594" s="109"/>
      <c r="TCJ594" s="109"/>
      <c r="TCK594" s="109"/>
      <c r="TCL594" s="109"/>
      <c r="TCM594" s="109"/>
      <c r="TCN594" s="109"/>
      <c r="TCO594" s="109"/>
      <c r="TCP594" s="109"/>
      <c r="TCQ594" s="109"/>
      <c r="TCR594" s="109"/>
      <c r="TCS594" s="109"/>
      <c r="TCT594" s="109"/>
      <c r="TCU594" s="109"/>
      <c r="TCV594" s="109"/>
      <c r="TCW594" s="109"/>
      <c r="TCX594" s="109"/>
      <c r="TCY594" s="109"/>
      <c r="TCZ594" s="109"/>
      <c r="TDA594" s="109"/>
      <c r="TDB594" s="109"/>
      <c r="TDC594" s="109"/>
      <c r="TDD594" s="109"/>
      <c r="TDE594" s="109"/>
      <c r="TDF594" s="109"/>
      <c r="TDG594" s="109"/>
      <c r="TDH594" s="109"/>
      <c r="TDI594" s="109"/>
      <c r="TDJ594" s="109"/>
      <c r="TDK594" s="109"/>
      <c r="TDL594" s="109"/>
      <c r="TDM594" s="109"/>
      <c r="TDN594" s="109"/>
      <c r="TDO594" s="109"/>
      <c r="TDP594" s="109"/>
      <c r="TDQ594" s="109"/>
      <c r="TDR594" s="109"/>
      <c r="TDS594" s="109"/>
      <c r="TDT594" s="109"/>
      <c r="TDU594" s="109"/>
      <c r="TDV594" s="109"/>
      <c r="TDW594" s="109"/>
      <c r="TDX594" s="109"/>
      <c r="TDY594" s="109"/>
      <c r="TDZ594" s="109"/>
      <c r="TEA594" s="109"/>
      <c r="TEB594" s="109"/>
      <c r="TEC594" s="109"/>
      <c r="TED594" s="109"/>
      <c r="TEE594" s="109"/>
      <c r="TEF594" s="109"/>
      <c r="TEG594" s="109"/>
      <c r="TEH594" s="109"/>
      <c r="TEI594" s="109"/>
      <c r="TEJ594" s="109"/>
      <c r="TEK594" s="109"/>
      <c r="TEL594" s="109"/>
      <c r="TEM594" s="109"/>
      <c r="TEN594" s="109"/>
      <c r="TEO594" s="109"/>
      <c r="TEP594" s="109"/>
      <c r="TEQ594" s="109"/>
      <c r="TER594" s="109"/>
      <c r="TES594" s="109"/>
      <c r="TET594" s="109"/>
      <c r="TEU594" s="109"/>
      <c r="TEV594" s="109"/>
      <c r="TEW594" s="109"/>
      <c r="TEX594" s="109"/>
      <c r="TEY594" s="109"/>
      <c r="TEZ594" s="109"/>
      <c r="TFA594" s="109"/>
      <c r="TFB594" s="109"/>
      <c r="TFC594" s="109"/>
      <c r="TFD594" s="109"/>
      <c r="TFE594" s="109"/>
      <c r="TFF594" s="109"/>
      <c r="TFG594" s="109"/>
      <c r="TFH594" s="109"/>
      <c r="TFI594" s="109"/>
      <c r="TFJ594" s="109"/>
      <c r="TFK594" s="109"/>
      <c r="TFL594" s="109"/>
      <c r="TFM594" s="109"/>
      <c r="TFN594" s="109"/>
      <c r="TFO594" s="109"/>
      <c r="TFP594" s="109"/>
      <c r="TFQ594" s="109"/>
      <c r="TFR594" s="109"/>
      <c r="TFS594" s="109"/>
      <c r="TFT594" s="109"/>
      <c r="TFU594" s="109"/>
      <c r="TFV594" s="109"/>
      <c r="TFW594" s="109"/>
      <c r="TFX594" s="109"/>
      <c r="TFY594" s="109"/>
      <c r="TFZ594" s="109"/>
      <c r="TGA594" s="109"/>
      <c r="TGB594" s="109"/>
      <c r="TGC594" s="109"/>
      <c r="TGD594" s="109"/>
      <c r="TGE594" s="109"/>
      <c r="TGF594" s="109"/>
      <c r="TGG594" s="109"/>
      <c r="TGH594" s="109"/>
      <c r="TGI594" s="109"/>
      <c r="TGJ594" s="109"/>
      <c r="TGK594" s="109"/>
      <c r="TGL594" s="109"/>
      <c r="TGM594" s="109"/>
      <c r="TGN594" s="109"/>
      <c r="TGO594" s="109"/>
      <c r="TGP594" s="109"/>
      <c r="TGQ594" s="109"/>
      <c r="TGR594" s="109"/>
      <c r="TGS594" s="109"/>
      <c r="TGT594" s="109"/>
      <c r="TGU594" s="109"/>
      <c r="TGV594" s="109"/>
      <c r="TGW594" s="109"/>
      <c r="TGX594" s="109"/>
      <c r="TGY594" s="109"/>
      <c r="TGZ594" s="109"/>
      <c r="THA594" s="109"/>
      <c r="THB594" s="109"/>
      <c r="THC594" s="109"/>
      <c r="THD594" s="109"/>
      <c r="THE594" s="109"/>
      <c r="THF594" s="109"/>
      <c r="THG594" s="109"/>
      <c r="THH594" s="109"/>
      <c r="THI594" s="109"/>
      <c r="THJ594" s="109"/>
      <c r="THK594" s="109"/>
      <c r="THL594" s="109"/>
      <c r="THM594" s="109"/>
      <c r="THN594" s="109"/>
      <c r="THO594" s="109"/>
      <c r="THP594" s="109"/>
      <c r="THQ594" s="109"/>
      <c r="THR594" s="109"/>
      <c r="THS594" s="109"/>
      <c r="THT594" s="109"/>
      <c r="THU594" s="109"/>
      <c r="THV594" s="109"/>
      <c r="THW594" s="109"/>
      <c r="THX594" s="109"/>
      <c r="THY594" s="109"/>
      <c r="THZ594" s="109"/>
      <c r="TIA594" s="109"/>
      <c r="TIB594" s="109"/>
      <c r="TIC594" s="109"/>
      <c r="TID594" s="109"/>
      <c r="TIE594" s="109"/>
      <c r="TIF594" s="109"/>
      <c r="TIG594" s="109"/>
      <c r="TIH594" s="109"/>
      <c r="TII594" s="109"/>
      <c r="TIJ594" s="109"/>
      <c r="TIK594" s="109"/>
      <c r="TIL594" s="109"/>
      <c r="TIM594" s="109"/>
      <c r="TIN594" s="109"/>
      <c r="TIO594" s="109"/>
      <c r="TIP594" s="109"/>
      <c r="TIQ594" s="109"/>
      <c r="TIR594" s="109"/>
      <c r="TIS594" s="109"/>
      <c r="TIT594" s="109"/>
      <c r="TIU594" s="109"/>
      <c r="TIV594" s="109"/>
      <c r="TIW594" s="109"/>
      <c r="TIX594" s="109"/>
      <c r="TIY594" s="109"/>
      <c r="TIZ594" s="109"/>
      <c r="TJA594" s="109"/>
      <c r="TJB594" s="109"/>
      <c r="TJC594" s="109"/>
      <c r="TJD594" s="109"/>
      <c r="TJE594" s="109"/>
      <c r="TJF594" s="109"/>
      <c r="TJG594" s="109"/>
      <c r="TJH594" s="109"/>
      <c r="TJI594" s="109"/>
      <c r="TJJ594" s="109"/>
      <c r="TJK594" s="109"/>
      <c r="TJL594" s="109"/>
      <c r="TJM594" s="109"/>
      <c r="TJN594" s="109"/>
      <c r="TJO594" s="109"/>
      <c r="TJP594" s="109"/>
      <c r="TJQ594" s="109"/>
      <c r="TJR594" s="109"/>
      <c r="TJS594" s="109"/>
      <c r="TJT594" s="109"/>
      <c r="TJU594" s="109"/>
      <c r="TJV594" s="109"/>
      <c r="TJW594" s="109"/>
      <c r="TJX594" s="109"/>
      <c r="TJY594" s="109"/>
      <c r="TJZ594" s="109"/>
      <c r="TKA594" s="109"/>
      <c r="TKB594" s="109"/>
      <c r="TKC594" s="109"/>
      <c r="TKD594" s="109"/>
      <c r="TKE594" s="109"/>
      <c r="TKF594" s="109"/>
      <c r="TKG594" s="109"/>
      <c r="TKH594" s="109"/>
      <c r="TKI594" s="109"/>
      <c r="TKJ594" s="109"/>
      <c r="TKK594" s="109"/>
      <c r="TKL594" s="109"/>
      <c r="TKM594" s="109"/>
      <c r="TKN594" s="109"/>
      <c r="TKO594" s="109"/>
      <c r="TKP594" s="109"/>
      <c r="TKQ594" s="109"/>
      <c r="TKR594" s="109"/>
      <c r="TKS594" s="109"/>
      <c r="TKT594" s="109"/>
      <c r="TKU594" s="109"/>
      <c r="TKV594" s="109"/>
      <c r="TKW594" s="109"/>
      <c r="TKX594" s="109"/>
      <c r="TKY594" s="109"/>
      <c r="TKZ594" s="109"/>
      <c r="TLA594" s="109"/>
      <c r="TLB594" s="109"/>
      <c r="TLC594" s="109"/>
      <c r="TLD594" s="109"/>
      <c r="TLE594" s="109"/>
      <c r="TLF594" s="109"/>
      <c r="TLG594" s="109"/>
      <c r="TLH594" s="109"/>
      <c r="TLI594" s="109"/>
      <c r="TLJ594" s="109"/>
      <c r="TLK594" s="109"/>
      <c r="TLL594" s="109"/>
      <c r="TLM594" s="109"/>
      <c r="TLN594" s="109"/>
      <c r="TLO594" s="109"/>
      <c r="TLP594" s="109"/>
      <c r="TLQ594" s="109"/>
      <c r="TLR594" s="109"/>
      <c r="TLS594" s="109"/>
      <c r="TLT594" s="109"/>
      <c r="TLU594" s="109"/>
      <c r="TLV594" s="109"/>
      <c r="TLW594" s="109"/>
      <c r="TLX594" s="109"/>
      <c r="TLY594" s="109"/>
      <c r="TLZ594" s="109"/>
      <c r="TMA594" s="109"/>
      <c r="TMB594" s="109"/>
      <c r="TMC594" s="109"/>
      <c r="TMD594" s="109"/>
      <c r="TME594" s="109"/>
      <c r="TMF594" s="109"/>
      <c r="TMG594" s="109"/>
      <c r="TMH594" s="109"/>
      <c r="TMI594" s="109"/>
      <c r="TMJ594" s="109"/>
      <c r="TMK594" s="109"/>
      <c r="TML594" s="109"/>
      <c r="TMM594" s="109"/>
      <c r="TMN594" s="109"/>
      <c r="TMO594" s="109"/>
      <c r="TMP594" s="109"/>
      <c r="TMQ594" s="109"/>
      <c r="TMR594" s="109"/>
      <c r="TMS594" s="109"/>
      <c r="TMT594" s="109"/>
      <c r="TMU594" s="109"/>
      <c r="TMV594" s="109"/>
      <c r="TMW594" s="109"/>
      <c r="TMX594" s="109"/>
      <c r="TMY594" s="109"/>
      <c r="TMZ594" s="109"/>
      <c r="TNA594" s="109"/>
      <c r="TNB594" s="109"/>
      <c r="TNC594" s="109"/>
      <c r="TND594" s="109"/>
      <c r="TNE594" s="109"/>
      <c r="TNF594" s="109"/>
      <c r="TNG594" s="109"/>
      <c r="TNH594" s="109"/>
      <c r="TNI594" s="109"/>
      <c r="TNJ594" s="109"/>
      <c r="TNK594" s="109"/>
      <c r="TNL594" s="109"/>
      <c r="TNM594" s="109"/>
      <c r="TNN594" s="109"/>
      <c r="TNO594" s="109"/>
      <c r="TNP594" s="109"/>
      <c r="TNQ594" s="109"/>
      <c r="TNR594" s="109"/>
      <c r="TNS594" s="109"/>
      <c r="TNT594" s="109"/>
      <c r="TNU594" s="109"/>
      <c r="TNV594" s="109"/>
      <c r="TNW594" s="109"/>
      <c r="TNX594" s="109"/>
      <c r="TNY594" s="109"/>
      <c r="TNZ594" s="109"/>
      <c r="TOA594" s="109"/>
      <c r="TOB594" s="109"/>
      <c r="TOC594" s="109"/>
      <c r="TOD594" s="109"/>
      <c r="TOE594" s="109"/>
      <c r="TOF594" s="109"/>
      <c r="TOG594" s="109"/>
      <c r="TOH594" s="109"/>
      <c r="TOI594" s="109"/>
      <c r="TOJ594" s="109"/>
      <c r="TOK594" s="109"/>
      <c r="TOL594" s="109"/>
      <c r="TOM594" s="109"/>
      <c r="TON594" s="109"/>
      <c r="TOO594" s="109"/>
      <c r="TOP594" s="109"/>
      <c r="TOQ594" s="109"/>
      <c r="TOR594" s="109"/>
      <c r="TOS594" s="109"/>
      <c r="TOT594" s="109"/>
      <c r="TOU594" s="109"/>
      <c r="TOV594" s="109"/>
      <c r="TOW594" s="109"/>
      <c r="TOX594" s="109"/>
      <c r="TOY594" s="109"/>
      <c r="TOZ594" s="109"/>
      <c r="TPA594" s="109"/>
      <c r="TPB594" s="109"/>
      <c r="TPC594" s="109"/>
      <c r="TPD594" s="109"/>
      <c r="TPE594" s="109"/>
      <c r="TPF594" s="109"/>
      <c r="TPG594" s="109"/>
      <c r="TPH594" s="109"/>
      <c r="TPI594" s="109"/>
      <c r="TPJ594" s="109"/>
      <c r="TPK594" s="109"/>
      <c r="TPL594" s="109"/>
      <c r="TPM594" s="109"/>
      <c r="TPN594" s="109"/>
      <c r="TPO594" s="109"/>
      <c r="TPP594" s="109"/>
      <c r="TPQ594" s="109"/>
      <c r="TPR594" s="109"/>
      <c r="TPS594" s="109"/>
      <c r="TPT594" s="109"/>
      <c r="TPU594" s="109"/>
      <c r="TPV594" s="109"/>
      <c r="TPW594" s="109"/>
      <c r="TPX594" s="109"/>
      <c r="TPY594" s="109"/>
      <c r="TPZ594" s="109"/>
      <c r="TQA594" s="109"/>
      <c r="TQB594" s="109"/>
      <c r="TQC594" s="109"/>
      <c r="TQD594" s="109"/>
      <c r="TQE594" s="109"/>
      <c r="TQF594" s="109"/>
      <c r="TQG594" s="109"/>
      <c r="TQH594" s="109"/>
      <c r="TQI594" s="109"/>
      <c r="TQJ594" s="109"/>
      <c r="TQK594" s="109"/>
      <c r="TQL594" s="109"/>
      <c r="TQM594" s="109"/>
      <c r="TQN594" s="109"/>
      <c r="TQO594" s="109"/>
      <c r="TQP594" s="109"/>
      <c r="TQQ594" s="109"/>
      <c r="TQR594" s="109"/>
      <c r="TQS594" s="109"/>
      <c r="TQT594" s="109"/>
      <c r="TQU594" s="109"/>
      <c r="TQV594" s="109"/>
      <c r="TQW594" s="109"/>
      <c r="TQX594" s="109"/>
      <c r="TQY594" s="109"/>
      <c r="TQZ594" s="109"/>
      <c r="TRA594" s="109"/>
      <c r="TRB594" s="109"/>
      <c r="TRC594" s="109"/>
      <c r="TRD594" s="109"/>
      <c r="TRE594" s="109"/>
      <c r="TRF594" s="109"/>
      <c r="TRG594" s="109"/>
      <c r="TRH594" s="109"/>
      <c r="TRI594" s="109"/>
      <c r="TRJ594" s="109"/>
      <c r="TRK594" s="109"/>
      <c r="TRL594" s="109"/>
      <c r="TRM594" s="109"/>
      <c r="TRN594" s="109"/>
      <c r="TRO594" s="109"/>
      <c r="TRP594" s="109"/>
      <c r="TRQ594" s="109"/>
      <c r="TRR594" s="109"/>
      <c r="TRS594" s="109"/>
      <c r="TRT594" s="109"/>
      <c r="TRU594" s="109"/>
      <c r="TRV594" s="109"/>
      <c r="TRW594" s="109"/>
      <c r="TRX594" s="109"/>
      <c r="TRY594" s="109"/>
      <c r="TRZ594" s="109"/>
      <c r="TSA594" s="109"/>
      <c r="TSB594" s="109"/>
      <c r="TSC594" s="109"/>
      <c r="TSD594" s="109"/>
      <c r="TSE594" s="109"/>
      <c r="TSF594" s="109"/>
      <c r="TSG594" s="109"/>
      <c r="TSH594" s="109"/>
      <c r="TSI594" s="109"/>
      <c r="TSJ594" s="109"/>
      <c r="TSK594" s="109"/>
      <c r="TSL594" s="109"/>
      <c r="TSM594" s="109"/>
      <c r="TSN594" s="109"/>
      <c r="TSO594" s="109"/>
      <c r="TSP594" s="109"/>
      <c r="TSQ594" s="109"/>
      <c r="TSR594" s="109"/>
      <c r="TSS594" s="109"/>
      <c r="TST594" s="109"/>
      <c r="TSU594" s="109"/>
      <c r="TSV594" s="109"/>
      <c r="TSW594" s="109"/>
      <c r="TSX594" s="109"/>
      <c r="TSY594" s="109"/>
      <c r="TSZ594" s="109"/>
      <c r="TTA594" s="109"/>
      <c r="TTB594" s="109"/>
      <c r="TTC594" s="109"/>
      <c r="TTD594" s="109"/>
      <c r="TTE594" s="109"/>
      <c r="TTF594" s="109"/>
      <c r="TTG594" s="109"/>
      <c r="TTH594" s="109"/>
      <c r="TTI594" s="109"/>
      <c r="TTJ594" s="109"/>
      <c r="TTK594" s="109"/>
      <c r="TTL594" s="109"/>
      <c r="TTM594" s="109"/>
      <c r="TTN594" s="109"/>
      <c r="TTO594" s="109"/>
      <c r="TTP594" s="109"/>
      <c r="TTQ594" s="109"/>
      <c r="TTR594" s="109"/>
      <c r="TTS594" s="109"/>
      <c r="TTT594" s="109"/>
      <c r="TTU594" s="109"/>
      <c r="TTV594" s="109"/>
      <c r="TTW594" s="109"/>
      <c r="TTX594" s="109"/>
      <c r="TTY594" s="109"/>
      <c r="TTZ594" s="109"/>
      <c r="TUA594" s="109"/>
      <c r="TUB594" s="109"/>
      <c r="TUC594" s="109"/>
      <c r="TUD594" s="109"/>
      <c r="TUE594" s="109"/>
      <c r="TUF594" s="109"/>
      <c r="TUG594" s="109"/>
      <c r="TUH594" s="109"/>
      <c r="TUI594" s="109"/>
      <c r="TUJ594" s="109"/>
      <c r="TUK594" s="109"/>
      <c r="TUL594" s="109"/>
      <c r="TUM594" s="109"/>
      <c r="TUN594" s="109"/>
      <c r="TUO594" s="109"/>
      <c r="TUP594" s="109"/>
      <c r="TUQ594" s="109"/>
      <c r="TUR594" s="109"/>
      <c r="TUS594" s="109"/>
      <c r="TUT594" s="109"/>
      <c r="TUU594" s="109"/>
      <c r="TUV594" s="109"/>
      <c r="TUW594" s="109"/>
      <c r="TUX594" s="109"/>
      <c r="TUY594" s="109"/>
      <c r="TUZ594" s="109"/>
      <c r="TVA594" s="109"/>
      <c r="TVB594" s="109"/>
      <c r="TVC594" s="109"/>
      <c r="TVD594" s="109"/>
      <c r="TVE594" s="109"/>
      <c r="TVF594" s="109"/>
      <c r="TVG594" s="109"/>
      <c r="TVH594" s="109"/>
      <c r="TVI594" s="109"/>
      <c r="TVJ594" s="109"/>
      <c r="TVK594" s="109"/>
      <c r="TVL594" s="109"/>
      <c r="TVM594" s="109"/>
      <c r="TVN594" s="109"/>
      <c r="TVO594" s="109"/>
      <c r="TVP594" s="109"/>
      <c r="TVQ594" s="109"/>
      <c r="TVR594" s="109"/>
      <c r="TVS594" s="109"/>
      <c r="TVT594" s="109"/>
      <c r="TVU594" s="109"/>
      <c r="TVV594" s="109"/>
      <c r="TVW594" s="109"/>
      <c r="TVX594" s="109"/>
      <c r="TVY594" s="109"/>
      <c r="TVZ594" s="109"/>
      <c r="TWA594" s="109"/>
      <c r="TWB594" s="109"/>
      <c r="TWC594" s="109"/>
      <c r="TWD594" s="109"/>
      <c r="TWE594" s="109"/>
      <c r="TWF594" s="109"/>
      <c r="TWG594" s="109"/>
      <c r="TWH594" s="109"/>
      <c r="TWI594" s="109"/>
      <c r="TWJ594" s="109"/>
      <c r="TWK594" s="109"/>
      <c r="TWL594" s="109"/>
      <c r="TWM594" s="109"/>
      <c r="TWN594" s="109"/>
      <c r="TWO594" s="109"/>
      <c r="TWP594" s="109"/>
      <c r="TWQ594" s="109"/>
      <c r="TWR594" s="109"/>
      <c r="TWS594" s="109"/>
      <c r="TWT594" s="109"/>
      <c r="TWU594" s="109"/>
      <c r="TWV594" s="109"/>
      <c r="TWW594" s="109"/>
      <c r="TWX594" s="109"/>
      <c r="TWY594" s="109"/>
      <c r="TWZ594" s="109"/>
      <c r="TXA594" s="109"/>
      <c r="TXB594" s="109"/>
      <c r="TXC594" s="109"/>
      <c r="TXD594" s="109"/>
      <c r="TXE594" s="109"/>
      <c r="TXF594" s="109"/>
      <c r="TXG594" s="109"/>
      <c r="TXH594" s="109"/>
      <c r="TXI594" s="109"/>
      <c r="TXJ594" s="109"/>
      <c r="TXK594" s="109"/>
      <c r="TXL594" s="109"/>
      <c r="TXM594" s="109"/>
      <c r="TXN594" s="109"/>
      <c r="TXO594" s="109"/>
      <c r="TXP594" s="109"/>
      <c r="TXQ594" s="109"/>
      <c r="TXR594" s="109"/>
      <c r="TXS594" s="109"/>
      <c r="TXT594" s="109"/>
      <c r="TXU594" s="109"/>
      <c r="TXV594" s="109"/>
      <c r="TXW594" s="109"/>
      <c r="TXX594" s="109"/>
      <c r="TXY594" s="109"/>
      <c r="TXZ594" s="109"/>
      <c r="TYA594" s="109"/>
      <c r="TYB594" s="109"/>
      <c r="TYC594" s="109"/>
      <c r="TYD594" s="109"/>
      <c r="TYE594" s="109"/>
      <c r="TYF594" s="109"/>
      <c r="TYG594" s="109"/>
      <c r="TYH594" s="109"/>
      <c r="TYI594" s="109"/>
      <c r="TYJ594" s="109"/>
      <c r="TYK594" s="109"/>
      <c r="TYL594" s="109"/>
      <c r="TYM594" s="109"/>
      <c r="TYN594" s="109"/>
      <c r="TYO594" s="109"/>
      <c r="TYP594" s="109"/>
      <c r="TYQ594" s="109"/>
      <c r="TYR594" s="109"/>
      <c r="TYS594" s="109"/>
      <c r="TYT594" s="109"/>
      <c r="TYU594" s="109"/>
      <c r="TYV594" s="109"/>
      <c r="TYW594" s="109"/>
      <c r="TYX594" s="109"/>
      <c r="TYY594" s="109"/>
      <c r="TYZ594" s="109"/>
      <c r="TZA594" s="109"/>
      <c r="TZB594" s="109"/>
      <c r="TZC594" s="109"/>
      <c r="TZD594" s="109"/>
      <c r="TZE594" s="109"/>
      <c r="TZF594" s="109"/>
      <c r="TZG594" s="109"/>
      <c r="TZH594" s="109"/>
      <c r="TZI594" s="109"/>
      <c r="TZJ594" s="109"/>
      <c r="TZK594" s="109"/>
      <c r="TZL594" s="109"/>
      <c r="TZM594" s="109"/>
      <c r="TZN594" s="109"/>
      <c r="TZO594" s="109"/>
      <c r="TZP594" s="109"/>
      <c r="TZQ594" s="109"/>
      <c r="TZR594" s="109"/>
      <c r="TZS594" s="109"/>
      <c r="TZT594" s="109"/>
      <c r="TZU594" s="109"/>
      <c r="TZV594" s="109"/>
      <c r="TZW594" s="109"/>
      <c r="TZX594" s="109"/>
      <c r="TZY594" s="109"/>
      <c r="TZZ594" s="109"/>
      <c r="UAA594" s="109"/>
      <c r="UAB594" s="109"/>
      <c r="UAC594" s="109"/>
      <c r="UAD594" s="109"/>
      <c r="UAE594" s="109"/>
      <c r="UAF594" s="109"/>
      <c r="UAG594" s="109"/>
      <c r="UAH594" s="109"/>
      <c r="UAI594" s="109"/>
      <c r="UAJ594" s="109"/>
      <c r="UAK594" s="109"/>
      <c r="UAL594" s="109"/>
      <c r="UAM594" s="109"/>
      <c r="UAN594" s="109"/>
      <c r="UAO594" s="109"/>
      <c r="UAP594" s="109"/>
      <c r="UAQ594" s="109"/>
      <c r="UAR594" s="109"/>
      <c r="UAS594" s="109"/>
      <c r="UAT594" s="109"/>
      <c r="UAU594" s="109"/>
      <c r="UAV594" s="109"/>
      <c r="UAW594" s="109"/>
      <c r="UAX594" s="109"/>
      <c r="UAY594" s="109"/>
      <c r="UAZ594" s="109"/>
      <c r="UBA594" s="109"/>
      <c r="UBB594" s="109"/>
      <c r="UBC594" s="109"/>
      <c r="UBD594" s="109"/>
      <c r="UBE594" s="109"/>
      <c r="UBF594" s="109"/>
      <c r="UBG594" s="109"/>
      <c r="UBH594" s="109"/>
      <c r="UBI594" s="109"/>
      <c r="UBJ594" s="109"/>
      <c r="UBK594" s="109"/>
      <c r="UBL594" s="109"/>
      <c r="UBM594" s="109"/>
      <c r="UBN594" s="109"/>
      <c r="UBO594" s="109"/>
      <c r="UBP594" s="109"/>
      <c r="UBQ594" s="109"/>
      <c r="UBR594" s="109"/>
      <c r="UBS594" s="109"/>
      <c r="UBT594" s="109"/>
      <c r="UBU594" s="109"/>
      <c r="UBV594" s="109"/>
      <c r="UBW594" s="109"/>
      <c r="UBX594" s="109"/>
      <c r="UBY594" s="109"/>
      <c r="UBZ594" s="109"/>
      <c r="UCA594" s="109"/>
      <c r="UCB594" s="109"/>
      <c r="UCC594" s="109"/>
      <c r="UCD594" s="109"/>
      <c r="UCE594" s="109"/>
      <c r="UCF594" s="109"/>
      <c r="UCG594" s="109"/>
      <c r="UCH594" s="109"/>
      <c r="UCI594" s="109"/>
      <c r="UCJ594" s="109"/>
      <c r="UCK594" s="109"/>
      <c r="UCL594" s="109"/>
      <c r="UCM594" s="109"/>
      <c r="UCN594" s="109"/>
      <c r="UCO594" s="109"/>
      <c r="UCP594" s="109"/>
      <c r="UCQ594" s="109"/>
      <c r="UCR594" s="109"/>
      <c r="UCS594" s="109"/>
      <c r="UCT594" s="109"/>
      <c r="UCU594" s="109"/>
      <c r="UCV594" s="109"/>
      <c r="UCW594" s="109"/>
      <c r="UCX594" s="109"/>
      <c r="UCY594" s="109"/>
      <c r="UCZ594" s="109"/>
      <c r="UDA594" s="109"/>
      <c r="UDB594" s="109"/>
      <c r="UDC594" s="109"/>
      <c r="UDD594" s="109"/>
      <c r="UDE594" s="109"/>
      <c r="UDF594" s="109"/>
      <c r="UDG594" s="109"/>
      <c r="UDH594" s="109"/>
      <c r="UDI594" s="109"/>
      <c r="UDJ594" s="109"/>
      <c r="UDK594" s="109"/>
      <c r="UDL594" s="109"/>
      <c r="UDM594" s="109"/>
      <c r="UDN594" s="109"/>
      <c r="UDO594" s="109"/>
      <c r="UDP594" s="109"/>
      <c r="UDQ594" s="109"/>
      <c r="UDR594" s="109"/>
      <c r="UDS594" s="109"/>
      <c r="UDT594" s="109"/>
      <c r="UDU594" s="109"/>
      <c r="UDV594" s="109"/>
      <c r="UDW594" s="109"/>
      <c r="UDX594" s="109"/>
      <c r="UDY594" s="109"/>
      <c r="UDZ594" s="109"/>
      <c r="UEA594" s="109"/>
      <c r="UEB594" s="109"/>
      <c r="UEC594" s="109"/>
      <c r="UED594" s="109"/>
      <c r="UEE594" s="109"/>
      <c r="UEF594" s="109"/>
      <c r="UEG594" s="109"/>
      <c r="UEH594" s="109"/>
      <c r="UEI594" s="109"/>
      <c r="UEJ594" s="109"/>
      <c r="UEK594" s="109"/>
      <c r="UEL594" s="109"/>
      <c r="UEM594" s="109"/>
      <c r="UEN594" s="109"/>
      <c r="UEO594" s="109"/>
      <c r="UEP594" s="109"/>
      <c r="UEQ594" s="109"/>
      <c r="UER594" s="109"/>
      <c r="UES594" s="109"/>
      <c r="UET594" s="109"/>
      <c r="UEU594" s="109"/>
      <c r="UEV594" s="109"/>
      <c r="UEW594" s="109"/>
      <c r="UEX594" s="109"/>
      <c r="UEY594" s="109"/>
      <c r="UEZ594" s="109"/>
      <c r="UFA594" s="109"/>
      <c r="UFB594" s="109"/>
      <c r="UFC594" s="109"/>
      <c r="UFD594" s="109"/>
      <c r="UFE594" s="109"/>
      <c r="UFF594" s="109"/>
      <c r="UFG594" s="109"/>
      <c r="UFH594" s="109"/>
      <c r="UFI594" s="109"/>
      <c r="UFJ594" s="109"/>
      <c r="UFK594" s="109"/>
      <c r="UFL594" s="109"/>
      <c r="UFM594" s="109"/>
      <c r="UFN594" s="109"/>
      <c r="UFO594" s="109"/>
      <c r="UFP594" s="109"/>
      <c r="UFQ594" s="109"/>
      <c r="UFR594" s="109"/>
      <c r="UFS594" s="109"/>
      <c r="UFT594" s="109"/>
      <c r="UFU594" s="109"/>
      <c r="UFV594" s="109"/>
      <c r="UFW594" s="109"/>
      <c r="UFX594" s="109"/>
      <c r="UFY594" s="109"/>
      <c r="UFZ594" s="109"/>
      <c r="UGA594" s="109"/>
      <c r="UGB594" s="109"/>
      <c r="UGC594" s="109"/>
      <c r="UGD594" s="109"/>
      <c r="UGE594" s="109"/>
      <c r="UGF594" s="109"/>
      <c r="UGG594" s="109"/>
      <c r="UGH594" s="109"/>
      <c r="UGI594" s="109"/>
      <c r="UGJ594" s="109"/>
      <c r="UGK594" s="109"/>
      <c r="UGL594" s="109"/>
      <c r="UGM594" s="109"/>
      <c r="UGN594" s="109"/>
      <c r="UGO594" s="109"/>
      <c r="UGP594" s="109"/>
      <c r="UGQ594" s="109"/>
      <c r="UGR594" s="109"/>
      <c r="UGS594" s="109"/>
      <c r="UGT594" s="109"/>
      <c r="UGU594" s="109"/>
      <c r="UGV594" s="109"/>
      <c r="UGW594" s="109"/>
      <c r="UGX594" s="109"/>
      <c r="UGY594" s="109"/>
      <c r="UGZ594" s="109"/>
      <c r="UHA594" s="109"/>
      <c r="UHB594" s="109"/>
      <c r="UHC594" s="109"/>
      <c r="UHD594" s="109"/>
      <c r="UHE594" s="109"/>
      <c r="UHF594" s="109"/>
      <c r="UHG594" s="109"/>
      <c r="UHH594" s="109"/>
      <c r="UHI594" s="109"/>
      <c r="UHJ594" s="109"/>
      <c r="UHK594" s="109"/>
      <c r="UHL594" s="109"/>
      <c r="UHM594" s="109"/>
      <c r="UHN594" s="109"/>
      <c r="UHO594" s="109"/>
      <c r="UHP594" s="109"/>
      <c r="UHQ594" s="109"/>
      <c r="UHR594" s="109"/>
      <c r="UHS594" s="109"/>
      <c r="UHT594" s="109"/>
      <c r="UHU594" s="109"/>
      <c r="UHV594" s="109"/>
      <c r="UHW594" s="109"/>
      <c r="UHX594" s="109"/>
      <c r="UHY594" s="109"/>
      <c r="UHZ594" s="109"/>
      <c r="UIA594" s="109"/>
      <c r="UIB594" s="109"/>
      <c r="UIC594" s="109"/>
      <c r="UID594" s="109"/>
      <c r="UIE594" s="109"/>
      <c r="UIF594" s="109"/>
      <c r="UIG594" s="109"/>
      <c r="UIH594" s="109"/>
      <c r="UII594" s="109"/>
      <c r="UIJ594" s="109"/>
      <c r="UIK594" s="109"/>
      <c r="UIL594" s="109"/>
      <c r="UIM594" s="109"/>
      <c r="UIN594" s="109"/>
      <c r="UIO594" s="109"/>
      <c r="UIP594" s="109"/>
      <c r="UIQ594" s="109"/>
      <c r="UIR594" s="109"/>
      <c r="UIS594" s="109"/>
      <c r="UIT594" s="109"/>
      <c r="UIU594" s="109"/>
      <c r="UIV594" s="109"/>
      <c r="UIW594" s="109"/>
      <c r="UIX594" s="109"/>
      <c r="UIY594" s="109"/>
      <c r="UIZ594" s="109"/>
      <c r="UJA594" s="109"/>
      <c r="UJB594" s="109"/>
      <c r="UJC594" s="109"/>
      <c r="UJD594" s="109"/>
      <c r="UJE594" s="109"/>
      <c r="UJF594" s="109"/>
      <c r="UJG594" s="109"/>
      <c r="UJH594" s="109"/>
      <c r="UJI594" s="109"/>
      <c r="UJJ594" s="109"/>
      <c r="UJK594" s="109"/>
      <c r="UJL594" s="109"/>
      <c r="UJM594" s="109"/>
      <c r="UJN594" s="109"/>
      <c r="UJO594" s="109"/>
      <c r="UJP594" s="109"/>
      <c r="UJQ594" s="109"/>
      <c r="UJR594" s="109"/>
      <c r="UJS594" s="109"/>
      <c r="UJT594" s="109"/>
      <c r="UJU594" s="109"/>
      <c r="UJV594" s="109"/>
      <c r="UJW594" s="109"/>
      <c r="UJX594" s="109"/>
      <c r="UJY594" s="109"/>
      <c r="UJZ594" s="109"/>
      <c r="UKA594" s="109"/>
      <c r="UKB594" s="109"/>
      <c r="UKC594" s="109"/>
      <c r="UKD594" s="109"/>
      <c r="UKE594" s="109"/>
      <c r="UKF594" s="109"/>
      <c r="UKG594" s="109"/>
      <c r="UKH594" s="109"/>
      <c r="UKI594" s="109"/>
      <c r="UKJ594" s="109"/>
      <c r="UKK594" s="109"/>
      <c r="UKL594" s="109"/>
      <c r="UKM594" s="109"/>
      <c r="UKN594" s="109"/>
      <c r="UKO594" s="109"/>
      <c r="UKP594" s="109"/>
      <c r="UKQ594" s="109"/>
      <c r="UKR594" s="109"/>
      <c r="UKS594" s="109"/>
      <c r="UKT594" s="109"/>
      <c r="UKU594" s="109"/>
      <c r="UKV594" s="109"/>
      <c r="UKW594" s="109"/>
      <c r="UKX594" s="109"/>
      <c r="UKY594" s="109"/>
      <c r="UKZ594" s="109"/>
      <c r="ULA594" s="109"/>
      <c r="ULB594" s="109"/>
      <c r="ULC594" s="109"/>
      <c r="ULD594" s="109"/>
      <c r="ULE594" s="109"/>
      <c r="ULF594" s="109"/>
      <c r="ULG594" s="109"/>
      <c r="ULH594" s="109"/>
      <c r="ULI594" s="109"/>
      <c r="ULJ594" s="109"/>
      <c r="ULK594" s="109"/>
      <c r="ULL594" s="109"/>
      <c r="ULM594" s="109"/>
      <c r="ULN594" s="109"/>
      <c r="ULO594" s="109"/>
      <c r="ULP594" s="109"/>
      <c r="ULQ594" s="109"/>
      <c r="ULR594" s="109"/>
      <c r="ULS594" s="109"/>
      <c r="ULT594" s="109"/>
      <c r="ULU594" s="109"/>
      <c r="ULV594" s="109"/>
      <c r="ULW594" s="109"/>
      <c r="ULX594" s="109"/>
      <c r="ULY594" s="109"/>
      <c r="ULZ594" s="109"/>
      <c r="UMA594" s="109"/>
      <c r="UMB594" s="109"/>
      <c r="UMC594" s="109"/>
      <c r="UMD594" s="109"/>
      <c r="UME594" s="109"/>
      <c r="UMF594" s="109"/>
      <c r="UMG594" s="109"/>
      <c r="UMH594" s="109"/>
      <c r="UMI594" s="109"/>
      <c r="UMJ594" s="109"/>
      <c r="UMK594" s="109"/>
      <c r="UML594" s="109"/>
      <c r="UMM594" s="109"/>
      <c r="UMN594" s="109"/>
      <c r="UMO594" s="109"/>
      <c r="UMP594" s="109"/>
      <c r="UMQ594" s="109"/>
      <c r="UMR594" s="109"/>
      <c r="UMS594" s="109"/>
      <c r="UMT594" s="109"/>
      <c r="UMU594" s="109"/>
      <c r="UMV594" s="109"/>
      <c r="UMW594" s="109"/>
      <c r="UMX594" s="109"/>
      <c r="UMY594" s="109"/>
      <c r="UMZ594" s="109"/>
      <c r="UNA594" s="109"/>
      <c r="UNB594" s="109"/>
      <c r="UNC594" s="109"/>
      <c r="UND594" s="109"/>
      <c r="UNE594" s="109"/>
      <c r="UNF594" s="109"/>
      <c r="UNG594" s="109"/>
      <c r="UNH594" s="109"/>
      <c r="UNI594" s="109"/>
      <c r="UNJ594" s="109"/>
      <c r="UNK594" s="109"/>
      <c r="UNL594" s="109"/>
      <c r="UNM594" s="109"/>
      <c r="UNN594" s="109"/>
      <c r="UNO594" s="109"/>
      <c r="UNP594" s="109"/>
      <c r="UNQ594" s="109"/>
      <c r="UNR594" s="109"/>
      <c r="UNS594" s="109"/>
      <c r="UNT594" s="109"/>
      <c r="UNU594" s="109"/>
      <c r="UNV594" s="109"/>
      <c r="UNW594" s="109"/>
      <c r="UNX594" s="109"/>
      <c r="UNY594" s="109"/>
      <c r="UNZ594" s="109"/>
      <c r="UOA594" s="109"/>
      <c r="UOB594" s="109"/>
      <c r="UOC594" s="109"/>
      <c r="UOD594" s="109"/>
      <c r="UOE594" s="109"/>
      <c r="UOF594" s="109"/>
      <c r="UOG594" s="109"/>
      <c r="UOH594" s="109"/>
      <c r="UOI594" s="109"/>
      <c r="UOJ594" s="109"/>
      <c r="UOK594" s="109"/>
      <c r="UOL594" s="109"/>
      <c r="UOM594" s="109"/>
      <c r="UON594" s="109"/>
      <c r="UOO594" s="109"/>
      <c r="UOP594" s="109"/>
      <c r="UOQ594" s="109"/>
      <c r="UOR594" s="109"/>
      <c r="UOS594" s="109"/>
      <c r="UOT594" s="109"/>
      <c r="UOU594" s="109"/>
      <c r="UOV594" s="109"/>
      <c r="UOW594" s="109"/>
      <c r="UOX594" s="109"/>
      <c r="UOY594" s="109"/>
      <c r="UOZ594" s="109"/>
      <c r="UPA594" s="109"/>
      <c r="UPB594" s="109"/>
      <c r="UPC594" s="109"/>
      <c r="UPD594" s="109"/>
      <c r="UPE594" s="109"/>
      <c r="UPF594" s="109"/>
      <c r="UPG594" s="109"/>
      <c r="UPH594" s="109"/>
      <c r="UPI594" s="109"/>
      <c r="UPJ594" s="109"/>
      <c r="UPK594" s="109"/>
      <c r="UPL594" s="109"/>
      <c r="UPM594" s="109"/>
      <c r="UPN594" s="109"/>
      <c r="UPO594" s="109"/>
      <c r="UPP594" s="109"/>
      <c r="UPQ594" s="109"/>
      <c r="UPR594" s="109"/>
      <c r="UPS594" s="109"/>
      <c r="UPT594" s="109"/>
      <c r="UPU594" s="109"/>
      <c r="UPV594" s="109"/>
      <c r="UPW594" s="109"/>
      <c r="UPX594" s="109"/>
      <c r="UPY594" s="109"/>
      <c r="UPZ594" s="109"/>
      <c r="UQA594" s="109"/>
      <c r="UQB594" s="109"/>
      <c r="UQC594" s="109"/>
      <c r="UQD594" s="109"/>
      <c r="UQE594" s="109"/>
      <c r="UQF594" s="109"/>
      <c r="UQG594" s="109"/>
      <c r="UQH594" s="109"/>
      <c r="UQI594" s="109"/>
      <c r="UQJ594" s="109"/>
      <c r="UQK594" s="109"/>
      <c r="UQL594" s="109"/>
      <c r="UQM594" s="109"/>
      <c r="UQN594" s="109"/>
      <c r="UQO594" s="109"/>
      <c r="UQP594" s="109"/>
      <c r="UQQ594" s="109"/>
      <c r="UQR594" s="109"/>
      <c r="UQS594" s="109"/>
      <c r="UQT594" s="109"/>
      <c r="UQU594" s="109"/>
      <c r="UQV594" s="109"/>
      <c r="UQW594" s="109"/>
      <c r="UQX594" s="109"/>
      <c r="UQY594" s="109"/>
      <c r="UQZ594" s="109"/>
      <c r="URA594" s="109"/>
      <c r="URB594" s="109"/>
      <c r="URC594" s="109"/>
      <c r="URD594" s="109"/>
      <c r="URE594" s="109"/>
      <c r="URF594" s="109"/>
      <c r="URG594" s="109"/>
      <c r="URH594" s="109"/>
      <c r="URI594" s="109"/>
      <c r="URJ594" s="109"/>
      <c r="URK594" s="109"/>
      <c r="URL594" s="109"/>
      <c r="URM594" s="109"/>
      <c r="URN594" s="109"/>
      <c r="URO594" s="109"/>
      <c r="URP594" s="109"/>
      <c r="URQ594" s="109"/>
      <c r="URR594" s="109"/>
      <c r="URS594" s="109"/>
      <c r="URT594" s="109"/>
      <c r="URU594" s="109"/>
      <c r="URV594" s="109"/>
      <c r="URW594" s="109"/>
      <c r="URX594" s="109"/>
      <c r="URY594" s="109"/>
      <c r="URZ594" s="109"/>
      <c r="USA594" s="109"/>
      <c r="USB594" s="109"/>
      <c r="USC594" s="109"/>
      <c r="USD594" s="109"/>
      <c r="USE594" s="109"/>
      <c r="USF594" s="109"/>
      <c r="USG594" s="109"/>
      <c r="USH594" s="109"/>
      <c r="USI594" s="109"/>
      <c r="USJ594" s="109"/>
      <c r="USK594" s="109"/>
      <c r="USL594" s="109"/>
      <c r="USM594" s="109"/>
      <c r="USN594" s="109"/>
      <c r="USO594" s="109"/>
      <c r="USP594" s="109"/>
      <c r="USQ594" s="109"/>
      <c r="USR594" s="109"/>
      <c r="USS594" s="109"/>
      <c r="UST594" s="109"/>
      <c r="USU594" s="109"/>
      <c r="USV594" s="109"/>
      <c r="USW594" s="109"/>
      <c r="USX594" s="109"/>
      <c r="USY594" s="109"/>
      <c r="USZ594" s="109"/>
      <c r="UTA594" s="109"/>
      <c r="UTB594" s="109"/>
      <c r="UTC594" s="109"/>
      <c r="UTD594" s="109"/>
      <c r="UTE594" s="109"/>
      <c r="UTF594" s="109"/>
      <c r="UTG594" s="109"/>
      <c r="UTH594" s="109"/>
      <c r="UTI594" s="109"/>
      <c r="UTJ594" s="109"/>
      <c r="UTK594" s="109"/>
      <c r="UTL594" s="109"/>
      <c r="UTM594" s="109"/>
      <c r="UTN594" s="109"/>
      <c r="UTO594" s="109"/>
      <c r="UTP594" s="109"/>
      <c r="UTQ594" s="109"/>
      <c r="UTR594" s="109"/>
      <c r="UTS594" s="109"/>
      <c r="UTT594" s="109"/>
      <c r="UTU594" s="109"/>
      <c r="UTV594" s="109"/>
      <c r="UTW594" s="109"/>
      <c r="UTX594" s="109"/>
      <c r="UTY594" s="109"/>
      <c r="UTZ594" s="109"/>
      <c r="UUA594" s="109"/>
      <c r="UUB594" s="109"/>
      <c r="UUC594" s="109"/>
      <c r="UUD594" s="109"/>
      <c r="UUE594" s="109"/>
      <c r="UUF594" s="109"/>
      <c r="UUG594" s="109"/>
      <c r="UUH594" s="109"/>
      <c r="UUI594" s="109"/>
      <c r="UUJ594" s="109"/>
      <c r="UUK594" s="109"/>
      <c r="UUL594" s="109"/>
      <c r="UUM594" s="109"/>
      <c r="UUN594" s="109"/>
      <c r="UUO594" s="109"/>
      <c r="UUP594" s="109"/>
      <c r="UUQ594" s="109"/>
      <c r="UUR594" s="109"/>
      <c r="UUS594" s="109"/>
      <c r="UUT594" s="109"/>
      <c r="UUU594" s="109"/>
      <c r="UUV594" s="109"/>
      <c r="UUW594" s="109"/>
      <c r="UUX594" s="109"/>
      <c r="UUY594" s="109"/>
      <c r="UUZ594" s="109"/>
      <c r="UVA594" s="109"/>
      <c r="UVB594" s="109"/>
      <c r="UVC594" s="109"/>
      <c r="UVD594" s="109"/>
      <c r="UVE594" s="109"/>
      <c r="UVF594" s="109"/>
      <c r="UVG594" s="109"/>
      <c r="UVH594" s="109"/>
      <c r="UVI594" s="109"/>
      <c r="UVJ594" s="109"/>
      <c r="UVK594" s="109"/>
      <c r="UVL594" s="109"/>
      <c r="UVM594" s="109"/>
      <c r="UVN594" s="109"/>
      <c r="UVO594" s="109"/>
      <c r="UVP594" s="109"/>
      <c r="UVQ594" s="109"/>
      <c r="UVR594" s="109"/>
      <c r="UVS594" s="109"/>
      <c r="UVT594" s="109"/>
      <c r="UVU594" s="109"/>
      <c r="UVV594" s="109"/>
      <c r="UVW594" s="109"/>
      <c r="UVX594" s="109"/>
      <c r="UVY594" s="109"/>
      <c r="UVZ594" s="109"/>
      <c r="UWA594" s="109"/>
      <c r="UWB594" s="109"/>
      <c r="UWC594" s="109"/>
      <c r="UWD594" s="109"/>
      <c r="UWE594" s="109"/>
      <c r="UWF594" s="109"/>
      <c r="UWG594" s="109"/>
      <c r="UWH594" s="109"/>
      <c r="UWI594" s="109"/>
      <c r="UWJ594" s="109"/>
      <c r="UWK594" s="109"/>
      <c r="UWL594" s="109"/>
      <c r="UWM594" s="109"/>
      <c r="UWN594" s="109"/>
      <c r="UWO594" s="109"/>
      <c r="UWP594" s="109"/>
      <c r="UWQ594" s="109"/>
      <c r="UWR594" s="109"/>
      <c r="UWS594" s="109"/>
      <c r="UWT594" s="109"/>
      <c r="UWU594" s="109"/>
      <c r="UWV594" s="109"/>
      <c r="UWW594" s="109"/>
      <c r="UWX594" s="109"/>
      <c r="UWY594" s="109"/>
      <c r="UWZ594" s="109"/>
      <c r="UXA594" s="109"/>
      <c r="UXB594" s="109"/>
      <c r="UXC594" s="109"/>
      <c r="UXD594" s="109"/>
      <c r="UXE594" s="109"/>
      <c r="UXF594" s="109"/>
      <c r="UXG594" s="109"/>
      <c r="UXH594" s="109"/>
      <c r="UXI594" s="109"/>
      <c r="UXJ594" s="109"/>
      <c r="UXK594" s="109"/>
      <c r="UXL594" s="109"/>
      <c r="UXM594" s="109"/>
      <c r="UXN594" s="109"/>
      <c r="UXO594" s="109"/>
      <c r="UXP594" s="109"/>
      <c r="UXQ594" s="109"/>
      <c r="UXR594" s="109"/>
      <c r="UXS594" s="109"/>
      <c r="UXT594" s="109"/>
      <c r="UXU594" s="109"/>
      <c r="UXV594" s="109"/>
      <c r="UXW594" s="109"/>
      <c r="UXX594" s="109"/>
      <c r="UXY594" s="109"/>
      <c r="UXZ594" s="109"/>
      <c r="UYA594" s="109"/>
      <c r="UYB594" s="109"/>
      <c r="UYC594" s="109"/>
      <c r="UYD594" s="109"/>
      <c r="UYE594" s="109"/>
      <c r="UYF594" s="109"/>
      <c r="UYG594" s="109"/>
      <c r="UYH594" s="109"/>
      <c r="UYI594" s="109"/>
      <c r="UYJ594" s="109"/>
      <c r="UYK594" s="109"/>
      <c r="UYL594" s="109"/>
      <c r="UYM594" s="109"/>
      <c r="UYN594" s="109"/>
      <c r="UYO594" s="109"/>
      <c r="UYP594" s="109"/>
      <c r="UYQ594" s="109"/>
      <c r="UYR594" s="109"/>
      <c r="UYS594" s="109"/>
      <c r="UYT594" s="109"/>
      <c r="UYU594" s="109"/>
      <c r="UYV594" s="109"/>
      <c r="UYW594" s="109"/>
      <c r="UYX594" s="109"/>
      <c r="UYY594" s="109"/>
      <c r="UYZ594" s="109"/>
      <c r="UZA594" s="109"/>
      <c r="UZB594" s="109"/>
      <c r="UZC594" s="109"/>
      <c r="UZD594" s="109"/>
      <c r="UZE594" s="109"/>
      <c r="UZF594" s="109"/>
      <c r="UZG594" s="109"/>
      <c r="UZH594" s="109"/>
      <c r="UZI594" s="109"/>
      <c r="UZJ594" s="109"/>
      <c r="UZK594" s="109"/>
      <c r="UZL594" s="109"/>
      <c r="UZM594" s="109"/>
      <c r="UZN594" s="109"/>
      <c r="UZO594" s="109"/>
      <c r="UZP594" s="109"/>
      <c r="UZQ594" s="109"/>
      <c r="UZR594" s="109"/>
      <c r="UZS594" s="109"/>
      <c r="UZT594" s="109"/>
      <c r="UZU594" s="109"/>
      <c r="UZV594" s="109"/>
      <c r="UZW594" s="109"/>
      <c r="UZX594" s="109"/>
      <c r="UZY594" s="109"/>
      <c r="UZZ594" s="109"/>
      <c r="VAA594" s="109"/>
      <c r="VAB594" s="109"/>
      <c r="VAC594" s="109"/>
      <c r="VAD594" s="109"/>
      <c r="VAE594" s="109"/>
      <c r="VAF594" s="109"/>
      <c r="VAG594" s="109"/>
      <c r="VAH594" s="109"/>
      <c r="VAI594" s="109"/>
      <c r="VAJ594" s="109"/>
      <c r="VAK594" s="109"/>
      <c r="VAL594" s="109"/>
      <c r="VAM594" s="109"/>
      <c r="VAN594" s="109"/>
      <c r="VAO594" s="109"/>
      <c r="VAP594" s="109"/>
      <c r="VAQ594" s="109"/>
      <c r="VAR594" s="109"/>
      <c r="VAS594" s="109"/>
      <c r="VAT594" s="109"/>
      <c r="VAU594" s="109"/>
      <c r="VAV594" s="109"/>
      <c r="VAW594" s="109"/>
      <c r="VAX594" s="109"/>
      <c r="VAY594" s="109"/>
      <c r="VAZ594" s="109"/>
      <c r="VBA594" s="109"/>
      <c r="VBB594" s="109"/>
      <c r="VBC594" s="109"/>
      <c r="VBD594" s="109"/>
      <c r="VBE594" s="109"/>
      <c r="VBF594" s="109"/>
      <c r="VBG594" s="109"/>
      <c r="VBH594" s="109"/>
      <c r="VBI594" s="109"/>
      <c r="VBJ594" s="109"/>
      <c r="VBK594" s="109"/>
      <c r="VBL594" s="109"/>
      <c r="VBM594" s="109"/>
      <c r="VBN594" s="109"/>
      <c r="VBO594" s="109"/>
      <c r="VBP594" s="109"/>
      <c r="VBQ594" s="109"/>
      <c r="VBR594" s="109"/>
      <c r="VBS594" s="109"/>
      <c r="VBT594" s="109"/>
      <c r="VBU594" s="109"/>
      <c r="VBV594" s="109"/>
      <c r="VBW594" s="109"/>
      <c r="VBX594" s="109"/>
      <c r="VBY594" s="109"/>
      <c r="VBZ594" s="109"/>
      <c r="VCA594" s="109"/>
      <c r="VCB594" s="109"/>
      <c r="VCC594" s="109"/>
      <c r="VCD594" s="109"/>
      <c r="VCE594" s="109"/>
      <c r="VCF594" s="109"/>
      <c r="VCG594" s="109"/>
      <c r="VCH594" s="109"/>
      <c r="VCI594" s="109"/>
      <c r="VCJ594" s="109"/>
      <c r="VCK594" s="109"/>
      <c r="VCL594" s="109"/>
      <c r="VCM594" s="109"/>
      <c r="VCN594" s="109"/>
      <c r="VCO594" s="109"/>
      <c r="VCP594" s="109"/>
      <c r="VCQ594" s="109"/>
      <c r="VCR594" s="109"/>
      <c r="VCS594" s="109"/>
      <c r="VCT594" s="109"/>
      <c r="VCU594" s="109"/>
      <c r="VCV594" s="109"/>
      <c r="VCW594" s="109"/>
      <c r="VCX594" s="109"/>
      <c r="VCY594" s="109"/>
      <c r="VCZ594" s="109"/>
      <c r="VDA594" s="109"/>
      <c r="VDB594" s="109"/>
      <c r="VDC594" s="109"/>
      <c r="VDD594" s="109"/>
      <c r="VDE594" s="109"/>
      <c r="VDF594" s="109"/>
      <c r="VDG594" s="109"/>
      <c r="VDH594" s="109"/>
      <c r="VDI594" s="109"/>
      <c r="VDJ594" s="109"/>
      <c r="VDK594" s="109"/>
      <c r="VDL594" s="109"/>
      <c r="VDM594" s="109"/>
      <c r="VDN594" s="109"/>
      <c r="VDO594" s="109"/>
      <c r="VDP594" s="109"/>
      <c r="VDQ594" s="109"/>
      <c r="VDR594" s="109"/>
      <c r="VDS594" s="109"/>
      <c r="VDT594" s="109"/>
      <c r="VDU594" s="109"/>
      <c r="VDV594" s="109"/>
      <c r="VDW594" s="109"/>
      <c r="VDX594" s="109"/>
      <c r="VDY594" s="109"/>
      <c r="VDZ594" s="109"/>
      <c r="VEA594" s="109"/>
      <c r="VEB594" s="109"/>
      <c r="VEC594" s="109"/>
      <c r="VED594" s="109"/>
      <c r="VEE594" s="109"/>
      <c r="VEF594" s="109"/>
      <c r="VEG594" s="109"/>
      <c r="VEH594" s="109"/>
      <c r="VEI594" s="109"/>
      <c r="VEJ594" s="109"/>
      <c r="VEK594" s="109"/>
      <c r="VEL594" s="109"/>
      <c r="VEM594" s="109"/>
      <c r="VEN594" s="109"/>
      <c r="VEO594" s="109"/>
      <c r="VEP594" s="109"/>
      <c r="VEQ594" s="109"/>
      <c r="VER594" s="109"/>
      <c r="VES594" s="109"/>
      <c r="VET594" s="109"/>
      <c r="VEU594" s="109"/>
      <c r="VEV594" s="109"/>
      <c r="VEW594" s="109"/>
      <c r="VEX594" s="109"/>
      <c r="VEY594" s="109"/>
      <c r="VEZ594" s="109"/>
      <c r="VFA594" s="109"/>
      <c r="VFB594" s="109"/>
      <c r="VFC594" s="109"/>
      <c r="VFD594" s="109"/>
      <c r="VFE594" s="109"/>
      <c r="VFF594" s="109"/>
      <c r="VFG594" s="109"/>
      <c r="VFH594" s="109"/>
      <c r="VFI594" s="109"/>
      <c r="VFJ594" s="109"/>
      <c r="VFK594" s="109"/>
      <c r="VFL594" s="109"/>
      <c r="VFM594" s="109"/>
      <c r="VFN594" s="109"/>
      <c r="VFO594" s="109"/>
      <c r="VFP594" s="109"/>
      <c r="VFQ594" s="109"/>
      <c r="VFR594" s="109"/>
      <c r="VFS594" s="109"/>
      <c r="VFT594" s="109"/>
      <c r="VFU594" s="109"/>
      <c r="VFV594" s="109"/>
      <c r="VFW594" s="109"/>
      <c r="VFX594" s="109"/>
      <c r="VFY594" s="109"/>
      <c r="VFZ594" s="109"/>
      <c r="VGA594" s="109"/>
      <c r="VGB594" s="109"/>
      <c r="VGC594" s="109"/>
      <c r="VGD594" s="109"/>
      <c r="VGE594" s="109"/>
      <c r="VGF594" s="109"/>
      <c r="VGG594" s="109"/>
      <c r="VGH594" s="109"/>
      <c r="VGI594" s="109"/>
      <c r="VGJ594" s="109"/>
      <c r="VGK594" s="109"/>
      <c r="VGL594" s="109"/>
      <c r="VGM594" s="109"/>
      <c r="VGN594" s="109"/>
      <c r="VGO594" s="109"/>
      <c r="VGP594" s="109"/>
      <c r="VGQ594" s="109"/>
      <c r="VGR594" s="109"/>
      <c r="VGS594" s="109"/>
      <c r="VGT594" s="109"/>
      <c r="VGU594" s="109"/>
      <c r="VGV594" s="109"/>
      <c r="VGW594" s="109"/>
      <c r="VGX594" s="109"/>
      <c r="VGY594" s="109"/>
      <c r="VGZ594" s="109"/>
      <c r="VHA594" s="109"/>
      <c r="VHB594" s="109"/>
      <c r="VHC594" s="109"/>
      <c r="VHD594" s="109"/>
      <c r="VHE594" s="109"/>
      <c r="VHF594" s="109"/>
      <c r="VHG594" s="109"/>
      <c r="VHH594" s="109"/>
      <c r="VHI594" s="109"/>
      <c r="VHJ594" s="109"/>
      <c r="VHK594" s="109"/>
      <c r="VHL594" s="109"/>
      <c r="VHM594" s="109"/>
      <c r="VHN594" s="109"/>
      <c r="VHO594" s="109"/>
      <c r="VHP594" s="109"/>
      <c r="VHQ594" s="109"/>
      <c r="VHR594" s="109"/>
      <c r="VHS594" s="109"/>
      <c r="VHT594" s="109"/>
      <c r="VHU594" s="109"/>
      <c r="VHV594" s="109"/>
      <c r="VHW594" s="109"/>
      <c r="VHX594" s="109"/>
      <c r="VHY594" s="109"/>
      <c r="VHZ594" s="109"/>
      <c r="VIA594" s="109"/>
      <c r="VIB594" s="109"/>
      <c r="VIC594" s="109"/>
      <c r="VID594" s="109"/>
      <c r="VIE594" s="109"/>
      <c r="VIF594" s="109"/>
      <c r="VIG594" s="109"/>
      <c r="VIH594" s="109"/>
      <c r="VII594" s="109"/>
      <c r="VIJ594" s="109"/>
      <c r="VIK594" s="109"/>
      <c r="VIL594" s="109"/>
      <c r="VIM594" s="109"/>
      <c r="VIN594" s="109"/>
      <c r="VIO594" s="109"/>
      <c r="VIP594" s="109"/>
      <c r="VIQ594" s="109"/>
      <c r="VIR594" s="109"/>
      <c r="VIS594" s="109"/>
      <c r="VIT594" s="109"/>
      <c r="VIU594" s="109"/>
      <c r="VIV594" s="109"/>
      <c r="VIW594" s="109"/>
      <c r="VIX594" s="109"/>
      <c r="VIY594" s="109"/>
      <c r="VIZ594" s="109"/>
      <c r="VJA594" s="109"/>
      <c r="VJB594" s="109"/>
      <c r="VJC594" s="109"/>
      <c r="VJD594" s="109"/>
      <c r="VJE594" s="109"/>
      <c r="VJF594" s="109"/>
      <c r="VJG594" s="109"/>
      <c r="VJH594" s="109"/>
      <c r="VJI594" s="109"/>
      <c r="VJJ594" s="109"/>
      <c r="VJK594" s="109"/>
      <c r="VJL594" s="109"/>
      <c r="VJM594" s="109"/>
      <c r="VJN594" s="109"/>
      <c r="VJO594" s="109"/>
      <c r="VJP594" s="109"/>
      <c r="VJQ594" s="109"/>
      <c r="VJR594" s="109"/>
      <c r="VJS594" s="109"/>
      <c r="VJT594" s="109"/>
      <c r="VJU594" s="109"/>
      <c r="VJV594" s="109"/>
      <c r="VJW594" s="109"/>
      <c r="VJX594" s="109"/>
      <c r="VJY594" s="109"/>
      <c r="VJZ594" s="109"/>
      <c r="VKA594" s="109"/>
      <c r="VKB594" s="109"/>
      <c r="VKC594" s="109"/>
      <c r="VKD594" s="109"/>
      <c r="VKE594" s="109"/>
      <c r="VKF594" s="109"/>
      <c r="VKG594" s="109"/>
      <c r="VKH594" s="109"/>
      <c r="VKI594" s="109"/>
      <c r="VKJ594" s="109"/>
      <c r="VKK594" s="109"/>
      <c r="VKL594" s="109"/>
      <c r="VKM594" s="109"/>
      <c r="VKN594" s="109"/>
      <c r="VKO594" s="109"/>
      <c r="VKP594" s="109"/>
      <c r="VKQ594" s="109"/>
      <c r="VKR594" s="109"/>
      <c r="VKS594" s="109"/>
      <c r="VKT594" s="109"/>
      <c r="VKU594" s="109"/>
      <c r="VKV594" s="109"/>
      <c r="VKW594" s="109"/>
      <c r="VKX594" s="109"/>
      <c r="VKY594" s="109"/>
      <c r="VKZ594" s="109"/>
      <c r="VLA594" s="109"/>
      <c r="VLB594" s="109"/>
      <c r="VLC594" s="109"/>
      <c r="VLD594" s="109"/>
      <c r="VLE594" s="109"/>
      <c r="VLF594" s="109"/>
      <c r="VLG594" s="109"/>
      <c r="VLH594" s="109"/>
      <c r="VLI594" s="109"/>
      <c r="VLJ594" s="109"/>
      <c r="VLK594" s="109"/>
      <c r="VLL594" s="109"/>
      <c r="VLM594" s="109"/>
      <c r="VLN594" s="109"/>
      <c r="VLO594" s="109"/>
      <c r="VLP594" s="109"/>
      <c r="VLQ594" s="109"/>
      <c r="VLR594" s="109"/>
      <c r="VLS594" s="109"/>
      <c r="VLT594" s="109"/>
      <c r="VLU594" s="109"/>
      <c r="VLV594" s="109"/>
      <c r="VLW594" s="109"/>
      <c r="VLX594" s="109"/>
      <c r="VLY594" s="109"/>
      <c r="VLZ594" s="109"/>
      <c r="VMA594" s="109"/>
      <c r="VMB594" s="109"/>
      <c r="VMC594" s="109"/>
      <c r="VMD594" s="109"/>
      <c r="VME594" s="109"/>
      <c r="VMF594" s="109"/>
      <c r="VMG594" s="109"/>
      <c r="VMH594" s="109"/>
      <c r="VMI594" s="109"/>
      <c r="VMJ594" s="109"/>
      <c r="VMK594" s="109"/>
      <c r="VML594" s="109"/>
      <c r="VMM594" s="109"/>
      <c r="VMN594" s="109"/>
      <c r="VMO594" s="109"/>
      <c r="VMP594" s="109"/>
      <c r="VMQ594" s="109"/>
      <c r="VMR594" s="109"/>
      <c r="VMS594" s="109"/>
      <c r="VMT594" s="109"/>
      <c r="VMU594" s="109"/>
      <c r="VMV594" s="109"/>
      <c r="VMW594" s="109"/>
      <c r="VMX594" s="109"/>
      <c r="VMY594" s="109"/>
      <c r="VMZ594" s="109"/>
      <c r="VNA594" s="109"/>
      <c r="VNB594" s="109"/>
      <c r="VNC594" s="109"/>
      <c r="VND594" s="109"/>
      <c r="VNE594" s="109"/>
      <c r="VNF594" s="109"/>
      <c r="VNG594" s="109"/>
      <c r="VNH594" s="109"/>
      <c r="VNI594" s="109"/>
      <c r="VNJ594" s="109"/>
      <c r="VNK594" s="109"/>
      <c r="VNL594" s="109"/>
      <c r="VNM594" s="109"/>
      <c r="VNN594" s="109"/>
      <c r="VNO594" s="109"/>
      <c r="VNP594" s="109"/>
      <c r="VNQ594" s="109"/>
      <c r="VNR594" s="109"/>
      <c r="VNS594" s="109"/>
      <c r="VNT594" s="109"/>
      <c r="VNU594" s="109"/>
      <c r="VNV594" s="109"/>
      <c r="VNW594" s="109"/>
      <c r="VNX594" s="109"/>
      <c r="VNY594" s="109"/>
      <c r="VNZ594" s="109"/>
      <c r="VOA594" s="109"/>
      <c r="VOB594" s="109"/>
      <c r="VOC594" s="109"/>
      <c r="VOD594" s="109"/>
      <c r="VOE594" s="109"/>
      <c r="VOF594" s="109"/>
      <c r="VOG594" s="109"/>
      <c r="VOH594" s="109"/>
      <c r="VOI594" s="109"/>
      <c r="VOJ594" s="109"/>
      <c r="VOK594" s="109"/>
      <c r="VOL594" s="109"/>
      <c r="VOM594" s="109"/>
      <c r="VON594" s="109"/>
      <c r="VOO594" s="109"/>
      <c r="VOP594" s="109"/>
      <c r="VOQ594" s="109"/>
      <c r="VOR594" s="109"/>
      <c r="VOS594" s="109"/>
      <c r="VOT594" s="109"/>
      <c r="VOU594" s="109"/>
      <c r="VOV594" s="109"/>
      <c r="VOW594" s="109"/>
      <c r="VOX594" s="109"/>
      <c r="VOY594" s="109"/>
      <c r="VOZ594" s="109"/>
      <c r="VPA594" s="109"/>
      <c r="VPB594" s="109"/>
      <c r="VPC594" s="109"/>
      <c r="VPD594" s="109"/>
      <c r="VPE594" s="109"/>
      <c r="VPF594" s="109"/>
      <c r="VPG594" s="109"/>
      <c r="VPH594" s="109"/>
      <c r="VPI594" s="109"/>
      <c r="VPJ594" s="109"/>
      <c r="VPK594" s="109"/>
      <c r="VPL594" s="109"/>
      <c r="VPM594" s="109"/>
      <c r="VPN594" s="109"/>
      <c r="VPO594" s="109"/>
      <c r="VPP594" s="109"/>
      <c r="VPQ594" s="109"/>
      <c r="VPR594" s="109"/>
      <c r="VPS594" s="109"/>
      <c r="VPT594" s="109"/>
      <c r="VPU594" s="109"/>
      <c r="VPV594" s="109"/>
      <c r="VPW594" s="109"/>
      <c r="VPX594" s="109"/>
      <c r="VPY594" s="109"/>
      <c r="VPZ594" s="109"/>
      <c r="VQA594" s="109"/>
      <c r="VQB594" s="109"/>
      <c r="VQC594" s="109"/>
      <c r="VQD594" s="109"/>
      <c r="VQE594" s="109"/>
      <c r="VQF594" s="109"/>
      <c r="VQG594" s="109"/>
      <c r="VQH594" s="109"/>
      <c r="VQI594" s="109"/>
      <c r="VQJ594" s="109"/>
      <c r="VQK594" s="109"/>
      <c r="VQL594" s="109"/>
      <c r="VQM594" s="109"/>
      <c r="VQN594" s="109"/>
      <c r="VQO594" s="109"/>
      <c r="VQP594" s="109"/>
      <c r="VQQ594" s="109"/>
      <c r="VQR594" s="109"/>
      <c r="VQS594" s="109"/>
      <c r="VQT594" s="109"/>
      <c r="VQU594" s="109"/>
      <c r="VQV594" s="109"/>
      <c r="VQW594" s="109"/>
      <c r="VQX594" s="109"/>
      <c r="VQY594" s="109"/>
      <c r="VQZ594" s="109"/>
      <c r="VRA594" s="109"/>
      <c r="VRB594" s="109"/>
      <c r="VRC594" s="109"/>
      <c r="VRD594" s="109"/>
      <c r="VRE594" s="109"/>
      <c r="VRF594" s="109"/>
      <c r="VRG594" s="109"/>
      <c r="VRH594" s="109"/>
      <c r="VRI594" s="109"/>
      <c r="VRJ594" s="109"/>
      <c r="VRK594" s="109"/>
      <c r="VRL594" s="109"/>
      <c r="VRM594" s="109"/>
      <c r="VRN594" s="109"/>
      <c r="VRO594" s="109"/>
      <c r="VRP594" s="109"/>
      <c r="VRQ594" s="109"/>
      <c r="VRR594" s="109"/>
      <c r="VRS594" s="109"/>
      <c r="VRT594" s="109"/>
      <c r="VRU594" s="109"/>
      <c r="VRV594" s="109"/>
      <c r="VRW594" s="109"/>
      <c r="VRX594" s="109"/>
      <c r="VRY594" s="109"/>
      <c r="VRZ594" s="109"/>
      <c r="VSA594" s="109"/>
      <c r="VSB594" s="109"/>
      <c r="VSC594" s="109"/>
      <c r="VSD594" s="109"/>
      <c r="VSE594" s="109"/>
      <c r="VSF594" s="109"/>
      <c r="VSG594" s="109"/>
      <c r="VSH594" s="109"/>
      <c r="VSI594" s="109"/>
      <c r="VSJ594" s="109"/>
      <c r="VSK594" s="109"/>
      <c r="VSL594" s="109"/>
      <c r="VSM594" s="109"/>
      <c r="VSN594" s="109"/>
      <c r="VSO594" s="109"/>
      <c r="VSP594" s="109"/>
      <c r="VSQ594" s="109"/>
      <c r="VSR594" s="109"/>
      <c r="VSS594" s="109"/>
      <c r="VST594" s="109"/>
      <c r="VSU594" s="109"/>
      <c r="VSV594" s="109"/>
      <c r="VSW594" s="109"/>
      <c r="VSX594" s="109"/>
      <c r="VSY594" s="109"/>
      <c r="VSZ594" s="109"/>
      <c r="VTA594" s="109"/>
      <c r="VTB594" s="109"/>
      <c r="VTC594" s="109"/>
      <c r="VTD594" s="109"/>
      <c r="VTE594" s="109"/>
      <c r="VTF594" s="109"/>
      <c r="VTG594" s="109"/>
      <c r="VTH594" s="109"/>
      <c r="VTI594" s="109"/>
      <c r="VTJ594" s="109"/>
      <c r="VTK594" s="109"/>
      <c r="VTL594" s="109"/>
      <c r="VTM594" s="109"/>
      <c r="VTN594" s="109"/>
      <c r="VTO594" s="109"/>
      <c r="VTP594" s="109"/>
      <c r="VTQ594" s="109"/>
      <c r="VTR594" s="109"/>
      <c r="VTS594" s="109"/>
      <c r="VTT594" s="109"/>
      <c r="VTU594" s="109"/>
      <c r="VTV594" s="109"/>
      <c r="VTW594" s="109"/>
      <c r="VTX594" s="109"/>
      <c r="VTY594" s="109"/>
      <c r="VTZ594" s="109"/>
      <c r="VUA594" s="109"/>
      <c r="VUB594" s="109"/>
      <c r="VUC594" s="109"/>
      <c r="VUD594" s="109"/>
      <c r="VUE594" s="109"/>
      <c r="VUF594" s="109"/>
      <c r="VUG594" s="109"/>
      <c r="VUH594" s="109"/>
      <c r="VUI594" s="109"/>
      <c r="VUJ594" s="109"/>
      <c r="VUK594" s="109"/>
      <c r="VUL594" s="109"/>
      <c r="VUM594" s="109"/>
      <c r="VUN594" s="109"/>
      <c r="VUO594" s="109"/>
      <c r="VUP594" s="109"/>
      <c r="VUQ594" s="109"/>
      <c r="VUR594" s="109"/>
      <c r="VUS594" s="109"/>
      <c r="VUT594" s="109"/>
      <c r="VUU594" s="109"/>
      <c r="VUV594" s="109"/>
      <c r="VUW594" s="109"/>
      <c r="VUX594" s="109"/>
      <c r="VUY594" s="109"/>
      <c r="VUZ594" s="109"/>
      <c r="VVA594" s="109"/>
      <c r="VVB594" s="109"/>
      <c r="VVC594" s="109"/>
      <c r="VVD594" s="109"/>
      <c r="VVE594" s="109"/>
      <c r="VVF594" s="109"/>
      <c r="VVG594" s="109"/>
      <c r="VVH594" s="109"/>
      <c r="VVI594" s="109"/>
      <c r="VVJ594" s="109"/>
      <c r="VVK594" s="109"/>
      <c r="VVL594" s="109"/>
      <c r="VVM594" s="109"/>
      <c r="VVN594" s="109"/>
      <c r="VVO594" s="109"/>
      <c r="VVP594" s="109"/>
      <c r="VVQ594" s="109"/>
      <c r="VVR594" s="109"/>
      <c r="VVS594" s="109"/>
      <c r="VVT594" s="109"/>
      <c r="VVU594" s="109"/>
      <c r="VVV594" s="109"/>
      <c r="VVW594" s="109"/>
      <c r="VVX594" s="109"/>
      <c r="VVY594" s="109"/>
      <c r="VVZ594" s="109"/>
      <c r="VWA594" s="109"/>
      <c r="VWB594" s="109"/>
      <c r="VWC594" s="109"/>
      <c r="VWD594" s="109"/>
      <c r="VWE594" s="109"/>
      <c r="VWF594" s="109"/>
      <c r="VWG594" s="109"/>
      <c r="VWH594" s="109"/>
      <c r="VWI594" s="109"/>
      <c r="VWJ594" s="109"/>
      <c r="VWK594" s="109"/>
      <c r="VWL594" s="109"/>
      <c r="VWM594" s="109"/>
      <c r="VWN594" s="109"/>
      <c r="VWO594" s="109"/>
      <c r="VWP594" s="109"/>
      <c r="VWQ594" s="109"/>
      <c r="VWR594" s="109"/>
      <c r="VWS594" s="109"/>
      <c r="VWT594" s="109"/>
      <c r="VWU594" s="109"/>
      <c r="VWV594" s="109"/>
      <c r="VWW594" s="109"/>
      <c r="VWX594" s="109"/>
      <c r="VWY594" s="109"/>
      <c r="VWZ594" s="109"/>
      <c r="VXA594" s="109"/>
      <c r="VXB594" s="109"/>
      <c r="VXC594" s="109"/>
      <c r="VXD594" s="109"/>
      <c r="VXE594" s="109"/>
      <c r="VXF594" s="109"/>
      <c r="VXG594" s="109"/>
      <c r="VXH594" s="109"/>
      <c r="VXI594" s="109"/>
      <c r="VXJ594" s="109"/>
      <c r="VXK594" s="109"/>
      <c r="VXL594" s="109"/>
      <c r="VXM594" s="109"/>
      <c r="VXN594" s="109"/>
      <c r="VXO594" s="109"/>
      <c r="VXP594" s="109"/>
      <c r="VXQ594" s="109"/>
      <c r="VXR594" s="109"/>
      <c r="VXS594" s="109"/>
      <c r="VXT594" s="109"/>
      <c r="VXU594" s="109"/>
      <c r="VXV594" s="109"/>
      <c r="VXW594" s="109"/>
      <c r="VXX594" s="109"/>
      <c r="VXY594" s="109"/>
      <c r="VXZ594" s="109"/>
      <c r="VYA594" s="109"/>
      <c r="VYB594" s="109"/>
      <c r="VYC594" s="109"/>
      <c r="VYD594" s="109"/>
      <c r="VYE594" s="109"/>
      <c r="VYF594" s="109"/>
      <c r="VYG594" s="109"/>
      <c r="VYH594" s="109"/>
      <c r="VYI594" s="109"/>
      <c r="VYJ594" s="109"/>
      <c r="VYK594" s="109"/>
      <c r="VYL594" s="109"/>
      <c r="VYM594" s="109"/>
      <c r="VYN594" s="109"/>
      <c r="VYO594" s="109"/>
      <c r="VYP594" s="109"/>
      <c r="VYQ594" s="109"/>
      <c r="VYR594" s="109"/>
      <c r="VYS594" s="109"/>
      <c r="VYT594" s="109"/>
      <c r="VYU594" s="109"/>
      <c r="VYV594" s="109"/>
      <c r="VYW594" s="109"/>
      <c r="VYX594" s="109"/>
      <c r="VYY594" s="109"/>
      <c r="VYZ594" s="109"/>
      <c r="VZA594" s="109"/>
      <c r="VZB594" s="109"/>
      <c r="VZC594" s="109"/>
      <c r="VZD594" s="109"/>
      <c r="VZE594" s="109"/>
      <c r="VZF594" s="109"/>
      <c r="VZG594" s="109"/>
      <c r="VZH594" s="109"/>
      <c r="VZI594" s="109"/>
      <c r="VZJ594" s="109"/>
      <c r="VZK594" s="109"/>
      <c r="VZL594" s="109"/>
      <c r="VZM594" s="109"/>
      <c r="VZN594" s="109"/>
      <c r="VZO594" s="109"/>
      <c r="VZP594" s="109"/>
      <c r="VZQ594" s="109"/>
      <c r="VZR594" s="109"/>
      <c r="VZS594" s="109"/>
      <c r="VZT594" s="109"/>
      <c r="VZU594" s="109"/>
      <c r="VZV594" s="109"/>
      <c r="VZW594" s="109"/>
      <c r="VZX594" s="109"/>
      <c r="VZY594" s="109"/>
      <c r="VZZ594" s="109"/>
      <c r="WAA594" s="109"/>
      <c r="WAB594" s="109"/>
      <c r="WAC594" s="109"/>
      <c r="WAD594" s="109"/>
      <c r="WAE594" s="109"/>
      <c r="WAF594" s="109"/>
      <c r="WAG594" s="109"/>
      <c r="WAH594" s="109"/>
      <c r="WAI594" s="109"/>
      <c r="WAJ594" s="109"/>
      <c r="WAK594" s="109"/>
      <c r="WAL594" s="109"/>
      <c r="WAM594" s="109"/>
      <c r="WAN594" s="109"/>
      <c r="WAO594" s="109"/>
      <c r="WAP594" s="109"/>
      <c r="WAQ594" s="109"/>
      <c r="WAR594" s="109"/>
      <c r="WAS594" s="109"/>
      <c r="WAT594" s="109"/>
      <c r="WAU594" s="109"/>
      <c r="WAV594" s="109"/>
      <c r="WAW594" s="109"/>
      <c r="WAX594" s="109"/>
      <c r="WAY594" s="109"/>
      <c r="WAZ594" s="109"/>
      <c r="WBA594" s="109"/>
      <c r="WBB594" s="109"/>
      <c r="WBC594" s="109"/>
      <c r="WBD594" s="109"/>
      <c r="WBE594" s="109"/>
      <c r="WBF594" s="109"/>
      <c r="WBG594" s="109"/>
      <c r="WBH594" s="109"/>
      <c r="WBI594" s="109"/>
      <c r="WBJ594" s="109"/>
      <c r="WBK594" s="109"/>
      <c r="WBL594" s="109"/>
      <c r="WBM594" s="109"/>
      <c r="WBN594" s="109"/>
      <c r="WBO594" s="109"/>
      <c r="WBP594" s="109"/>
      <c r="WBQ594" s="109"/>
      <c r="WBR594" s="109"/>
      <c r="WBS594" s="109"/>
      <c r="WBT594" s="109"/>
      <c r="WBU594" s="109"/>
      <c r="WBV594" s="109"/>
      <c r="WBW594" s="109"/>
      <c r="WBX594" s="109"/>
      <c r="WBY594" s="109"/>
      <c r="WBZ594" s="109"/>
      <c r="WCA594" s="109"/>
      <c r="WCB594" s="109"/>
      <c r="WCC594" s="109"/>
      <c r="WCD594" s="109"/>
      <c r="WCE594" s="109"/>
      <c r="WCF594" s="109"/>
      <c r="WCG594" s="109"/>
      <c r="WCH594" s="109"/>
      <c r="WCI594" s="109"/>
      <c r="WCJ594" s="109"/>
      <c r="WCK594" s="109"/>
      <c r="WCL594" s="109"/>
      <c r="WCM594" s="109"/>
      <c r="WCN594" s="109"/>
      <c r="WCO594" s="109"/>
      <c r="WCP594" s="109"/>
      <c r="WCQ594" s="109"/>
      <c r="WCR594" s="109"/>
      <c r="WCS594" s="109"/>
      <c r="WCT594" s="109"/>
      <c r="WCU594" s="109"/>
      <c r="WCV594" s="109"/>
      <c r="WCW594" s="109"/>
      <c r="WCX594" s="109"/>
      <c r="WCY594" s="109"/>
      <c r="WCZ594" s="109"/>
      <c r="WDA594" s="109"/>
      <c r="WDB594" s="109"/>
      <c r="WDC594" s="109"/>
      <c r="WDD594" s="109"/>
      <c r="WDE594" s="109"/>
      <c r="WDF594" s="109"/>
      <c r="WDG594" s="109"/>
      <c r="WDH594" s="109"/>
      <c r="WDI594" s="109"/>
      <c r="WDJ594" s="109"/>
      <c r="WDK594" s="109"/>
      <c r="WDL594" s="109"/>
      <c r="WDM594" s="109"/>
      <c r="WDN594" s="109"/>
      <c r="WDO594" s="109"/>
      <c r="WDP594" s="109"/>
      <c r="WDQ594" s="109"/>
      <c r="WDR594" s="109"/>
      <c r="WDS594" s="109"/>
      <c r="WDT594" s="109"/>
      <c r="WDU594" s="109"/>
      <c r="WDV594" s="109"/>
      <c r="WDW594" s="109"/>
      <c r="WDX594" s="109"/>
      <c r="WDY594" s="109"/>
      <c r="WDZ594" s="109"/>
      <c r="WEA594" s="109"/>
      <c r="WEB594" s="109"/>
      <c r="WEC594" s="109"/>
      <c r="WED594" s="109"/>
      <c r="WEE594" s="109"/>
      <c r="WEF594" s="109"/>
      <c r="WEG594" s="109"/>
      <c r="WEH594" s="109"/>
      <c r="WEI594" s="109"/>
      <c r="WEJ594" s="109"/>
      <c r="WEK594" s="109"/>
      <c r="WEL594" s="109"/>
      <c r="WEM594" s="109"/>
      <c r="WEN594" s="109"/>
      <c r="WEO594" s="109"/>
      <c r="WEP594" s="109"/>
      <c r="WEQ594" s="109"/>
      <c r="WER594" s="109"/>
      <c r="WES594" s="109"/>
      <c r="WET594" s="109"/>
      <c r="WEU594" s="109"/>
      <c r="WEV594" s="109"/>
      <c r="WEW594" s="109"/>
      <c r="WEX594" s="109"/>
      <c r="WEY594" s="109"/>
      <c r="WEZ594" s="109"/>
      <c r="WFA594" s="109"/>
      <c r="WFB594" s="109"/>
      <c r="WFC594" s="109"/>
      <c r="WFD594" s="109"/>
      <c r="WFE594" s="109"/>
      <c r="WFF594" s="109"/>
      <c r="WFG594" s="109"/>
      <c r="WFH594" s="109"/>
      <c r="WFI594" s="109"/>
      <c r="WFJ594" s="109"/>
      <c r="WFK594" s="109"/>
      <c r="WFL594" s="109"/>
      <c r="WFM594" s="109"/>
      <c r="WFN594" s="109"/>
      <c r="WFO594" s="109"/>
      <c r="WFP594" s="109"/>
      <c r="WFQ594" s="109"/>
      <c r="WFR594" s="109"/>
      <c r="WFS594" s="109"/>
      <c r="WFT594" s="109"/>
      <c r="WFU594" s="109"/>
      <c r="WFV594" s="109"/>
      <c r="WFW594" s="109"/>
      <c r="WFX594" s="109"/>
      <c r="WFY594" s="109"/>
      <c r="WFZ594" s="109"/>
      <c r="WGA594" s="109"/>
      <c r="WGB594" s="109"/>
      <c r="WGC594" s="109"/>
      <c r="WGD594" s="109"/>
      <c r="WGE594" s="109"/>
      <c r="WGF594" s="109"/>
      <c r="WGG594" s="109"/>
      <c r="WGH594" s="109"/>
      <c r="WGI594" s="109"/>
      <c r="WGJ594" s="109"/>
      <c r="WGK594" s="109"/>
      <c r="WGL594" s="109"/>
      <c r="WGM594" s="109"/>
      <c r="WGN594" s="109"/>
      <c r="WGO594" s="109"/>
      <c r="WGP594" s="109"/>
      <c r="WGQ594" s="109"/>
      <c r="WGR594" s="109"/>
      <c r="WGS594" s="109"/>
      <c r="WGT594" s="109"/>
      <c r="WGU594" s="109"/>
      <c r="WGV594" s="109"/>
      <c r="WGW594" s="109"/>
      <c r="WGX594" s="109"/>
      <c r="WGY594" s="109"/>
      <c r="WGZ594" s="109"/>
      <c r="WHA594" s="109"/>
      <c r="WHB594" s="109"/>
      <c r="WHC594" s="109"/>
      <c r="WHD594" s="109"/>
      <c r="WHE594" s="109"/>
      <c r="WHF594" s="109"/>
      <c r="WHG594" s="109"/>
      <c r="WHH594" s="109"/>
      <c r="WHI594" s="109"/>
      <c r="WHJ594" s="109"/>
      <c r="WHK594" s="109"/>
      <c r="WHL594" s="109"/>
      <c r="WHM594" s="109"/>
      <c r="WHN594" s="109"/>
      <c r="WHO594" s="109"/>
      <c r="WHP594" s="109"/>
      <c r="WHQ594" s="109"/>
      <c r="WHR594" s="109"/>
      <c r="WHS594" s="109"/>
      <c r="WHT594" s="109"/>
      <c r="WHU594" s="109"/>
      <c r="WHV594" s="109"/>
      <c r="WHW594" s="109"/>
      <c r="WHX594" s="109"/>
      <c r="WHY594" s="109"/>
      <c r="WHZ594" s="109"/>
      <c r="WIA594" s="109"/>
      <c r="WIB594" s="109"/>
      <c r="WIC594" s="109"/>
      <c r="WID594" s="109"/>
      <c r="WIE594" s="109"/>
      <c r="WIF594" s="109"/>
      <c r="WIG594" s="109"/>
      <c r="WIH594" s="109"/>
      <c r="WII594" s="109"/>
      <c r="WIJ594" s="109"/>
      <c r="WIK594" s="109"/>
      <c r="WIL594" s="109"/>
      <c r="WIM594" s="109"/>
      <c r="WIN594" s="109"/>
      <c r="WIO594" s="109"/>
      <c r="WIP594" s="109"/>
      <c r="WIQ594" s="109"/>
      <c r="WIR594" s="109"/>
      <c r="WIS594" s="109"/>
      <c r="WIT594" s="109"/>
      <c r="WIU594" s="109"/>
      <c r="WIV594" s="109"/>
      <c r="WIW594" s="109"/>
      <c r="WIX594" s="109"/>
      <c r="WIY594" s="109"/>
      <c r="WIZ594" s="109"/>
      <c r="WJA594" s="109"/>
      <c r="WJB594" s="109"/>
      <c r="WJC594" s="109"/>
      <c r="WJD594" s="109"/>
      <c r="WJE594" s="109"/>
      <c r="WJF594" s="109"/>
      <c r="WJG594" s="109"/>
      <c r="WJH594" s="109"/>
      <c r="WJI594" s="109"/>
      <c r="WJJ594" s="109"/>
      <c r="WJK594" s="109"/>
      <c r="WJL594" s="109"/>
      <c r="WJM594" s="109"/>
      <c r="WJN594" s="109"/>
      <c r="WJO594" s="109"/>
      <c r="WJP594" s="109"/>
      <c r="WJQ594" s="109"/>
      <c r="WJR594" s="109"/>
      <c r="WJS594" s="109"/>
      <c r="WJT594" s="109"/>
      <c r="WJU594" s="109"/>
      <c r="WJV594" s="109"/>
      <c r="WJW594" s="109"/>
      <c r="WJX594" s="109"/>
      <c r="WJY594" s="109"/>
      <c r="WJZ594" s="109"/>
      <c r="WKA594" s="109"/>
      <c r="WKB594" s="109"/>
      <c r="WKC594" s="109"/>
      <c r="WKD594" s="109"/>
      <c r="WKE594" s="109"/>
      <c r="WKF594" s="109"/>
      <c r="WKG594" s="109"/>
      <c r="WKH594" s="109"/>
      <c r="WKI594" s="109"/>
      <c r="WKJ594" s="109"/>
      <c r="WKK594" s="109"/>
      <c r="WKL594" s="109"/>
      <c r="WKM594" s="109"/>
      <c r="WKN594" s="109"/>
      <c r="WKO594" s="109"/>
      <c r="WKP594" s="109"/>
      <c r="WKQ594" s="109"/>
      <c r="WKR594" s="109"/>
      <c r="WKS594" s="109"/>
      <c r="WKT594" s="109"/>
      <c r="WKU594" s="109"/>
      <c r="WKV594" s="109"/>
      <c r="WKW594" s="109"/>
      <c r="WKX594" s="109"/>
      <c r="WKY594" s="109"/>
      <c r="WKZ594" s="109"/>
      <c r="WLA594" s="109"/>
      <c r="WLB594" s="109"/>
      <c r="WLC594" s="109"/>
      <c r="WLD594" s="109"/>
      <c r="WLE594" s="109"/>
      <c r="WLF594" s="109"/>
      <c r="WLG594" s="109"/>
      <c r="WLH594" s="109"/>
      <c r="WLI594" s="109"/>
      <c r="WLJ594" s="109"/>
      <c r="WLK594" s="109"/>
      <c r="WLL594" s="109"/>
      <c r="WLM594" s="109"/>
      <c r="WLN594" s="109"/>
      <c r="WLO594" s="109"/>
      <c r="WLP594" s="109"/>
      <c r="WLQ594" s="109"/>
      <c r="WLR594" s="109"/>
      <c r="WLS594" s="109"/>
      <c r="WLT594" s="109"/>
      <c r="WLU594" s="109"/>
      <c r="WLV594" s="109"/>
      <c r="WLW594" s="109"/>
      <c r="WLX594" s="109"/>
      <c r="WLY594" s="109"/>
      <c r="WLZ594" s="109"/>
      <c r="WMA594" s="109"/>
      <c r="WMB594" s="109"/>
      <c r="WMC594" s="109"/>
      <c r="WMD594" s="109"/>
      <c r="WME594" s="109"/>
      <c r="WMF594" s="109"/>
      <c r="WMG594" s="109"/>
      <c r="WMH594" s="109"/>
      <c r="WMI594" s="109"/>
      <c r="WMJ594" s="109"/>
      <c r="WMK594" s="109"/>
      <c r="WML594" s="109"/>
      <c r="WMM594" s="109"/>
      <c r="WMN594" s="109"/>
      <c r="WMO594" s="109"/>
      <c r="WMP594" s="109"/>
      <c r="WMQ594" s="109"/>
      <c r="WMR594" s="109"/>
      <c r="WMS594" s="109"/>
      <c r="WMT594" s="109"/>
      <c r="WMU594" s="109"/>
      <c r="WMV594" s="109"/>
      <c r="WMW594" s="109"/>
      <c r="WMX594" s="109"/>
      <c r="WMY594" s="109"/>
      <c r="WMZ594" s="109"/>
      <c r="WNA594" s="109"/>
      <c r="WNB594" s="109"/>
      <c r="WNC594" s="109"/>
      <c r="WND594" s="109"/>
      <c r="WNE594" s="109"/>
      <c r="WNF594" s="109"/>
      <c r="WNG594" s="109"/>
      <c r="WNH594" s="109"/>
      <c r="WNI594" s="109"/>
      <c r="WNJ594" s="109"/>
      <c r="WNK594" s="109"/>
      <c r="WNL594" s="109"/>
      <c r="WNM594" s="109"/>
      <c r="WNN594" s="109"/>
      <c r="WNO594" s="109"/>
      <c r="WNP594" s="109"/>
      <c r="WNQ594" s="109"/>
      <c r="WNR594" s="109"/>
      <c r="WNS594" s="109"/>
      <c r="WNT594" s="109"/>
      <c r="WNU594" s="109"/>
      <c r="WNV594" s="109"/>
      <c r="WNW594" s="109"/>
      <c r="WNX594" s="109"/>
      <c r="WNY594" s="109"/>
      <c r="WNZ594" s="109"/>
      <c r="WOA594" s="109"/>
      <c r="WOB594" s="109"/>
      <c r="WOC594" s="109"/>
      <c r="WOD594" s="109"/>
      <c r="WOE594" s="109"/>
      <c r="WOF594" s="109"/>
      <c r="WOG594" s="109"/>
      <c r="WOH594" s="109"/>
      <c r="WOI594" s="109"/>
      <c r="WOJ594" s="109"/>
      <c r="WOK594" s="109"/>
      <c r="WOL594" s="109"/>
      <c r="WOM594" s="109"/>
      <c r="WON594" s="109"/>
      <c r="WOO594" s="109"/>
      <c r="WOP594" s="109"/>
      <c r="WOQ594" s="109"/>
      <c r="WOR594" s="109"/>
      <c r="WOS594" s="109"/>
      <c r="WOT594" s="109"/>
      <c r="WOU594" s="109"/>
      <c r="WOV594" s="109"/>
      <c r="WOW594" s="109"/>
      <c r="WOX594" s="109"/>
      <c r="WOY594" s="109"/>
      <c r="WOZ594" s="109"/>
      <c r="WPA594" s="109"/>
      <c r="WPB594" s="109"/>
      <c r="WPC594" s="109"/>
      <c r="WPD594" s="109"/>
      <c r="WPE594" s="109"/>
      <c r="WPF594" s="109"/>
      <c r="WPG594" s="109"/>
      <c r="WPH594" s="109"/>
      <c r="WPI594" s="109"/>
      <c r="WPJ594" s="109"/>
      <c r="WPK594" s="109"/>
      <c r="WPL594" s="109"/>
      <c r="WPM594" s="109"/>
      <c r="WPN594" s="109"/>
      <c r="WPO594" s="109"/>
      <c r="WPP594" s="109"/>
      <c r="WPQ594" s="109"/>
      <c r="WPR594" s="109"/>
      <c r="WPS594" s="109"/>
      <c r="WPT594" s="109"/>
      <c r="WPU594" s="109"/>
      <c r="WPV594" s="109"/>
      <c r="WPW594" s="109"/>
      <c r="WPX594" s="109"/>
      <c r="WPY594" s="109"/>
      <c r="WPZ594" s="109"/>
      <c r="WQA594" s="109"/>
      <c r="WQB594" s="109"/>
      <c r="WQC594" s="109"/>
      <c r="WQD594" s="109"/>
      <c r="WQE594" s="109"/>
      <c r="WQF594" s="109"/>
      <c r="WQG594" s="109"/>
      <c r="WQH594" s="109"/>
      <c r="WQI594" s="109"/>
      <c r="WQJ594" s="109"/>
      <c r="WQK594" s="109"/>
      <c r="WQL594" s="109"/>
      <c r="WQM594" s="109"/>
      <c r="WQN594" s="109"/>
      <c r="WQO594" s="109"/>
      <c r="WQP594" s="109"/>
      <c r="WQQ594" s="109"/>
      <c r="WQR594" s="109"/>
      <c r="WQS594" s="109"/>
      <c r="WQT594" s="109"/>
      <c r="WQU594" s="109"/>
      <c r="WQV594" s="109"/>
      <c r="WQW594" s="109"/>
      <c r="WQX594" s="109"/>
      <c r="WQY594" s="109"/>
      <c r="WQZ594" s="109"/>
      <c r="WRA594" s="109"/>
      <c r="WRB594" s="109"/>
      <c r="WRC594" s="109"/>
      <c r="WRD594" s="109"/>
      <c r="WRE594" s="109"/>
      <c r="WRF594" s="109"/>
      <c r="WRG594" s="109"/>
      <c r="WRH594" s="109"/>
      <c r="WRI594" s="109"/>
      <c r="WRJ594" s="109"/>
      <c r="WRK594" s="109"/>
      <c r="WRL594" s="109"/>
      <c r="WRM594" s="109"/>
      <c r="WRN594" s="109"/>
      <c r="WRO594" s="109"/>
      <c r="WRP594" s="109"/>
      <c r="WRQ594" s="109"/>
      <c r="WRR594" s="109"/>
      <c r="WRS594" s="109"/>
      <c r="WRT594" s="109"/>
      <c r="WRU594" s="109"/>
      <c r="WRV594" s="109"/>
      <c r="WRW594" s="109"/>
      <c r="WRX594" s="109"/>
      <c r="WRY594" s="109"/>
      <c r="WRZ594" s="109"/>
      <c r="WSA594" s="109"/>
      <c r="WSB594" s="109"/>
      <c r="WSC594" s="109"/>
      <c r="WSD594" s="109"/>
      <c r="WSE594" s="109"/>
      <c r="WSF594" s="109"/>
      <c r="WSG594" s="109"/>
      <c r="WSH594" s="109"/>
      <c r="WSI594" s="109"/>
      <c r="WSJ594" s="109"/>
      <c r="WSK594" s="109"/>
      <c r="WSL594" s="109"/>
      <c r="WSM594" s="109"/>
      <c r="WSN594" s="109"/>
      <c r="WSO594" s="109"/>
      <c r="WSP594" s="109"/>
      <c r="WSQ594" s="109"/>
      <c r="WSR594" s="109"/>
      <c r="WSS594" s="109"/>
      <c r="WST594" s="109"/>
      <c r="WSU594" s="109"/>
      <c r="WSV594" s="109"/>
      <c r="WSW594" s="109"/>
      <c r="WSX594" s="109"/>
      <c r="WSY594" s="109"/>
      <c r="WSZ594" s="109"/>
      <c r="WTA594" s="109"/>
      <c r="WTB594" s="109"/>
      <c r="WTC594" s="109"/>
      <c r="WTD594" s="109"/>
      <c r="WTE594" s="109"/>
      <c r="WTF594" s="109"/>
      <c r="WTG594" s="109"/>
      <c r="WTH594" s="109"/>
      <c r="WTI594" s="109"/>
      <c r="WTJ594" s="109"/>
      <c r="WTK594" s="109"/>
      <c r="WTL594" s="109"/>
      <c r="WTM594" s="109"/>
      <c r="WTN594" s="109"/>
      <c r="WTO594" s="109"/>
      <c r="WTP594" s="109"/>
      <c r="WTQ594" s="109"/>
      <c r="WTR594" s="109"/>
      <c r="WTS594" s="109"/>
      <c r="WTT594" s="109"/>
      <c r="WTU594" s="109"/>
      <c r="WTV594" s="109"/>
      <c r="WTW594" s="109"/>
      <c r="WTX594" s="109"/>
      <c r="WTY594" s="109"/>
      <c r="WTZ594" s="109"/>
      <c r="WUA594" s="109"/>
      <c r="WUB594" s="109"/>
      <c r="WUC594" s="109"/>
      <c r="WUD594" s="109"/>
      <c r="WUE594" s="109"/>
      <c r="WUF594" s="109"/>
      <c r="WUG594" s="109"/>
      <c r="WUH594" s="109"/>
      <c r="WUI594" s="109"/>
      <c r="WUJ594" s="109"/>
      <c r="WUK594" s="109"/>
      <c r="WUL594" s="109"/>
      <c r="WUM594" s="109"/>
      <c r="WUN594" s="109"/>
      <c r="WUO594" s="109"/>
      <c r="WUP594" s="109"/>
      <c r="WUQ594" s="109"/>
      <c r="WUR594" s="109"/>
      <c r="WUS594" s="109"/>
      <c r="WUT594" s="109"/>
      <c r="WUU594" s="109"/>
      <c r="WUV594" s="109"/>
      <c r="WUW594" s="109"/>
      <c r="WUX594" s="109"/>
      <c r="WUY594" s="109"/>
      <c r="WUZ594" s="109"/>
      <c r="WVA594" s="109"/>
      <c r="WVB594" s="109"/>
      <c r="WVC594" s="109"/>
      <c r="WVD594" s="109"/>
      <c r="WVE594" s="109"/>
      <c r="WVF594" s="109"/>
      <c r="WVG594" s="109"/>
      <c r="WVH594" s="109"/>
      <c r="WVI594" s="109"/>
      <c r="WVJ594" s="109"/>
      <c r="WVK594" s="109"/>
      <c r="WVL594" s="109"/>
      <c r="WVM594" s="109"/>
      <c r="WVN594" s="109"/>
      <c r="WVO594" s="109"/>
      <c r="WVP594" s="109"/>
      <c r="WVQ594" s="109"/>
      <c r="WVR594" s="109"/>
      <c r="WVS594" s="109"/>
      <c r="WVT594" s="109"/>
      <c r="WVU594" s="109"/>
      <c r="WVV594" s="109"/>
      <c r="WVW594" s="109"/>
      <c r="WVX594" s="109"/>
      <c r="WVY594" s="109"/>
      <c r="WVZ594" s="109"/>
      <c r="WWA594" s="109"/>
      <c r="WWB594" s="109"/>
      <c r="WWC594" s="109"/>
      <c r="WWD594" s="109"/>
      <c r="WWE594" s="109"/>
      <c r="WWF594" s="109"/>
      <c r="WWG594" s="109"/>
      <c r="WWH594" s="109"/>
      <c r="WWI594" s="109"/>
      <c r="WWJ594" s="109"/>
      <c r="WWK594" s="109"/>
      <c r="WWL594" s="109"/>
      <c r="WWM594" s="109"/>
      <c r="WWN594" s="109"/>
      <c r="WWO594" s="109"/>
      <c r="WWP594" s="109"/>
      <c r="WWQ594" s="109"/>
      <c r="WWR594" s="109"/>
      <c r="WWS594" s="109"/>
      <c r="WWT594" s="109"/>
      <c r="WWU594" s="109"/>
      <c r="WWV594" s="109"/>
      <c r="WWW594" s="109"/>
      <c r="WWX594" s="109"/>
      <c r="WWY594" s="109"/>
      <c r="WWZ594" s="109"/>
      <c r="WXA594" s="109"/>
      <c r="WXB594" s="109"/>
      <c r="WXC594" s="109"/>
      <c r="WXD594" s="109"/>
      <c r="WXE594" s="109"/>
      <c r="WXF594" s="109"/>
      <c r="WXG594" s="109"/>
      <c r="WXH594" s="109"/>
      <c r="WXI594" s="109"/>
      <c r="WXJ594" s="109"/>
      <c r="WXK594" s="109"/>
      <c r="WXL594" s="109"/>
      <c r="WXM594" s="109"/>
      <c r="WXN594" s="109"/>
      <c r="WXO594" s="109"/>
      <c r="WXP594" s="109"/>
      <c r="WXQ594" s="109"/>
      <c r="WXR594" s="109"/>
      <c r="WXS594" s="109"/>
      <c r="WXT594" s="109"/>
      <c r="WXU594" s="109"/>
      <c r="WXV594" s="109"/>
      <c r="WXW594" s="109"/>
      <c r="WXX594" s="109"/>
      <c r="WXY594" s="109"/>
      <c r="WXZ594" s="109"/>
      <c r="WYA594" s="109"/>
      <c r="WYB594" s="109"/>
      <c r="WYC594" s="109"/>
      <c r="WYD594" s="109"/>
      <c r="WYE594" s="109"/>
      <c r="WYF594" s="109"/>
      <c r="WYG594" s="109"/>
      <c r="WYH594" s="109"/>
      <c r="WYI594" s="109"/>
      <c r="WYJ594" s="109"/>
      <c r="WYK594" s="109"/>
      <c r="WYL594" s="109"/>
      <c r="WYM594" s="109"/>
      <c r="WYN594" s="109"/>
      <c r="WYO594" s="109"/>
      <c r="WYP594" s="109"/>
      <c r="WYQ594" s="109"/>
      <c r="WYR594" s="109"/>
      <c r="WYS594" s="109"/>
      <c r="WYT594" s="109"/>
      <c r="WYU594" s="109"/>
      <c r="WYV594" s="109"/>
      <c r="WYW594" s="109"/>
      <c r="WYX594" s="109"/>
      <c r="WYY594" s="109"/>
      <c r="WYZ594" s="109"/>
      <c r="WZA594" s="109"/>
      <c r="WZB594" s="109"/>
      <c r="WZC594" s="109"/>
      <c r="WZD594" s="109"/>
      <c r="WZE594" s="109"/>
      <c r="WZF594" s="109"/>
      <c r="WZG594" s="109"/>
      <c r="WZH594" s="109"/>
      <c r="WZI594" s="109"/>
      <c r="WZJ594" s="109"/>
      <c r="WZK594" s="109"/>
      <c r="WZL594" s="109"/>
      <c r="WZM594" s="109"/>
      <c r="WZN594" s="109"/>
      <c r="WZO594" s="109"/>
      <c r="WZP594" s="109"/>
      <c r="WZQ594" s="109"/>
      <c r="WZR594" s="109"/>
      <c r="WZS594" s="109"/>
      <c r="WZT594" s="109"/>
      <c r="WZU594" s="109"/>
      <c r="WZV594" s="109"/>
      <c r="WZW594" s="109"/>
      <c r="WZX594" s="109"/>
      <c r="WZY594" s="109"/>
      <c r="WZZ594" s="109"/>
      <c r="XAA594" s="109"/>
      <c r="XAB594" s="109"/>
      <c r="XAC594" s="109"/>
      <c r="XAD594" s="109"/>
      <c r="XAE594" s="109"/>
      <c r="XAF594" s="109"/>
      <c r="XAG594" s="109"/>
      <c r="XAH594" s="109"/>
      <c r="XAI594" s="109"/>
      <c r="XAJ594" s="109"/>
      <c r="XAK594" s="109"/>
      <c r="XAL594" s="109"/>
      <c r="XAM594" s="109"/>
      <c r="XAN594" s="109"/>
      <c r="XAO594" s="109"/>
      <c r="XAP594" s="109"/>
      <c r="XAQ594" s="109"/>
      <c r="XAR594" s="109"/>
      <c r="XAS594" s="109"/>
      <c r="XAT594" s="109"/>
      <c r="XAU594" s="109"/>
      <c r="XAV594" s="109"/>
      <c r="XAW594" s="109"/>
      <c r="XAX594" s="109"/>
      <c r="XAY594" s="109"/>
      <c r="XAZ594" s="109"/>
      <c r="XBA594" s="109"/>
      <c r="XBB594" s="109"/>
      <c r="XBC594" s="109"/>
      <c r="XBD594" s="109"/>
      <c r="XBE594" s="109"/>
      <c r="XBF594" s="109"/>
      <c r="XBG594" s="109"/>
      <c r="XBH594" s="109"/>
      <c r="XBI594" s="109"/>
      <c r="XBJ594" s="109"/>
      <c r="XBK594" s="109"/>
      <c r="XBL594" s="109"/>
      <c r="XBM594" s="109"/>
      <c r="XBN594" s="109"/>
      <c r="XBO594" s="109"/>
      <c r="XBP594" s="109"/>
      <c r="XBQ594" s="109"/>
      <c r="XBR594" s="109"/>
      <c r="XBS594" s="109"/>
      <c r="XBT594" s="109"/>
      <c r="XBU594" s="109"/>
      <c r="XBV594" s="109"/>
      <c r="XBW594" s="109"/>
      <c r="XBX594" s="109"/>
      <c r="XBY594" s="109"/>
      <c r="XBZ594" s="109"/>
      <c r="XCA594" s="109"/>
      <c r="XCB594" s="109"/>
      <c r="XCC594" s="109"/>
      <c r="XCD594" s="109"/>
      <c r="XCE594" s="109"/>
      <c r="XCF594" s="109"/>
      <c r="XCG594" s="109"/>
      <c r="XCH594" s="109"/>
      <c r="XCI594" s="109"/>
      <c r="XCJ594" s="109"/>
      <c r="XCK594" s="109"/>
      <c r="XCL594" s="109"/>
      <c r="XCM594" s="109"/>
      <c r="XCN594" s="109"/>
      <c r="XCO594" s="109"/>
      <c r="XCP594" s="109"/>
      <c r="XCQ594" s="109"/>
      <c r="XCR594" s="109"/>
      <c r="XCS594" s="109"/>
      <c r="XCT594" s="109"/>
      <c r="XCU594" s="109"/>
      <c r="XCV594" s="109"/>
      <c r="XCW594" s="109"/>
      <c r="XCX594" s="109"/>
      <c r="XCY594" s="109"/>
      <c r="XCZ594" s="109"/>
      <c r="XDA594" s="109"/>
      <c r="XDB594" s="109"/>
      <c r="XDC594" s="109"/>
      <c r="XDD594" s="109"/>
      <c r="XDE594" s="109"/>
      <c r="XDF594" s="109"/>
      <c r="XDG594" s="109"/>
      <c r="XDH594" s="109"/>
      <c r="XDI594" s="109"/>
      <c r="XDJ594" s="109"/>
      <c r="XDK594" s="109"/>
      <c r="XDL594" s="109"/>
      <c r="XDM594" s="109"/>
      <c r="XDN594" s="109"/>
      <c r="XDO594" s="109"/>
      <c r="XDP594" s="109"/>
      <c r="XDQ594" s="109"/>
      <c r="XDR594" s="109"/>
      <c r="XDS594" s="109"/>
      <c r="XDT594" s="109"/>
      <c r="XDU594" s="109"/>
      <c r="XDV594" s="109"/>
      <c r="XDW594" s="109"/>
      <c r="XDX594" s="109"/>
      <c r="XDY594" s="109"/>
      <c r="XDZ594" s="109"/>
      <c r="XEA594" s="109"/>
      <c r="XEB594" s="109"/>
      <c r="XEC594" s="109"/>
      <c r="XED594" s="109"/>
      <c r="XEE594" s="109"/>
      <c r="XEF594" s="109"/>
      <c r="XEG594" s="109"/>
      <c r="XEH594" s="109"/>
      <c r="XEI594" s="109"/>
      <c r="XEJ594" s="109"/>
      <c r="XEK594" s="109"/>
      <c r="XEL594" s="109"/>
      <c r="XEM594" s="109"/>
      <c r="XEN594" s="109"/>
      <c r="XEO594" s="109"/>
      <c r="XEP594" s="109"/>
      <c r="XEQ594" s="109"/>
      <c r="XER594" s="109"/>
      <c r="XES594" s="109"/>
      <c r="XET594" s="109"/>
      <c r="XEU594" s="109"/>
      <c r="XEV594" s="109"/>
      <c r="XEW594" s="109"/>
      <c r="XEX594" s="109"/>
      <c r="XEY594" s="109"/>
      <c r="XEZ594" s="109"/>
      <c r="XFA594" s="109"/>
      <c r="XFB594" s="109"/>
      <c r="XFC594" s="109"/>
      <c r="XFD594" s="109"/>
    </row>
    <row r="595" spans="1:16384" ht="13.5" customHeight="1" x14ac:dyDescent="0.2">
      <c r="A595" s="92">
        <v>60124412</v>
      </c>
      <c r="B595" s="69" t="str">
        <f t="shared" ca="1" si="30"/>
        <v>Alambre suave galvanizado</v>
      </c>
      <c r="C595" s="113" t="s">
        <v>1450</v>
      </c>
      <c r="D595" s="113">
        <v>25</v>
      </c>
      <c r="E595" s="114">
        <v>40</v>
      </c>
      <c r="F595" s="70">
        <f t="shared" ca="1" si="31"/>
        <v>1000</v>
      </c>
      <c r="G595" s="45"/>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c r="BM595" s="109"/>
      <c r="BN595" s="109"/>
      <c r="BO595" s="109"/>
      <c r="BP595" s="109"/>
      <c r="BQ595" s="109"/>
      <c r="BR595" s="109"/>
      <c r="BS595" s="109"/>
      <c r="BT595" s="109"/>
      <c r="BU595" s="109"/>
      <c r="BV595" s="109"/>
      <c r="BW595" s="109"/>
      <c r="BX595" s="109"/>
      <c r="BY595" s="109"/>
      <c r="BZ595" s="109"/>
      <c r="CA595" s="109"/>
      <c r="CB595" s="109"/>
      <c r="CC595" s="109"/>
      <c r="CD595" s="109"/>
      <c r="CE595" s="109"/>
      <c r="CF595" s="109"/>
      <c r="CG595" s="109"/>
      <c r="CH595" s="109"/>
      <c r="CI595" s="109"/>
      <c r="CJ595" s="109"/>
      <c r="CK595" s="109"/>
      <c r="CL595" s="109"/>
      <c r="CM595" s="109"/>
      <c r="CN595" s="109"/>
      <c r="CO595" s="109"/>
      <c r="CP595" s="109"/>
      <c r="CQ595" s="109"/>
      <c r="CR595" s="109"/>
      <c r="CS595" s="109"/>
      <c r="CT595" s="109"/>
      <c r="CU595" s="109"/>
      <c r="CV595" s="109"/>
      <c r="CW595" s="109"/>
      <c r="CX595" s="109"/>
      <c r="CY595" s="109"/>
      <c r="CZ595" s="109"/>
      <c r="DA595" s="109"/>
      <c r="DB595" s="109"/>
      <c r="DC595" s="109"/>
      <c r="DD595" s="109"/>
      <c r="DE595" s="109"/>
      <c r="DF595" s="109"/>
      <c r="DG595" s="109"/>
      <c r="DH595" s="109"/>
      <c r="DI595" s="109"/>
      <c r="DJ595" s="109"/>
      <c r="DK595" s="109"/>
      <c r="DL595" s="109"/>
      <c r="DM595" s="109"/>
      <c r="DN595" s="109"/>
      <c r="DO595" s="109"/>
      <c r="DP595" s="109"/>
      <c r="DQ595" s="109"/>
      <c r="DR595" s="109"/>
      <c r="DS595" s="109"/>
      <c r="DT595" s="109"/>
      <c r="DU595" s="109"/>
      <c r="DV595" s="109"/>
      <c r="DW595" s="109"/>
      <c r="DX595" s="109"/>
      <c r="DY595" s="109"/>
      <c r="DZ595" s="109"/>
      <c r="EA595" s="109"/>
      <c r="EB595" s="109"/>
      <c r="EC595" s="109"/>
      <c r="ED595" s="109"/>
      <c r="EE595" s="109"/>
      <c r="EF595" s="109"/>
      <c r="EG595" s="109"/>
      <c r="EH595" s="109"/>
      <c r="EI595" s="109"/>
      <c r="EJ595" s="109"/>
      <c r="EK595" s="109"/>
      <c r="EL595" s="109"/>
      <c r="EM595" s="109"/>
      <c r="EN595" s="109"/>
      <c r="EO595" s="109"/>
      <c r="EP595" s="109"/>
      <c r="EQ595" s="109"/>
      <c r="ER595" s="109"/>
      <c r="ES595" s="109"/>
      <c r="ET595" s="109"/>
      <c r="EU595" s="109"/>
      <c r="EV595" s="109"/>
      <c r="EW595" s="109"/>
      <c r="EX595" s="109"/>
      <c r="EY595" s="109"/>
      <c r="EZ595" s="109"/>
      <c r="FA595" s="109"/>
      <c r="FB595" s="109"/>
      <c r="FC595" s="109"/>
      <c r="FD595" s="109"/>
      <c r="FE595" s="109"/>
      <c r="FF595" s="109"/>
      <c r="FG595" s="109"/>
      <c r="FH595" s="109"/>
      <c r="FI595" s="109"/>
      <c r="FJ595" s="109"/>
      <c r="FK595" s="109"/>
      <c r="FL595" s="109"/>
      <c r="FM595" s="109"/>
      <c r="FN595" s="109"/>
      <c r="FO595" s="109"/>
      <c r="FP595" s="109"/>
      <c r="FQ595" s="109"/>
      <c r="FR595" s="109"/>
      <c r="FS595" s="109"/>
      <c r="FT595" s="109"/>
      <c r="FU595" s="109"/>
      <c r="FV595" s="109"/>
      <c r="FW595" s="109"/>
      <c r="FX595" s="109"/>
      <c r="FY595" s="109"/>
      <c r="FZ595" s="109"/>
      <c r="GA595" s="109"/>
      <c r="GB595" s="109"/>
      <c r="GC595" s="109"/>
      <c r="GD595" s="109"/>
      <c r="GE595" s="109"/>
      <c r="GF595" s="109"/>
      <c r="GG595" s="109"/>
      <c r="GH595" s="109"/>
      <c r="GI595" s="109"/>
      <c r="GJ595" s="109"/>
      <c r="GK595" s="109"/>
      <c r="GL595" s="109"/>
      <c r="GM595" s="109"/>
      <c r="GN595" s="109"/>
      <c r="GO595" s="109"/>
      <c r="GP595" s="109"/>
      <c r="GQ595" s="109"/>
      <c r="GR595" s="109"/>
      <c r="GS595" s="109"/>
      <c r="GT595" s="109"/>
      <c r="GU595" s="109"/>
      <c r="GV595" s="109"/>
      <c r="GW595" s="109"/>
      <c r="GX595" s="109"/>
      <c r="GY595" s="109"/>
      <c r="GZ595" s="109"/>
      <c r="HA595" s="109"/>
      <c r="HB595" s="109"/>
      <c r="HC595" s="109"/>
      <c r="HD595" s="109"/>
      <c r="HE595" s="109"/>
      <c r="HF595" s="109"/>
      <c r="HG595" s="109"/>
      <c r="HH595" s="109"/>
      <c r="HI595" s="109"/>
      <c r="HJ595" s="109"/>
      <c r="HK595" s="109"/>
      <c r="HL595" s="109"/>
      <c r="HM595" s="109"/>
      <c r="HN595" s="109"/>
      <c r="HO595" s="109"/>
      <c r="HP595" s="109"/>
      <c r="HQ595" s="109"/>
      <c r="HR595" s="109"/>
      <c r="HS595" s="109"/>
      <c r="HT595" s="109"/>
      <c r="HU595" s="109"/>
      <c r="HV595" s="109"/>
      <c r="HW595" s="109"/>
      <c r="HX595" s="109"/>
      <c r="HY595" s="109"/>
      <c r="HZ595" s="109"/>
      <c r="IA595" s="109"/>
      <c r="IB595" s="109"/>
      <c r="IC595" s="109"/>
      <c r="ID595" s="109"/>
      <c r="IE595" s="109"/>
      <c r="IF595" s="109"/>
      <c r="IG595" s="109"/>
      <c r="IH595" s="109"/>
      <c r="II595" s="109"/>
      <c r="IJ595" s="109"/>
      <c r="IK595" s="109"/>
      <c r="IL595" s="109"/>
      <c r="IM595" s="109"/>
      <c r="IN595" s="109"/>
      <c r="IO595" s="109"/>
      <c r="IP595" s="109"/>
      <c r="IQ595" s="109"/>
      <c r="IR595" s="109"/>
      <c r="IS595" s="109"/>
      <c r="IT595" s="109"/>
      <c r="IU595" s="109"/>
      <c r="IV595" s="109"/>
      <c r="IW595" s="109"/>
      <c r="IX595" s="109"/>
      <c r="IY595" s="109"/>
      <c r="IZ595" s="109"/>
      <c r="JA595" s="109"/>
      <c r="JB595" s="109"/>
      <c r="JC595" s="109"/>
      <c r="JD595" s="109"/>
      <c r="JE595" s="109"/>
      <c r="JF595" s="109"/>
      <c r="JG595" s="109"/>
      <c r="JH595" s="109"/>
      <c r="JI595" s="109"/>
      <c r="JJ595" s="109"/>
      <c r="JK595" s="109"/>
      <c r="JL595" s="109"/>
      <c r="JM595" s="109"/>
      <c r="JN595" s="109"/>
      <c r="JO595" s="109"/>
      <c r="JP595" s="109"/>
      <c r="JQ595" s="109"/>
      <c r="JR595" s="109"/>
      <c r="JS595" s="109"/>
      <c r="JT595" s="109"/>
      <c r="JU595" s="109"/>
      <c r="JV595" s="109"/>
      <c r="JW595" s="109"/>
      <c r="JX595" s="109"/>
      <c r="JY595" s="109"/>
      <c r="JZ595" s="109"/>
      <c r="KA595" s="109"/>
      <c r="KB595" s="109"/>
      <c r="KC595" s="109"/>
      <c r="KD595" s="109"/>
      <c r="KE595" s="109"/>
      <c r="KF595" s="109"/>
      <c r="KG595" s="109"/>
      <c r="KH595" s="109"/>
      <c r="KI595" s="109"/>
      <c r="KJ595" s="109"/>
      <c r="KK595" s="109"/>
      <c r="KL595" s="109"/>
      <c r="KM595" s="109"/>
      <c r="KN595" s="109"/>
      <c r="KO595" s="109"/>
      <c r="KP595" s="109"/>
      <c r="KQ595" s="109"/>
      <c r="KR595" s="109"/>
      <c r="KS595" s="109"/>
      <c r="KT595" s="109"/>
      <c r="KU595" s="109"/>
      <c r="KV595" s="109"/>
      <c r="KW595" s="109"/>
      <c r="KX595" s="109"/>
      <c r="KY595" s="109"/>
      <c r="KZ595" s="109"/>
      <c r="LA595" s="109"/>
      <c r="LB595" s="109"/>
      <c r="LC595" s="109"/>
      <c r="LD595" s="109"/>
      <c r="LE595" s="109"/>
      <c r="LF595" s="109"/>
      <c r="LG595" s="109"/>
      <c r="LH595" s="109"/>
      <c r="LI595" s="109"/>
      <c r="LJ595" s="109"/>
      <c r="LK595" s="109"/>
      <c r="LL595" s="109"/>
      <c r="LM595" s="109"/>
      <c r="LN595" s="109"/>
      <c r="LO595" s="109"/>
      <c r="LP595" s="109"/>
      <c r="LQ595" s="109"/>
      <c r="LR595" s="109"/>
      <c r="LS595" s="109"/>
      <c r="LT595" s="109"/>
      <c r="LU595" s="109"/>
      <c r="LV595" s="109"/>
      <c r="LW595" s="109"/>
      <c r="LX595" s="109"/>
      <c r="LY595" s="109"/>
      <c r="LZ595" s="109"/>
      <c r="MA595" s="109"/>
      <c r="MB595" s="109"/>
      <c r="MC595" s="109"/>
      <c r="MD595" s="109"/>
      <c r="ME595" s="109"/>
      <c r="MF595" s="109"/>
      <c r="MG595" s="109"/>
      <c r="MH595" s="109"/>
      <c r="MI595" s="109"/>
      <c r="MJ595" s="109"/>
      <c r="MK595" s="109"/>
      <c r="ML595" s="109"/>
      <c r="MM595" s="109"/>
      <c r="MN595" s="109"/>
      <c r="MO595" s="109"/>
      <c r="MP595" s="109"/>
      <c r="MQ595" s="109"/>
      <c r="MR595" s="109"/>
      <c r="MS595" s="109"/>
      <c r="MT595" s="109"/>
      <c r="MU595" s="109"/>
      <c r="MV595" s="109"/>
      <c r="MW595" s="109"/>
      <c r="MX595" s="109"/>
      <c r="MY595" s="109"/>
      <c r="MZ595" s="109"/>
      <c r="NA595" s="109"/>
      <c r="NB595" s="109"/>
      <c r="NC595" s="109"/>
      <c r="ND595" s="109"/>
      <c r="NE595" s="109"/>
      <c r="NF595" s="109"/>
      <c r="NG595" s="109"/>
      <c r="NH595" s="109"/>
      <c r="NI595" s="109"/>
      <c r="NJ595" s="109"/>
      <c r="NK595" s="109"/>
      <c r="NL595" s="109"/>
      <c r="NM595" s="109"/>
      <c r="NN595" s="109"/>
      <c r="NO595" s="109"/>
      <c r="NP595" s="109"/>
      <c r="NQ595" s="109"/>
      <c r="NR595" s="109"/>
      <c r="NS595" s="109"/>
      <c r="NT595" s="109"/>
      <c r="NU595" s="109"/>
      <c r="NV595" s="109"/>
      <c r="NW595" s="109"/>
      <c r="NX595" s="109"/>
      <c r="NY595" s="109"/>
      <c r="NZ595" s="109"/>
      <c r="OA595" s="109"/>
      <c r="OB595" s="109"/>
      <c r="OC595" s="109"/>
      <c r="OD595" s="109"/>
      <c r="OE595" s="109"/>
      <c r="OF595" s="109"/>
      <c r="OG595" s="109"/>
      <c r="OH595" s="109"/>
      <c r="OI595" s="109"/>
      <c r="OJ595" s="109"/>
      <c r="OK595" s="109"/>
      <c r="OL595" s="109"/>
      <c r="OM595" s="109"/>
      <c r="ON595" s="109"/>
      <c r="OO595" s="109"/>
      <c r="OP595" s="109"/>
      <c r="OQ595" s="109"/>
      <c r="OR595" s="109"/>
      <c r="OS595" s="109"/>
      <c r="OT595" s="109"/>
      <c r="OU595" s="109"/>
      <c r="OV595" s="109"/>
      <c r="OW595" s="109"/>
      <c r="OX595" s="109"/>
      <c r="OY595" s="109"/>
      <c r="OZ595" s="109"/>
      <c r="PA595" s="109"/>
      <c r="PB595" s="109"/>
      <c r="PC595" s="109"/>
      <c r="PD595" s="109"/>
      <c r="PE595" s="109"/>
      <c r="PF595" s="109"/>
      <c r="PG595" s="109"/>
      <c r="PH595" s="109"/>
      <c r="PI595" s="109"/>
      <c r="PJ595" s="109"/>
      <c r="PK595" s="109"/>
      <c r="PL595" s="109"/>
      <c r="PM595" s="109"/>
      <c r="PN595" s="109"/>
      <c r="PO595" s="109"/>
      <c r="PP595" s="109"/>
      <c r="PQ595" s="109"/>
      <c r="PR595" s="109"/>
      <c r="PS595" s="109"/>
      <c r="PT595" s="109"/>
      <c r="PU595" s="109"/>
      <c r="PV595" s="109"/>
      <c r="PW595" s="109"/>
      <c r="PX595" s="109"/>
      <c r="PY595" s="109"/>
      <c r="PZ595" s="109"/>
      <c r="QA595" s="109"/>
      <c r="QB595" s="109"/>
      <c r="QC595" s="109"/>
      <c r="QD595" s="109"/>
      <c r="QE595" s="109"/>
      <c r="QF595" s="109"/>
      <c r="QG595" s="109"/>
      <c r="QH595" s="109"/>
      <c r="QI595" s="109"/>
      <c r="QJ595" s="109"/>
      <c r="QK595" s="109"/>
      <c r="QL595" s="109"/>
      <c r="QM595" s="109"/>
      <c r="QN595" s="109"/>
      <c r="QO595" s="109"/>
      <c r="QP595" s="109"/>
      <c r="QQ595" s="109"/>
      <c r="QR595" s="109"/>
      <c r="QS595" s="109"/>
      <c r="QT595" s="109"/>
      <c r="QU595" s="109"/>
      <c r="QV595" s="109"/>
      <c r="QW595" s="109"/>
      <c r="QX595" s="109"/>
      <c r="QY595" s="109"/>
      <c r="QZ595" s="109"/>
      <c r="RA595" s="109"/>
      <c r="RB595" s="109"/>
      <c r="RC595" s="109"/>
      <c r="RD595" s="109"/>
      <c r="RE595" s="109"/>
      <c r="RF595" s="109"/>
      <c r="RG595" s="109"/>
      <c r="RH595" s="109"/>
      <c r="RI595" s="109"/>
      <c r="RJ595" s="109"/>
      <c r="RK595" s="109"/>
      <c r="RL595" s="109"/>
      <c r="RM595" s="109"/>
      <c r="RN595" s="109"/>
      <c r="RO595" s="109"/>
      <c r="RP595" s="109"/>
      <c r="RQ595" s="109"/>
      <c r="RR595" s="109"/>
      <c r="RS595" s="109"/>
      <c r="RT595" s="109"/>
      <c r="RU595" s="109"/>
      <c r="RV595" s="109"/>
      <c r="RW595" s="109"/>
      <c r="RX595" s="109"/>
      <c r="RY595" s="109"/>
      <c r="RZ595" s="109"/>
      <c r="SA595" s="109"/>
      <c r="SB595" s="109"/>
      <c r="SC595" s="109"/>
      <c r="SD595" s="109"/>
      <c r="SE595" s="109"/>
      <c r="SF595" s="109"/>
      <c r="SG595" s="109"/>
      <c r="SH595" s="109"/>
      <c r="SI595" s="109"/>
      <c r="SJ595" s="109"/>
      <c r="SK595" s="109"/>
      <c r="SL595" s="109"/>
      <c r="SM595" s="109"/>
      <c r="SN595" s="109"/>
      <c r="SO595" s="109"/>
      <c r="SP595" s="109"/>
      <c r="SQ595" s="109"/>
      <c r="SR595" s="109"/>
      <c r="SS595" s="109"/>
      <c r="ST595" s="109"/>
      <c r="SU595" s="109"/>
      <c r="SV595" s="109"/>
      <c r="SW595" s="109"/>
      <c r="SX595" s="109"/>
      <c r="SY595" s="109"/>
      <c r="SZ595" s="109"/>
      <c r="TA595" s="109"/>
      <c r="TB595" s="109"/>
      <c r="TC595" s="109"/>
      <c r="TD595" s="109"/>
      <c r="TE595" s="109"/>
      <c r="TF595" s="109"/>
      <c r="TG595" s="109"/>
      <c r="TH595" s="109"/>
      <c r="TI595" s="109"/>
      <c r="TJ595" s="109"/>
      <c r="TK595" s="109"/>
      <c r="TL595" s="109"/>
      <c r="TM595" s="109"/>
      <c r="TN595" s="109"/>
      <c r="TO595" s="109"/>
      <c r="TP595" s="109"/>
      <c r="TQ595" s="109"/>
      <c r="TR595" s="109"/>
      <c r="TS595" s="109"/>
      <c r="TT595" s="109"/>
      <c r="TU595" s="109"/>
      <c r="TV595" s="109"/>
      <c r="TW595" s="109"/>
      <c r="TX595" s="109"/>
      <c r="TY595" s="109"/>
      <c r="TZ595" s="109"/>
      <c r="UA595" s="109"/>
      <c r="UB595" s="109"/>
      <c r="UC595" s="109"/>
      <c r="UD595" s="109"/>
      <c r="UE595" s="109"/>
      <c r="UF595" s="109"/>
      <c r="UG595" s="109"/>
      <c r="UH595" s="109"/>
      <c r="UI595" s="109"/>
      <c r="UJ595" s="109"/>
      <c r="UK595" s="109"/>
      <c r="UL595" s="109"/>
      <c r="UM595" s="109"/>
      <c r="UN595" s="109"/>
      <c r="UO595" s="109"/>
      <c r="UP595" s="109"/>
      <c r="UQ595" s="109"/>
      <c r="UR595" s="109"/>
      <c r="US595" s="109"/>
      <c r="UT595" s="109"/>
      <c r="UU595" s="109"/>
      <c r="UV595" s="109"/>
      <c r="UW595" s="109"/>
      <c r="UX595" s="109"/>
      <c r="UY595" s="109"/>
      <c r="UZ595" s="109"/>
      <c r="VA595" s="109"/>
      <c r="VB595" s="109"/>
      <c r="VC595" s="109"/>
      <c r="VD595" s="109"/>
      <c r="VE595" s="109"/>
      <c r="VF595" s="109"/>
      <c r="VG595" s="109"/>
      <c r="VH595" s="109"/>
      <c r="VI595" s="109"/>
      <c r="VJ595" s="109"/>
      <c r="VK595" s="109"/>
      <c r="VL595" s="109"/>
      <c r="VM595" s="109"/>
      <c r="VN595" s="109"/>
      <c r="VO595" s="109"/>
      <c r="VP595" s="109"/>
      <c r="VQ595" s="109"/>
      <c r="VR595" s="109"/>
      <c r="VS595" s="109"/>
      <c r="VT595" s="109"/>
      <c r="VU595" s="109"/>
      <c r="VV595" s="109"/>
      <c r="VW595" s="109"/>
      <c r="VX595" s="109"/>
      <c r="VY595" s="109"/>
      <c r="VZ595" s="109"/>
      <c r="WA595" s="109"/>
      <c r="WB595" s="109"/>
      <c r="WC595" s="109"/>
      <c r="WD595" s="109"/>
      <c r="WE595" s="109"/>
      <c r="WF595" s="109"/>
      <c r="WG595" s="109"/>
      <c r="WH595" s="109"/>
      <c r="WI595" s="109"/>
      <c r="WJ595" s="109"/>
      <c r="WK595" s="109"/>
      <c r="WL595" s="109"/>
      <c r="WM595" s="109"/>
      <c r="WN595" s="109"/>
      <c r="WO595" s="109"/>
      <c r="WP595" s="109"/>
      <c r="WQ595" s="109"/>
      <c r="WR595" s="109"/>
      <c r="WS595" s="109"/>
      <c r="WT595" s="109"/>
      <c r="WU595" s="109"/>
      <c r="WV595" s="109"/>
      <c r="WW595" s="109"/>
      <c r="WX595" s="109"/>
      <c r="WY595" s="109"/>
      <c r="WZ595" s="109"/>
      <c r="XA595" s="109"/>
      <c r="XB595" s="109"/>
      <c r="XC595" s="109"/>
      <c r="XD595" s="109"/>
      <c r="XE595" s="109"/>
      <c r="XF595" s="109"/>
      <c r="XG595" s="109"/>
      <c r="XH595" s="109"/>
      <c r="XI595" s="109"/>
      <c r="XJ595" s="109"/>
      <c r="XK595" s="109"/>
      <c r="XL595" s="109"/>
      <c r="XM595" s="109"/>
      <c r="XN595" s="109"/>
      <c r="XO595" s="109"/>
      <c r="XP595" s="109"/>
      <c r="XQ595" s="109"/>
      <c r="XR595" s="109"/>
      <c r="XS595" s="109"/>
      <c r="XT595" s="109"/>
      <c r="XU595" s="109"/>
      <c r="XV595" s="109"/>
      <c r="XW595" s="109"/>
      <c r="XX595" s="109"/>
      <c r="XY595" s="109"/>
      <c r="XZ595" s="109"/>
      <c r="YA595" s="109"/>
      <c r="YB595" s="109"/>
      <c r="YC595" s="109"/>
      <c r="YD595" s="109"/>
      <c r="YE595" s="109"/>
      <c r="YF595" s="109"/>
      <c r="YG595" s="109"/>
      <c r="YH595" s="109"/>
      <c r="YI595" s="109"/>
      <c r="YJ595" s="109"/>
      <c r="YK595" s="109"/>
      <c r="YL595" s="109"/>
      <c r="YM595" s="109"/>
      <c r="YN595" s="109"/>
      <c r="YO595" s="109"/>
      <c r="YP595" s="109"/>
      <c r="YQ595" s="109"/>
      <c r="YR595" s="109"/>
      <c r="YS595" s="109"/>
      <c r="YT595" s="109"/>
      <c r="YU595" s="109"/>
      <c r="YV595" s="109"/>
      <c r="YW595" s="109"/>
      <c r="YX595" s="109"/>
      <c r="YY595" s="109"/>
      <c r="YZ595" s="109"/>
      <c r="ZA595" s="109"/>
      <c r="ZB595" s="109"/>
      <c r="ZC595" s="109"/>
      <c r="ZD595" s="109"/>
      <c r="ZE595" s="109"/>
      <c r="ZF595" s="109"/>
      <c r="ZG595" s="109"/>
      <c r="ZH595" s="109"/>
      <c r="ZI595" s="109"/>
      <c r="ZJ595" s="109"/>
      <c r="ZK595" s="109"/>
      <c r="ZL595" s="109"/>
      <c r="ZM595" s="109"/>
      <c r="ZN595" s="109"/>
      <c r="ZO595" s="109"/>
      <c r="ZP595" s="109"/>
      <c r="ZQ595" s="109"/>
      <c r="ZR595" s="109"/>
      <c r="ZS595" s="109"/>
      <c r="ZT595" s="109"/>
      <c r="ZU595" s="109"/>
      <c r="ZV595" s="109"/>
      <c r="ZW595" s="109"/>
      <c r="ZX595" s="109"/>
      <c r="ZY595" s="109"/>
      <c r="ZZ595" s="109"/>
      <c r="AAA595" s="109"/>
      <c r="AAB595" s="109"/>
      <c r="AAC595" s="109"/>
      <c r="AAD595" s="109"/>
      <c r="AAE595" s="109"/>
      <c r="AAF595" s="109"/>
      <c r="AAG595" s="109"/>
      <c r="AAH595" s="109"/>
      <c r="AAI595" s="109"/>
      <c r="AAJ595" s="109"/>
      <c r="AAK595" s="109"/>
      <c r="AAL595" s="109"/>
      <c r="AAM595" s="109"/>
      <c r="AAN595" s="109"/>
      <c r="AAO595" s="109"/>
      <c r="AAP595" s="109"/>
      <c r="AAQ595" s="109"/>
      <c r="AAR595" s="109"/>
      <c r="AAS595" s="109"/>
      <c r="AAT595" s="109"/>
      <c r="AAU595" s="109"/>
      <c r="AAV595" s="109"/>
      <c r="AAW595" s="109"/>
      <c r="AAX595" s="109"/>
      <c r="AAY595" s="109"/>
      <c r="AAZ595" s="109"/>
      <c r="ABA595" s="109"/>
      <c r="ABB595" s="109"/>
      <c r="ABC595" s="109"/>
      <c r="ABD595" s="109"/>
      <c r="ABE595" s="109"/>
      <c r="ABF595" s="109"/>
      <c r="ABG595" s="109"/>
      <c r="ABH595" s="109"/>
      <c r="ABI595" s="109"/>
      <c r="ABJ595" s="109"/>
      <c r="ABK595" s="109"/>
      <c r="ABL595" s="109"/>
      <c r="ABM595" s="109"/>
      <c r="ABN595" s="109"/>
      <c r="ABO595" s="109"/>
      <c r="ABP595" s="109"/>
      <c r="ABQ595" s="109"/>
      <c r="ABR595" s="109"/>
      <c r="ABS595" s="109"/>
      <c r="ABT595" s="109"/>
      <c r="ABU595" s="109"/>
      <c r="ABV595" s="109"/>
      <c r="ABW595" s="109"/>
      <c r="ABX595" s="109"/>
      <c r="ABY595" s="109"/>
      <c r="ABZ595" s="109"/>
      <c r="ACA595" s="109"/>
      <c r="ACB595" s="109"/>
      <c r="ACC595" s="109"/>
      <c r="ACD595" s="109"/>
      <c r="ACE595" s="109"/>
      <c r="ACF595" s="109"/>
      <c r="ACG595" s="109"/>
      <c r="ACH595" s="109"/>
      <c r="ACI595" s="109"/>
      <c r="ACJ595" s="109"/>
      <c r="ACK595" s="109"/>
      <c r="ACL595" s="109"/>
      <c r="ACM595" s="109"/>
      <c r="ACN595" s="109"/>
      <c r="ACO595" s="109"/>
      <c r="ACP595" s="109"/>
      <c r="ACQ595" s="109"/>
      <c r="ACR595" s="109"/>
      <c r="ACS595" s="109"/>
      <c r="ACT595" s="109"/>
      <c r="ACU595" s="109"/>
      <c r="ACV595" s="109"/>
      <c r="ACW595" s="109"/>
      <c r="ACX595" s="109"/>
      <c r="ACY595" s="109"/>
      <c r="ACZ595" s="109"/>
      <c r="ADA595" s="109"/>
      <c r="ADB595" s="109"/>
      <c r="ADC595" s="109"/>
      <c r="ADD595" s="109"/>
      <c r="ADE595" s="109"/>
      <c r="ADF595" s="109"/>
      <c r="ADG595" s="109"/>
      <c r="ADH595" s="109"/>
      <c r="ADI595" s="109"/>
      <c r="ADJ595" s="109"/>
      <c r="ADK595" s="109"/>
      <c r="ADL595" s="109"/>
      <c r="ADM595" s="109"/>
      <c r="ADN595" s="109"/>
      <c r="ADO595" s="109"/>
      <c r="ADP595" s="109"/>
      <c r="ADQ595" s="109"/>
      <c r="ADR595" s="109"/>
      <c r="ADS595" s="109"/>
      <c r="ADT595" s="109"/>
      <c r="ADU595" s="109"/>
      <c r="ADV595" s="109"/>
      <c r="ADW595" s="109"/>
      <c r="ADX595" s="109"/>
      <c r="ADY595" s="109"/>
      <c r="ADZ595" s="109"/>
      <c r="AEA595" s="109"/>
      <c r="AEB595" s="109"/>
      <c r="AEC595" s="109"/>
      <c r="AED595" s="109"/>
      <c r="AEE595" s="109"/>
      <c r="AEF595" s="109"/>
      <c r="AEG595" s="109"/>
      <c r="AEH595" s="109"/>
      <c r="AEI595" s="109"/>
      <c r="AEJ595" s="109"/>
      <c r="AEK595" s="109"/>
      <c r="AEL595" s="109"/>
      <c r="AEM595" s="109"/>
      <c r="AEN595" s="109"/>
      <c r="AEO595" s="109"/>
      <c r="AEP595" s="109"/>
      <c r="AEQ595" s="109"/>
      <c r="AER595" s="109"/>
      <c r="AES595" s="109"/>
      <c r="AET595" s="109"/>
      <c r="AEU595" s="109"/>
      <c r="AEV595" s="109"/>
      <c r="AEW595" s="109"/>
      <c r="AEX595" s="109"/>
      <c r="AEY595" s="109"/>
      <c r="AEZ595" s="109"/>
      <c r="AFA595" s="109"/>
      <c r="AFB595" s="109"/>
      <c r="AFC595" s="109"/>
      <c r="AFD595" s="109"/>
      <c r="AFE595" s="109"/>
      <c r="AFF595" s="109"/>
      <c r="AFG595" s="109"/>
      <c r="AFH595" s="109"/>
      <c r="AFI595" s="109"/>
      <c r="AFJ595" s="109"/>
      <c r="AFK595" s="109"/>
      <c r="AFL595" s="109"/>
      <c r="AFM595" s="109"/>
      <c r="AFN595" s="109"/>
      <c r="AFO595" s="109"/>
      <c r="AFP595" s="109"/>
      <c r="AFQ595" s="109"/>
      <c r="AFR595" s="109"/>
      <c r="AFS595" s="109"/>
      <c r="AFT595" s="109"/>
      <c r="AFU595" s="109"/>
      <c r="AFV595" s="109"/>
      <c r="AFW595" s="109"/>
      <c r="AFX595" s="109"/>
      <c r="AFY595" s="109"/>
      <c r="AFZ595" s="109"/>
      <c r="AGA595" s="109"/>
      <c r="AGB595" s="109"/>
      <c r="AGC595" s="109"/>
      <c r="AGD595" s="109"/>
      <c r="AGE595" s="109"/>
      <c r="AGF595" s="109"/>
      <c r="AGG595" s="109"/>
      <c r="AGH595" s="109"/>
      <c r="AGI595" s="109"/>
      <c r="AGJ595" s="109"/>
      <c r="AGK595" s="109"/>
      <c r="AGL595" s="109"/>
      <c r="AGM595" s="109"/>
      <c r="AGN595" s="109"/>
      <c r="AGO595" s="109"/>
      <c r="AGP595" s="109"/>
      <c r="AGQ595" s="109"/>
      <c r="AGR595" s="109"/>
      <c r="AGS595" s="109"/>
      <c r="AGT595" s="109"/>
      <c r="AGU595" s="109"/>
      <c r="AGV595" s="109"/>
      <c r="AGW595" s="109"/>
      <c r="AGX595" s="109"/>
      <c r="AGY595" s="109"/>
      <c r="AGZ595" s="109"/>
      <c r="AHA595" s="109"/>
      <c r="AHB595" s="109"/>
      <c r="AHC595" s="109"/>
      <c r="AHD595" s="109"/>
      <c r="AHE595" s="109"/>
      <c r="AHF595" s="109"/>
      <c r="AHG595" s="109"/>
      <c r="AHH595" s="109"/>
      <c r="AHI595" s="109"/>
      <c r="AHJ595" s="109"/>
      <c r="AHK595" s="109"/>
      <c r="AHL595" s="109"/>
      <c r="AHM595" s="109"/>
      <c r="AHN595" s="109"/>
      <c r="AHO595" s="109"/>
      <c r="AHP595" s="109"/>
      <c r="AHQ595" s="109"/>
      <c r="AHR595" s="109"/>
      <c r="AHS595" s="109"/>
      <c r="AHT595" s="109"/>
      <c r="AHU595" s="109"/>
      <c r="AHV595" s="109"/>
      <c r="AHW595" s="109"/>
      <c r="AHX595" s="109"/>
      <c r="AHY595" s="109"/>
      <c r="AHZ595" s="109"/>
      <c r="AIA595" s="109"/>
      <c r="AIB595" s="109"/>
      <c r="AIC595" s="109"/>
      <c r="AID595" s="109"/>
      <c r="AIE595" s="109"/>
      <c r="AIF595" s="109"/>
      <c r="AIG595" s="109"/>
      <c r="AIH595" s="109"/>
      <c r="AII595" s="109"/>
      <c r="AIJ595" s="109"/>
      <c r="AIK595" s="109"/>
      <c r="AIL595" s="109"/>
      <c r="AIM595" s="109"/>
      <c r="AIN595" s="109"/>
      <c r="AIO595" s="109"/>
      <c r="AIP595" s="109"/>
      <c r="AIQ595" s="109"/>
      <c r="AIR595" s="109"/>
      <c r="AIS595" s="109"/>
      <c r="AIT595" s="109"/>
      <c r="AIU595" s="109"/>
      <c r="AIV595" s="109"/>
      <c r="AIW595" s="109"/>
      <c r="AIX595" s="109"/>
      <c r="AIY595" s="109"/>
      <c r="AIZ595" s="109"/>
      <c r="AJA595" s="109"/>
      <c r="AJB595" s="109"/>
      <c r="AJC595" s="109"/>
      <c r="AJD595" s="109"/>
      <c r="AJE595" s="109"/>
      <c r="AJF595" s="109"/>
      <c r="AJG595" s="109"/>
      <c r="AJH595" s="109"/>
      <c r="AJI595" s="109"/>
      <c r="AJJ595" s="109"/>
      <c r="AJK595" s="109"/>
      <c r="AJL595" s="109"/>
      <c r="AJM595" s="109"/>
      <c r="AJN595" s="109"/>
      <c r="AJO595" s="109"/>
      <c r="AJP595" s="109"/>
      <c r="AJQ595" s="109"/>
      <c r="AJR595" s="109"/>
      <c r="AJS595" s="109"/>
      <c r="AJT595" s="109"/>
      <c r="AJU595" s="109"/>
      <c r="AJV595" s="109"/>
      <c r="AJW595" s="109"/>
      <c r="AJX595" s="109"/>
      <c r="AJY595" s="109"/>
      <c r="AJZ595" s="109"/>
      <c r="AKA595" s="109"/>
      <c r="AKB595" s="109"/>
      <c r="AKC595" s="109"/>
      <c r="AKD595" s="109"/>
      <c r="AKE595" s="109"/>
      <c r="AKF595" s="109"/>
      <c r="AKG595" s="109"/>
      <c r="AKH595" s="109"/>
      <c r="AKI595" s="109"/>
      <c r="AKJ595" s="109"/>
      <c r="AKK595" s="109"/>
      <c r="AKL595" s="109"/>
      <c r="AKM595" s="109"/>
      <c r="AKN595" s="109"/>
      <c r="AKO595" s="109"/>
      <c r="AKP595" s="109"/>
      <c r="AKQ595" s="109"/>
      <c r="AKR595" s="109"/>
      <c r="AKS595" s="109"/>
      <c r="AKT595" s="109"/>
      <c r="AKU595" s="109"/>
      <c r="AKV595" s="109"/>
      <c r="AKW595" s="109"/>
      <c r="AKX595" s="109"/>
      <c r="AKY595" s="109"/>
      <c r="AKZ595" s="109"/>
      <c r="ALA595" s="109"/>
      <c r="ALB595" s="109"/>
      <c r="ALC595" s="109"/>
      <c r="ALD595" s="109"/>
      <c r="ALE595" s="109"/>
      <c r="ALF595" s="109"/>
      <c r="ALG595" s="109"/>
      <c r="ALH595" s="109"/>
      <c r="ALI595" s="109"/>
      <c r="ALJ595" s="109"/>
      <c r="ALK595" s="109"/>
      <c r="ALL595" s="109"/>
      <c r="ALM595" s="109"/>
      <c r="ALN595" s="109"/>
      <c r="ALO595" s="109"/>
      <c r="ALP595" s="109"/>
      <c r="ALQ595" s="109"/>
      <c r="ALR595" s="109"/>
      <c r="ALS595" s="109"/>
      <c r="ALT595" s="109"/>
      <c r="ALU595" s="109"/>
      <c r="ALV595" s="109"/>
      <c r="ALW595" s="109"/>
      <c r="ALX595" s="109"/>
      <c r="ALY595" s="109"/>
      <c r="ALZ595" s="109"/>
      <c r="AMA595" s="109"/>
      <c r="AMB595" s="109"/>
      <c r="AMC595" s="109"/>
      <c r="AMD595" s="109"/>
      <c r="AME595" s="109"/>
      <c r="AMF595" s="109"/>
      <c r="AMG595" s="109"/>
      <c r="AMH595" s="109"/>
      <c r="AMI595" s="109"/>
      <c r="AMJ595" s="109"/>
      <c r="AMK595" s="109"/>
      <c r="AML595" s="109"/>
      <c r="AMM595" s="109"/>
      <c r="AMN595" s="109"/>
      <c r="AMO595" s="109"/>
      <c r="AMP595" s="109"/>
      <c r="AMQ595" s="109"/>
      <c r="AMR595" s="109"/>
      <c r="AMS595" s="109"/>
      <c r="AMT595" s="109"/>
      <c r="AMU595" s="109"/>
      <c r="AMV595" s="109"/>
      <c r="AMW595" s="109"/>
      <c r="AMX595" s="109"/>
      <c r="AMY595" s="109"/>
      <c r="AMZ595" s="109"/>
      <c r="ANA595" s="109"/>
      <c r="ANB595" s="109"/>
      <c r="ANC595" s="109"/>
      <c r="AND595" s="109"/>
      <c r="ANE595" s="109"/>
      <c r="ANF595" s="109"/>
      <c r="ANG595" s="109"/>
      <c r="ANH595" s="109"/>
      <c r="ANI595" s="109"/>
      <c r="ANJ595" s="109"/>
      <c r="ANK595" s="109"/>
      <c r="ANL595" s="109"/>
      <c r="ANM595" s="109"/>
      <c r="ANN595" s="109"/>
      <c r="ANO595" s="109"/>
      <c r="ANP595" s="109"/>
      <c r="ANQ595" s="109"/>
      <c r="ANR595" s="109"/>
      <c r="ANS595" s="109"/>
      <c r="ANT595" s="109"/>
      <c r="ANU595" s="109"/>
      <c r="ANV595" s="109"/>
      <c r="ANW595" s="109"/>
      <c r="ANX595" s="109"/>
      <c r="ANY595" s="109"/>
      <c r="ANZ595" s="109"/>
      <c r="AOA595" s="109"/>
      <c r="AOB595" s="109"/>
      <c r="AOC595" s="109"/>
      <c r="AOD595" s="109"/>
      <c r="AOE595" s="109"/>
      <c r="AOF595" s="109"/>
      <c r="AOG595" s="109"/>
      <c r="AOH595" s="109"/>
      <c r="AOI595" s="109"/>
      <c r="AOJ595" s="109"/>
      <c r="AOK595" s="109"/>
      <c r="AOL595" s="109"/>
      <c r="AOM595" s="109"/>
      <c r="AON595" s="109"/>
      <c r="AOO595" s="109"/>
      <c r="AOP595" s="109"/>
      <c r="AOQ595" s="109"/>
      <c r="AOR595" s="109"/>
      <c r="AOS595" s="109"/>
      <c r="AOT595" s="109"/>
      <c r="AOU595" s="109"/>
      <c r="AOV595" s="109"/>
      <c r="AOW595" s="109"/>
      <c r="AOX595" s="109"/>
      <c r="AOY595" s="109"/>
      <c r="AOZ595" s="109"/>
      <c r="APA595" s="109"/>
      <c r="APB595" s="109"/>
      <c r="APC595" s="109"/>
      <c r="APD595" s="109"/>
      <c r="APE595" s="109"/>
      <c r="APF595" s="109"/>
      <c r="APG595" s="109"/>
      <c r="APH595" s="109"/>
      <c r="API595" s="109"/>
      <c r="APJ595" s="109"/>
      <c r="APK595" s="109"/>
      <c r="APL595" s="109"/>
      <c r="APM595" s="109"/>
      <c r="APN595" s="109"/>
      <c r="APO595" s="109"/>
      <c r="APP595" s="109"/>
      <c r="APQ595" s="109"/>
      <c r="APR595" s="109"/>
      <c r="APS595" s="109"/>
      <c r="APT595" s="109"/>
      <c r="APU595" s="109"/>
      <c r="APV595" s="109"/>
      <c r="APW595" s="109"/>
      <c r="APX595" s="109"/>
      <c r="APY595" s="109"/>
      <c r="APZ595" s="109"/>
      <c r="AQA595" s="109"/>
      <c r="AQB595" s="109"/>
      <c r="AQC595" s="109"/>
      <c r="AQD595" s="109"/>
      <c r="AQE595" s="109"/>
      <c r="AQF595" s="109"/>
      <c r="AQG595" s="109"/>
      <c r="AQH595" s="109"/>
      <c r="AQI595" s="109"/>
      <c r="AQJ595" s="109"/>
      <c r="AQK595" s="109"/>
      <c r="AQL595" s="109"/>
      <c r="AQM595" s="109"/>
      <c r="AQN595" s="109"/>
      <c r="AQO595" s="109"/>
      <c r="AQP595" s="109"/>
      <c r="AQQ595" s="109"/>
      <c r="AQR595" s="109"/>
      <c r="AQS595" s="109"/>
      <c r="AQT595" s="109"/>
      <c r="AQU595" s="109"/>
      <c r="AQV595" s="109"/>
      <c r="AQW595" s="109"/>
      <c r="AQX595" s="109"/>
      <c r="AQY595" s="109"/>
      <c r="AQZ595" s="109"/>
      <c r="ARA595" s="109"/>
      <c r="ARB595" s="109"/>
      <c r="ARC595" s="109"/>
      <c r="ARD595" s="109"/>
      <c r="ARE595" s="109"/>
      <c r="ARF595" s="109"/>
      <c r="ARG595" s="109"/>
      <c r="ARH595" s="109"/>
      <c r="ARI595" s="109"/>
      <c r="ARJ595" s="109"/>
      <c r="ARK595" s="109"/>
      <c r="ARL595" s="109"/>
      <c r="ARM595" s="109"/>
      <c r="ARN595" s="109"/>
      <c r="ARO595" s="109"/>
      <c r="ARP595" s="109"/>
      <c r="ARQ595" s="109"/>
      <c r="ARR595" s="109"/>
      <c r="ARS595" s="109"/>
      <c r="ART595" s="109"/>
      <c r="ARU595" s="109"/>
      <c r="ARV595" s="109"/>
      <c r="ARW595" s="109"/>
      <c r="ARX595" s="109"/>
      <c r="ARY595" s="109"/>
      <c r="ARZ595" s="109"/>
      <c r="ASA595" s="109"/>
      <c r="ASB595" s="109"/>
      <c r="ASC595" s="109"/>
      <c r="ASD595" s="109"/>
      <c r="ASE595" s="109"/>
      <c r="ASF595" s="109"/>
      <c r="ASG595" s="109"/>
      <c r="ASH595" s="109"/>
      <c r="ASI595" s="109"/>
      <c r="ASJ595" s="109"/>
      <c r="ASK595" s="109"/>
      <c r="ASL595" s="109"/>
      <c r="ASM595" s="109"/>
      <c r="ASN595" s="109"/>
      <c r="ASO595" s="109"/>
      <c r="ASP595" s="109"/>
      <c r="ASQ595" s="109"/>
      <c r="ASR595" s="109"/>
      <c r="ASS595" s="109"/>
      <c r="AST595" s="109"/>
      <c r="ASU595" s="109"/>
      <c r="ASV595" s="109"/>
      <c r="ASW595" s="109"/>
      <c r="ASX595" s="109"/>
      <c r="ASY595" s="109"/>
      <c r="ASZ595" s="109"/>
      <c r="ATA595" s="109"/>
      <c r="ATB595" s="109"/>
      <c r="ATC595" s="109"/>
      <c r="ATD595" s="109"/>
      <c r="ATE595" s="109"/>
      <c r="ATF595" s="109"/>
      <c r="ATG595" s="109"/>
      <c r="ATH595" s="109"/>
      <c r="ATI595" s="109"/>
      <c r="ATJ595" s="109"/>
      <c r="ATK595" s="109"/>
      <c r="ATL595" s="109"/>
      <c r="ATM595" s="109"/>
      <c r="ATN595" s="109"/>
      <c r="ATO595" s="109"/>
      <c r="ATP595" s="109"/>
      <c r="ATQ595" s="109"/>
      <c r="ATR595" s="109"/>
      <c r="ATS595" s="109"/>
      <c r="ATT595" s="109"/>
      <c r="ATU595" s="109"/>
      <c r="ATV595" s="109"/>
      <c r="ATW595" s="109"/>
      <c r="ATX595" s="109"/>
      <c r="ATY595" s="109"/>
      <c r="ATZ595" s="109"/>
      <c r="AUA595" s="109"/>
      <c r="AUB595" s="109"/>
      <c r="AUC595" s="109"/>
      <c r="AUD595" s="109"/>
      <c r="AUE595" s="109"/>
      <c r="AUF595" s="109"/>
      <c r="AUG595" s="109"/>
      <c r="AUH595" s="109"/>
      <c r="AUI595" s="109"/>
      <c r="AUJ595" s="109"/>
      <c r="AUK595" s="109"/>
      <c r="AUL595" s="109"/>
      <c r="AUM595" s="109"/>
      <c r="AUN595" s="109"/>
      <c r="AUO595" s="109"/>
      <c r="AUP595" s="109"/>
      <c r="AUQ595" s="109"/>
      <c r="AUR595" s="109"/>
      <c r="AUS595" s="109"/>
      <c r="AUT595" s="109"/>
      <c r="AUU595" s="109"/>
      <c r="AUV595" s="109"/>
      <c r="AUW595" s="109"/>
      <c r="AUX595" s="109"/>
      <c r="AUY595" s="109"/>
      <c r="AUZ595" s="109"/>
      <c r="AVA595" s="109"/>
      <c r="AVB595" s="109"/>
      <c r="AVC595" s="109"/>
      <c r="AVD595" s="109"/>
      <c r="AVE595" s="109"/>
      <c r="AVF595" s="109"/>
      <c r="AVG595" s="109"/>
      <c r="AVH595" s="109"/>
      <c r="AVI595" s="109"/>
      <c r="AVJ595" s="109"/>
      <c r="AVK595" s="109"/>
      <c r="AVL595" s="109"/>
      <c r="AVM595" s="109"/>
      <c r="AVN595" s="109"/>
      <c r="AVO595" s="109"/>
      <c r="AVP595" s="109"/>
      <c r="AVQ595" s="109"/>
      <c r="AVR595" s="109"/>
      <c r="AVS595" s="109"/>
      <c r="AVT595" s="109"/>
      <c r="AVU595" s="109"/>
      <c r="AVV595" s="109"/>
      <c r="AVW595" s="109"/>
      <c r="AVX595" s="109"/>
      <c r="AVY595" s="109"/>
      <c r="AVZ595" s="109"/>
      <c r="AWA595" s="109"/>
      <c r="AWB595" s="109"/>
      <c r="AWC595" s="109"/>
      <c r="AWD595" s="109"/>
      <c r="AWE595" s="109"/>
      <c r="AWF595" s="109"/>
      <c r="AWG595" s="109"/>
      <c r="AWH595" s="109"/>
      <c r="AWI595" s="109"/>
      <c r="AWJ595" s="109"/>
      <c r="AWK595" s="109"/>
      <c r="AWL595" s="109"/>
      <c r="AWM595" s="109"/>
      <c r="AWN595" s="109"/>
      <c r="AWO595" s="109"/>
      <c r="AWP595" s="109"/>
      <c r="AWQ595" s="109"/>
      <c r="AWR595" s="109"/>
      <c r="AWS595" s="109"/>
      <c r="AWT595" s="109"/>
      <c r="AWU595" s="109"/>
      <c r="AWV595" s="109"/>
      <c r="AWW595" s="109"/>
      <c r="AWX595" s="109"/>
      <c r="AWY595" s="109"/>
      <c r="AWZ595" s="109"/>
      <c r="AXA595" s="109"/>
      <c r="AXB595" s="109"/>
      <c r="AXC595" s="109"/>
      <c r="AXD595" s="109"/>
      <c r="AXE595" s="109"/>
      <c r="AXF595" s="109"/>
      <c r="AXG595" s="109"/>
      <c r="AXH595" s="109"/>
      <c r="AXI595" s="109"/>
      <c r="AXJ595" s="109"/>
      <c r="AXK595" s="109"/>
      <c r="AXL595" s="109"/>
      <c r="AXM595" s="109"/>
      <c r="AXN595" s="109"/>
      <c r="AXO595" s="109"/>
      <c r="AXP595" s="109"/>
      <c r="AXQ595" s="109"/>
      <c r="AXR595" s="109"/>
      <c r="AXS595" s="109"/>
      <c r="AXT595" s="109"/>
      <c r="AXU595" s="109"/>
      <c r="AXV595" s="109"/>
      <c r="AXW595" s="109"/>
      <c r="AXX595" s="109"/>
      <c r="AXY595" s="109"/>
      <c r="AXZ595" s="109"/>
      <c r="AYA595" s="109"/>
      <c r="AYB595" s="109"/>
      <c r="AYC595" s="109"/>
      <c r="AYD595" s="109"/>
      <c r="AYE595" s="109"/>
      <c r="AYF595" s="109"/>
      <c r="AYG595" s="109"/>
      <c r="AYH595" s="109"/>
      <c r="AYI595" s="109"/>
      <c r="AYJ595" s="109"/>
      <c r="AYK595" s="109"/>
      <c r="AYL595" s="109"/>
      <c r="AYM595" s="109"/>
      <c r="AYN595" s="109"/>
      <c r="AYO595" s="109"/>
      <c r="AYP595" s="109"/>
      <c r="AYQ595" s="109"/>
      <c r="AYR595" s="109"/>
      <c r="AYS595" s="109"/>
      <c r="AYT595" s="109"/>
      <c r="AYU595" s="109"/>
      <c r="AYV595" s="109"/>
      <c r="AYW595" s="109"/>
      <c r="AYX595" s="109"/>
      <c r="AYY595" s="109"/>
      <c r="AYZ595" s="109"/>
      <c r="AZA595" s="109"/>
      <c r="AZB595" s="109"/>
      <c r="AZC595" s="109"/>
      <c r="AZD595" s="109"/>
      <c r="AZE595" s="109"/>
      <c r="AZF595" s="109"/>
      <c r="AZG595" s="109"/>
      <c r="AZH595" s="109"/>
      <c r="AZI595" s="109"/>
      <c r="AZJ595" s="109"/>
      <c r="AZK595" s="109"/>
      <c r="AZL595" s="109"/>
      <c r="AZM595" s="109"/>
      <c r="AZN595" s="109"/>
      <c r="AZO595" s="109"/>
      <c r="AZP595" s="109"/>
      <c r="AZQ595" s="109"/>
      <c r="AZR595" s="109"/>
      <c r="AZS595" s="109"/>
      <c r="AZT595" s="109"/>
      <c r="AZU595" s="109"/>
      <c r="AZV595" s="109"/>
      <c r="AZW595" s="109"/>
      <c r="AZX595" s="109"/>
      <c r="AZY595" s="109"/>
      <c r="AZZ595" s="109"/>
      <c r="BAA595" s="109"/>
      <c r="BAB595" s="109"/>
      <c r="BAC595" s="109"/>
      <c r="BAD595" s="109"/>
      <c r="BAE595" s="109"/>
      <c r="BAF595" s="109"/>
      <c r="BAG595" s="109"/>
      <c r="BAH595" s="109"/>
      <c r="BAI595" s="109"/>
      <c r="BAJ595" s="109"/>
      <c r="BAK595" s="109"/>
      <c r="BAL595" s="109"/>
      <c r="BAM595" s="109"/>
      <c r="BAN595" s="109"/>
      <c r="BAO595" s="109"/>
      <c r="BAP595" s="109"/>
      <c r="BAQ595" s="109"/>
      <c r="BAR595" s="109"/>
      <c r="BAS595" s="109"/>
      <c r="BAT595" s="109"/>
      <c r="BAU595" s="109"/>
      <c r="BAV595" s="109"/>
      <c r="BAW595" s="109"/>
      <c r="BAX595" s="109"/>
      <c r="BAY595" s="109"/>
      <c r="BAZ595" s="109"/>
      <c r="BBA595" s="109"/>
      <c r="BBB595" s="109"/>
      <c r="BBC595" s="109"/>
      <c r="BBD595" s="109"/>
      <c r="BBE595" s="109"/>
      <c r="BBF595" s="109"/>
      <c r="BBG595" s="109"/>
      <c r="BBH595" s="109"/>
      <c r="BBI595" s="109"/>
      <c r="BBJ595" s="109"/>
      <c r="BBK595" s="109"/>
      <c r="BBL595" s="109"/>
      <c r="BBM595" s="109"/>
      <c r="BBN595" s="109"/>
      <c r="BBO595" s="109"/>
      <c r="BBP595" s="109"/>
      <c r="BBQ595" s="109"/>
      <c r="BBR595" s="109"/>
      <c r="BBS595" s="109"/>
      <c r="BBT595" s="109"/>
      <c r="BBU595" s="109"/>
      <c r="BBV595" s="109"/>
      <c r="BBW595" s="109"/>
      <c r="BBX595" s="109"/>
      <c r="BBY595" s="109"/>
      <c r="BBZ595" s="109"/>
      <c r="BCA595" s="109"/>
      <c r="BCB595" s="109"/>
      <c r="BCC595" s="109"/>
      <c r="BCD595" s="109"/>
      <c r="BCE595" s="109"/>
      <c r="BCF595" s="109"/>
      <c r="BCG595" s="109"/>
      <c r="BCH595" s="109"/>
      <c r="BCI595" s="109"/>
      <c r="BCJ595" s="109"/>
      <c r="BCK595" s="109"/>
      <c r="BCL595" s="109"/>
      <c r="BCM595" s="109"/>
      <c r="BCN595" s="109"/>
      <c r="BCO595" s="109"/>
      <c r="BCP595" s="109"/>
      <c r="BCQ595" s="109"/>
      <c r="BCR595" s="109"/>
      <c r="BCS595" s="109"/>
      <c r="BCT595" s="109"/>
      <c r="BCU595" s="109"/>
      <c r="BCV595" s="109"/>
      <c r="BCW595" s="109"/>
      <c r="BCX595" s="109"/>
      <c r="BCY595" s="109"/>
      <c r="BCZ595" s="109"/>
      <c r="BDA595" s="109"/>
      <c r="BDB595" s="109"/>
      <c r="BDC595" s="109"/>
      <c r="BDD595" s="109"/>
      <c r="BDE595" s="109"/>
      <c r="BDF595" s="109"/>
      <c r="BDG595" s="109"/>
      <c r="BDH595" s="109"/>
      <c r="BDI595" s="109"/>
      <c r="BDJ595" s="109"/>
      <c r="BDK595" s="109"/>
      <c r="BDL595" s="109"/>
      <c r="BDM595" s="109"/>
      <c r="BDN595" s="109"/>
      <c r="BDO595" s="109"/>
      <c r="BDP595" s="109"/>
      <c r="BDQ595" s="109"/>
      <c r="BDR595" s="109"/>
      <c r="BDS595" s="109"/>
      <c r="BDT595" s="109"/>
      <c r="BDU595" s="109"/>
      <c r="BDV595" s="109"/>
      <c r="BDW595" s="109"/>
      <c r="BDX595" s="109"/>
      <c r="BDY595" s="109"/>
      <c r="BDZ595" s="109"/>
      <c r="BEA595" s="109"/>
      <c r="BEB595" s="109"/>
      <c r="BEC595" s="109"/>
      <c r="BED595" s="109"/>
      <c r="BEE595" s="109"/>
      <c r="BEF595" s="109"/>
      <c r="BEG595" s="109"/>
      <c r="BEH595" s="109"/>
      <c r="BEI595" s="109"/>
      <c r="BEJ595" s="109"/>
      <c r="BEK595" s="109"/>
      <c r="BEL595" s="109"/>
      <c r="BEM595" s="109"/>
      <c r="BEN595" s="109"/>
      <c r="BEO595" s="109"/>
      <c r="BEP595" s="109"/>
      <c r="BEQ595" s="109"/>
      <c r="BER595" s="109"/>
      <c r="BES595" s="109"/>
      <c r="BET595" s="109"/>
      <c r="BEU595" s="109"/>
      <c r="BEV595" s="109"/>
      <c r="BEW595" s="109"/>
      <c r="BEX595" s="109"/>
      <c r="BEY595" s="109"/>
      <c r="BEZ595" s="109"/>
      <c r="BFA595" s="109"/>
      <c r="BFB595" s="109"/>
      <c r="BFC595" s="109"/>
      <c r="BFD595" s="109"/>
      <c r="BFE595" s="109"/>
      <c r="BFF595" s="109"/>
      <c r="BFG595" s="109"/>
      <c r="BFH595" s="109"/>
      <c r="BFI595" s="109"/>
      <c r="BFJ595" s="109"/>
      <c r="BFK595" s="109"/>
      <c r="BFL595" s="109"/>
      <c r="BFM595" s="109"/>
      <c r="BFN595" s="109"/>
      <c r="BFO595" s="109"/>
      <c r="BFP595" s="109"/>
      <c r="BFQ595" s="109"/>
      <c r="BFR595" s="109"/>
      <c r="BFS595" s="109"/>
      <c r="BFT595" s="109"/>
      <c r="BFU595" s="109"/>
      <c r="BFV595" s="109"/>
      <c r="BFW595" s="109"/>
      <c r="BFX595" s="109"/>
      <c r="BFY595" s="109"/>
      <c r="BFZ595" s="109"/>
      <c r="BGA595" s="109"/>
      <c r="BGB595" s="109"/>
      <c r="BGC595" s="109"/>
      <c r="BGD595" s="109"/>
      <c r="BGE595" s="109"/>
      <c r="BGF595" s="109"/>
      <c r="BGG595" s="109"/>
      <c r="BGH595" s="109"/>
      <c r="BGI595" s="109"/>
      <c r="BGJ595" s="109"/>
      <c r="BGK595" s="109"/>
      <c r="BGL595" s="109"/>
      <c r="BGM595" s="109"/>
      <c r="BGN595" s="109"/>
      <c r="BGO595" s="109"/>
      <c r="BGP595" s="109"/>
      <c r="BGQ595" s="109"/>
      <c r="BGR595" s="109"/>
      <c r="BGS595" s="109"/>
      <c r="BGT595" s="109"/>
      <c r="BGU595" s="109"/>
      <c r="BGV595" s="109"/>
      <c r="BGW595" s="109"/>
      <c r="BGX595" s="109"/>
      <c r="BGY595" s="109"/>
      <c r="BGZ595" s="109"/>
      <c r="BHA595" s="109"/>
      <c r="BHB595" s="109"/>
      <c r="BHC595" s="109"/>
      <c r="BHD595" s="109"/>
      <c r="BHE595" s="109"/>
      <c r="BHF595" s="109"/>
      <c r="BHG595" s="109"/>
      <c r="BHH595" s="109"/>
      <c r="BHI595" s="109"/>
      <c r="BHJ595" s="109"/>
      <c r="BHK595" s="109"/>
      <c r="BHL595" s="109"/>
      <c r="BHM595" s="109"/>
      <c r="BHN595" s="109"/>
      <c r="BHO595" s="109"/>
      <c r="BHP595" s="109"/>
      <c r="BHQ595" s="109"/>
      <c r="BHR595" s="109"/>
      <c r="BHS595" s="109"/>
      <c r="BHT595" s="109"/>
      <c r="BHU595" s="109"/>
      <c r="BHV595" s="109"/>
      <c r="BHW595" s="109"/>
      <c r="BHX595" s="109"/>
      <c r="BHY595" s="109"/>
      <c r="BHZ595" s="109"/>
      <c r="BIA595" s="109"/>
      <c r="BIB595" s="109"/>
      <c r="BIC595" s="109"/>
      <c r="BID595" s="109"/>
      <c r="BIE595" s="109"/>
      <c r="BIF595" s="109"/>
      <c r="BIG595" s="109"/>
      <c r="BIH595" s="109"/>
      <c r="BII595" s="109"/>
      <c r="BIJ595" s="109"/>
      <c r="BIK595" s="109"/>
      <c r="BIL595" s="109"/>
      <c r="BIM595" s="109"/>
      <c r="BIN595" s="109"/>
      <c r="BIO595" s="109"/>
      <c r="BIP595" s="109"/>
      <c r="BIQ595" s="109"/>
      <c r="BIR595" s="109"/>
      <c r="BIS595" s="109"/>
      <c r="BIT595" s="109"/>
      <c r="BIU595" s="109"/>
      <c r="BIV595" s="109"/>
      <c r="BIW595" s="109"/>
      <c r="BIX595" s="109"/>
      <c r="BIY595" s="109"/>
      <c r="BIZ595" s="109"/>
      <c r="BJA595" s="109"/>
      <c r="BJB595" s="109"/>
      <c r="BJC595" s="109"/>
      <c r="BJD595" s="109"/>
      <c r="BJE595" s="109"/>
      <c r="BJF595" s="109"/>
      <c r="BJG595" s="109"/>
      <c r="BJH595" s="109"/>
      <c r="BJI595" s="109"/>
      <c r="BJJ595" s="109"/>
      <c r="BJK595" s="109"/>
      <c r="BJL595" s="109"/>
      <c r="BJM595" s="109"/>
      <c r="BJN595" s="109"/>
      <c r="BJO595" s="109"/>
      <c r="BJP595" s="109"/>
      <c r="BJQ595" s="109"/>
      <c r="BJR595" s="109"/>
      <c r="BJS595" s="109"/>
      <c r="BJT595" s="109"/>
      <c r="BJU595" s="109"/>
      <c r="BJV595" s="109"/>
      <c r="BJW595" s="109"/>
      <c r="BJX595" s="109"/>
      <c r="BJY595" s="109"/>
      <c r="BJZ595" s="109"/>
      <c r="BKA595" s="109"/>
      <c r="BKB595" s="109"/>
      <c r="BKC595" s="109"/>
      <c r="BKD595" s="109"/>
      <c r="BKE595" s="109"/>
      <c r="BKF595" s="109"/>
      <c r="BKG595" s="109"/>
      <c r="BKH595" s="109"/>
      <c r="BKI595" s="109"/>
      <c r="BKJ595" s="109"/>
      <c r="BKK595" s="109"/>
      <c r="BKL595" s="109"/>
      <c r="BKM595" s="109"/>
      <c r="BKN595" s="109"/>
      <c r="BKO595" s="109"/>
      <c r="BKP595" s="109"/>
      <c r="BKQ595" s="109"/>
      <c r="BKR595" s="109"/>
      <c r="BKS595" s="109"/>
      <c r="BKT595" s="109"/>
      <c r="BKU595" s="109"/>
      <c r="BKV595" s="109"/>
      <c r="BKW595" s="109"/>
      <c r="BKX595" s="109"/>
      <c r="BKY595" s="109"/>
      <c r="BKZ595" s="109"/>
      <c r="BLA595" s="109"/>
      <c r="BLB595" s="109"/>
      <c r="BLC595" s="109"/>
      <c r="BLD595" s="109"/>
      <c r="BLE595" s="109"/>
      <c r="BLF595" s="109"/>
      <c r="BLG595" s="109"/>
      <c r="BLH595" s="109"/>
      <c r="BLI595" s="109"/>
      <c r="BLJ595" s="109"/>
      <c r="BLK595" s="109"/>
      <c r="BLL595" s="109"/>
      <c r="BLM595" s="109"/>
      <c r="BLN595" s="109"/>
      <c r="BLO595" s="109"/>
      <c r="BLP595" s="109"/>
      <c r="BLQ595" s="109"/>
      <c r="BLR595" s="109"/>
      <c r="BLS595" s="109"/>
      <c r="BLT595" s="109"/>
      <c r="BLU595" s="109"/>
      <c r="BLV595" s="109"/>
      <c r="BLW595" s="109"/>
      <c r="BLX595" s="109"/>
      <c r="BLY595" s="109"/>
      <c r="BLZ595" s="109"/>
      <c r="BMA595" s="109"/>
      <c r="BMB595" s="109"/>
      <c r="BMC595" s="109"/>
      <c r="BMD595" s="109"/>
      <c r="BME595" s="109"/>
      <c r="BMF595" s="109"/>
      <c r="BMG595" s="109"/>
      <c r="BMH595" s="109"/>
      <c r="BMI595" s="109"/>
      <c r="BMJ595" s="109"/>
      <c r="BMK595" s="109"/>
      <c r="BML595" s="109"/>
      <c r="BMM595" s="109"/>
      <c r="BMN595" s="109"/>
      <c r="BMO595" s="109"/>
      <c r="BMP595" s="109"/>
      <c r="BMQ595" s="109"/>
      <c r="BMR595" s="109"/>
      <c r="BMS595" s="109"/>
      <c r="BMT595" s="109"/>
      <c r="BMU595" s="109"/>
      <c r="BMV595" s="109"/>
      <c r="BMW595" s="109"/>
      <c r="BMX595" s="109"/>
      <c r="BMY595" s="109"/>
      <c r="BMZ595" s="109"/>
      <c r="BNA595" s="109"/>
      <c r="BNB595" s="109"/>
      <c r="BNC595" s="109"/>
      <c r="BND595" s="109"/>
      <c r="BNE595" s="109"/>
      <c r="BNF595" s="109"/>
      <c r="BNG595" s="109"/>
      <c r="BNH595" s="109"/>
      <c r="BNI595" s="109"/>
      <c r="BNJ595" s="109"/>
      <c r="BNK595" s="109"/>
      <c r="BNL595" s="109"/>
      <c r="BNM595" s="109"/>
      <c r="BNN595" s="109"/>
      <c r="BNO595" s="109"/>
      <c r="BNP595" s="109"/>
      <c r="BNQ595" s="109"/>
      <c r="BNR595" s="109"/>
      <c r="BNS595" s="109"/>
      <c r="BNT595" s="109"/>
      <c r="BNU595" s="109"/>
      <c r="BNV595" s="109"/>
      <c r="BNW595" s="109"/>
      <c r="BNX595" s="109"/>
      <c r="BNY595" s="109"/>
      <c r="BNZ595" s="109"/>
      <c r="BOA595" s="109"/>
      <c r="BOB595" s="109"/>
      <c r="BOC595" s="109"/>
      <c r="BOD595" s="109"/>
      <c r="BOE595" s="109"/>
      <c r="BOF595" s="109"/>
      <c r="BOG595" s="109"/>
      <c r="BOH595" s="109"/>
      <c r="BOI595" s="109"/>
      <c r="BOJ595" s="109"/>
      <c r="BOK595" s="109"/>
      <c r="BOL595" s="109"/>
      <c r="BOM595" s="109"/>
      <c r="BON595" s="109"/>
      <c r="BOO595" s="109"/>
      <c r="BOP595" s="109"/>
      <c r="BOQ595" s="109"/>
      <c r="BOR595" s="109"/>
      <c r="BOS595" s="109"/>
      <c r="BOT595" s="109"/>
      <c r="BOU595" s="109"/>
      <c r="BOV595" s="109"/>
      <c r="BOW595" s="109"/>
      <c r="BOX595" s="109"/>
      <c r="BOY595" s="109"/>
      <c r="BOZ595" s="109"/>
      <c r="BPA595" s="109"/>
      <c r="BPB595" s="109"/>
      <c r="BPC595" s="109"/>
      <c r="BPD595" s="109"/>
      <c r="BPE595" s="109"/>
      <c r="BPF595" s="109"/>
      <c r="BPG595" s="109"/>
      <c r="BPH595" s="109"/>
      <c r="BPI595" s="109"/>
      <c r="BPJ595" s="109"/>
      <c r="BPK595" s="109"/>
      <c r="BPL595" s="109"/>
      <c r="BPM595" s="109"/>
      <c r="BPN595" s="109"/>
      <c r="BPO595" s="109"/>
      <c r="BPP595" s="109"/>
      <c r="BPQ595" s="109"/>
      <c r="BPR595" s="109"/>
      <c r="BPS595" s="109"/>
      <c r="BPT595" s="109"/>
      <c r="BPU595" s="109"/>
      <c r="BPV595" s="109"/>
      <c r="BPW595" s="109"/>
      <c r="BPX595" s="109"/>
      <c r="BPY595" s="109"/>
      <c r="BPZ595" s="109"/>
      <c r="BQA595" s="109"/>
      <c r="BQB595" s="109"/>
      <c r="BQC595" s="109"/>
      <c r="BQD595" s="109"/>
      <c r="BQE595" s="109"/>
      <c r="BQF595" s="109"/>
      <c r="BQG595" s="109"/>
      <c r="BQH595" s="109"/>
      <c r="BQI595" s="109"/>
      <c r="BQJ595" s="109"/>
      <c r="BQK595" s="109"/>
      <c r="BQL595" s="109"/>
      <c r="BQM595" s="109"/>
      <c r="BQN595" s="109"/>
      <c r="BQO595" s="109"/>
      <c r="BQP595" s="109"/>
      <c r="BQQ595" s="109"/>
      <c r="BQR595" s="109"/>
      <c r="BQS595" s="109"/>
      <c r="BQT595" s="109"/>
      <c r="BQU595" s="109"/>
      <c r="BQV595" s="109"/>
      <c r="BQW595" s="109"/>
      <c r="BQX595" s="109"/>
      <c r="BQY595" s="109"/>
      <c r="BQZ595" s="109"/>
      <c r="BRA595" s="109"/>
      <c r="BRB595" s="109"/>
      <c r="BRC595" s="109"/>
      <c r="BRD595" s="109"/>
      <c r="BRE595" s="109"/>
      <c r="BRF595" s="109"/>
      <c r="BRG595" s="109"/>
      <c r="BRH595" s="109"/>
      <c r="BRI595" s="109"/>
      <c r="BRJ595" s="109"/>
      <c r="BRK595" s="109"/>
      <c r="BRL595" s="109"/>
      <c r="BRM595" s="109"/>
      <c r="BRN595" s="109"/>
      <c r="BRO595" s="109"/>
      <c r="BRP595" s="109"/>
      <c r="BRQ595" s="109"/>
      <c r="BRR595" s="109"/>
      <c r="BRS595" s="109"/>
      <c r="BRT595" s="109"/>
      <c r="BRU595" s="109"/>
      <c r="BRV595" s="109"/>
      <c r="BRW595" s="109"/>
      <c r="BRX595" s="109"/>
      <c r="BRY595" s="109"/>
      <c r="BRZ595" s="109"/>
      <c r="BSA595" s="109"/>
      <c r="BSB595" s="109"/>
      <c r="BSC595" s="109"/>
      <c r="BSD595" s="109"/>
      <c r="BSE595" s="109"/>
      <c r="BSF595" s="109"/>
      <c r="BSG595" s="109"/>
      <c r="BSH595" s="109"/>
      <c r="BSI595" s="109"/>
      <c r="BSJ595" s="109"/>
      <c r="BSK595" s="109"/>
      <c r="BSL595" s="109"/>
      <c r="BSM595" s="109"/>
      <c r="BSN595" s="109"/>
      <c r="BSO595" s="109"/>
      <c r="BSP595" s="109"/>
      <c r="BSQ595" s="109"/>
      <c r="BSR595" s="109"/>
      <c r="BSS595" s="109"/>
      <c r="BST595" s="109"/>
      <c r="BSU595" s="109"/>
      <c r="BSV595" s="109"/>
      <c r="BSW595" s="109"/>
      <c r="BSX595" s="109"/>
      <c r="BSY595" s="109"/>
      <c r="BSZ595" s="109"/>
      <c r="BTA595" s="109"/>
      <c r="BTB595" s="109"/>
      <c r="BTC595" s="109"/>
      <c r="BTD595" s="109"/>
      <c r="BTE595" s="109"/>
      <c r="BTF595" s="109"/>
      <c r="BTG595" s="109"/>
      <c r="BTH595" s="109"/>
      <c r="BTI595" s="109"/>
      <c r="BTJ595" s="109"/>
      <c r="BTK595" s="109"/>
      <c r="BTL595" s="109"/>
      <c r="BTM595" s="109"/>
      <c r="BTN595" s="109"/>
      <c r="BTO595" s="109"/>
      <c r="BTP595" s="109"/>
      <c r="BTQ595" s="109"/>
      <c r="BTR595" s="109"/>
      <c r="BTS595" s="109"/>
      <c r="BTT595" s="109"/>
      <c r="BTU595" s="109"/>
      <c r="BTV595" s="109"/>
      <c r="BTW595" s="109"/>
      <c r="BTX595" s="109"/>
      <c r="BTY595" s="109"/>
      <c r="BTZ595" s="109"/>
      <c r="BUA595" s="109"/>
      <c r="BUB595" s="109"/>
      <c r="BUC595" s="109"/>
      <c r="BUD595" s="109"/>
      <c r="BUE595" s="109"/>
      <c r="BUF595" s="109"/>
      <c r="BUG595" s="109"/>
      <c r="BUH595" s="109"/>
      <c r="BUI595" s="109"/>
      <c r="BUJ595" s="109"/>
      <c r="BUK595" s="109"/>
      <c r="BUL595" s="109"/>
      <c r="BUM595" s="109"/>
      <c r="BUN595" s="109"/>
      <c r="BUO595" s="109"/>
      <c r="BUP595" s="109"/>
      <c r="BUQ595" s="109"/>
      <c r="BUR595" s="109"/>
      <c r="BUS595" s="109"/>
      <c r="BUT595" s="109"/>
      <c r="BUU595" s="109"/>
      <c r="BUV595" s="109"/>
      <c r="BUW595" s="109"/>
      <c r="BUX595" s="109"/>
      <c r="BUY595" s="109"/>
      <c r="BUZ595" s="109"/>
      <c r="BVA595" s="109"/>
      <c r="BVB595" s="109"/>
      <c r="BVC595" s="109"/>
      <c r="BVD595" s="109"/>
      <c r="BVE595" s="109"/>
      <c r="BVF595" s="109"/>
      <c r="BVG595" s="109"/>
      <c r="BVH595" s="109"/>
      <c r="BVI595" s="109"/>
      <c r="BVJ595" s="109"/>
      <c r="BVK595" s="109"/>
      <c r="BVL595" s="109"/>
      <c r="BVM595" s="109"/>
      <c r="BVN595" s="109"/>
      <c r="BVO595" s="109"/>
      <c r="BVP595" s="109"/>
      <c r="BVQ595" s="109"/>
      <c r="BVR595" s="109"/>
      <c r="BVS595" s="109"/>
      <c r="BVT595" s="109"/>
      <c r="BVU595" s="109"/>
      <c r="BVV595" s="109"/>
      <c r="BVW595" s="109"/>
      <c r="BVX595" s="109"/>
      <c r="BVY595" s="109"/>
      <c r="BVZ595" s="109"/>
      <c r="BWA595" s="109"/>
      <c r="BWB595" s="109"/>
      <c r="BWC595" s="109"/>
      <c r="BWD595" s="109"/>
      <c r="BWE595" s="109"/>
      <c r="BWF595" s="109"/>
      <c r="BWG595" s="109"/>
      <c r="BWH595" s="109"/>
      <c r="BWI595" s="109"/>
      <c r="BWJ595" s="109"/>
      <c r="BWK595" s="109"/>
      <c r="BWL595" s="109"/>
      <c r="BWM595" s="109"/>
      <c r="BWN595" s="109"/>
      <c r="BWO595" s="109"/>
      <c r="BWP595" s="109"/>
      <c r="BWQ595" s="109"/>
      <c r="BWR595" s="109"/>
      <c r="BWS595" s="109"/>
      <c r="BWT595" s="109"/>
      <c r="BWU595" s="109"/>
      <c r="BWV595" s="109"/>
      <c r="BWW595" s="109"/>
      <c r="BWX595" s="109"/>
      <c r="BWY595" s="109"/>
      <c r="BWZ595" s="109"/>
      <c r="BXA595" s="109"/>
      <c r="BXB595" s="109"/>
      <c r="BXC595" s="109"/>
      <c r="BXD595" s="109"/>
      <c r="BXE595" s="109"/>
      <c r="BXF595" s="109"/>
      <c r="BXG595" s="109"/>
      <c r="BXH595" s="109"/>
      <c r="BXI595" s="109"/>
      <c r="BXJ595" s="109"/>
      <c r="BXK595" s="109"/>
      <c r="BXL595" s="109"/>
      <c r="BXM595" s="109"/>
      <c r="BXN595" s="109"/>
      <c r="BXO595" s="109"/>
      <c r="BXP595" s="109"/>
      <c r="BXQ595" s="109"/>
      <c r="BXR595" s="109"/>
      <c r="BXS595" s="109"/>
      <c r="BXT595" s="109"/>
      <c r="BXU595" s="109"/>
      <c r="BXV595" s="109"/>
      <c r="BXW595" s="109"/>
      <c r="BXX595" s="109"/>
      <c r="BXY595" s="109"/>
      <c r="BXZ595" s="109"/>
      <c r="BYA595" s="109"/>
      <c r="BYB595" s="109"/>
      <c r="BYC595" s="109"/>
      <c r="BYD595" s="109"/>
      <c r="BYE595" s="109"/>
      <c r="BYF595" s="109"/>
      <c r="BYG595" s="109"/>
      <c r="BYH595" s="109"/>
      <c r="BYI595" s="109"/>
      <c r="BYJ595" s="109"/>
      <c r="BYK595" s="109"/>
      <c r="BYL595" s="109"/>
      <c r="BYM595" s="109"/>
      <c r="BYN595" s="109"/>
      <c r="BYO595" s="109"/>
      <c r="BYP595" s="109"/>
      <c r="BYQ595" s="109"/>
      <c r="BYR595" s="109"/>
      <c r="BYS595" s="109"/>
      <c r="BYT595" s="109"/>
      <c r="BYU595" s="109"/>
      <c r="BYV595" s="109"/>
      <c r="BYW595" s="109"/>
      <c r="BYX595" s="109"/>
      <c r="BYY595" s="109"/>
      <c r="BYZ595" s="109"/>
      <c r="BZA595" s="109"/>
      <c r="BZB595" s="109"/>
      <c r="BZC595" s="109"/>
      <c r="BZD595" s="109"/>
      <c r="BZE595" s="109"/>
      <c r="BZF595" s="109"/>
      <c r="BZG595" s="109"/>
      <c r="BZH595" s="109"/>
      <c r="BZI595" s="109"/>
      <c r="BZJ595" s="109"/>
      <c r="BZK595" s="109"/>
      <c r="BZL595" s="109"/>
      <c r="BZM595" s="109"/>
      <c r="BZN595" s="109"/>
      <c r="BZO595" s="109"/>
      <c r="BZP595" s="109"/>
      <c r="BZQ595" s="109"/>
      <c r="BZR595" s="109"/>
      <c r="BZS595" s="109"/>
      <c r="BZT595" s="109"/>
      <c r="BZU595" s="109"/>
      <c r="BZV595" s="109"/>
      <c r="BZW595" s="109"/>
      <c r="BZX595" s="109"/>
      <c r="BZY595" s="109"/>
      <c r="BZZ595" s="109"/>
      <c r="CAA595" s="109"/>
      <c r="CAB595" s="109"/>
      <c r="CAC595" s="109"/>
      <c r="CAD595" s="109"/>
      <c r="CAE595" s="109"/>
      <c r="CAF595" s="109"/>
      <c r="CAG595" s="109"/>
      <c r="CAH595" s="109"/>
      <c r="CAI595" s="109"/>
      <c r="CAJ595" s="109"/>
      <c r="CAK595" s="109"/>
      <c r="CAL595" s="109"/>
      <c r="CAM595" s="109"/>
      <c r="CAN595" s="109"/>
      <c r="CAO595" s="109"/>
      <c r="CAP595" s="109"/>
      <c r="CAQ595" s="109"/>
      <c r="CAR595" s="109"/>
      <c r="CAS595" s="109"/>
      <c r="CAT595" s="109"/>
      <c r="CAU595" s="109"/>
      <c r="CAV595" s="109"/>
      <c r="CAW595" s="109"/>
      <c r="CAX595" s="109"/>
      <c r="CAY595" s="109"/>
      <c r="CAZ595" s="109"/>
      <c r="CBA595" s="109"/>
      <c r="CBB595" s="109"/>
      <c r="CBC595" s="109"/>
      <c r="CBD595" s="109"/>
      <c r="CBE595" s="109"/>
      <c r="CBF595" s="109"/>
      <c r="CBG595" s="109"/>
      <c r="CBH595" s="109"/>
      <c r="CBI595" s="109"/>
      <c r="CBJ595" s="109"/>
      <c r="CBK595" s="109"/>
      <c r="CBL595" s="109"/>
      <c r="CBM595" s="109"/>
      <c r="CBN595" s="109"/>
      <c r="CBO595" s="109"/>
      <c r="CBP595" s="109"/>
      <c r="CBQ595" s="109"/>
      <c r="CBR595" s="109"/>
      <c r="CBS595" s="109"/>
      <c r="CBT595" s="109"/>
      <c r="CBU595" s="109"/>
      <c r="CBV595" s="109"/>
      <c r="CBW595" s="109"/>
      <c r="CBX595" s="109"/>
      <c r="CBY595" s="109"/>
      <c r="CBZ595" s="109"/>
      <c r="CCA595" s="109"/>
      <c r="CCB595" s="109"/>
      <c r="CCC595" s="109"/>
      <c r="CCD595" s="109"/>
      <c r="CCE595" s="109"/>
      <c r="CCF595" s="109"/>
      <c r="CCG595" s="109"/>
      <c r="CCH595" s="109"/>
      <c r="CCI595" s="109"/>
      <c r="CCJ595" s="109"/>
      <c r="CCK595" s="109"/>
      <c r="CCL595" s="109"/>
      <c r="CCM595" s="109"/>
      <c r="CCN595" s="109"/>
      <c r="CCO595" s="109"/>
      <c r="CCP595" s="109"/>
      <c r="CCQ595" s="109"/>
      <c r="CCR595" s="109"/>
      <c r="CCS595" s="109"/>
      <c r="CCT595" s="109"/>
      <c r="CCU595" s="109"/>
      <c r="CCV595" s="109"/>
      <c r="CCW595" s="109"/>
      <c r="CCX595" s="109"/>
      <c r="CCY595" s="109"/>
      <c r="CCZ595" s="109"/>
      <c r="CDA595" s="109"/>
      <c r="CDB595" s="109"/>
      <c r="CDC595" s="109"/>
      <c r="CDD595" s="109"/>
      <c r="CDE595" s="109"/>
      <c r="CDF595" s="109"/>
      <c r="CDG595" s="109"/>
      <c r="CDH595" s="109"/>
      <c r="CDI595" s="109"/>
      <c r="CDJ595" s="109"/>
      <c r="CDK595" s="109"/>
      <c r="CDL595" s="109"/>
      <c r="CDM595" s="109"/>
      <c r="CDN595" s="109"/>
      <c r="CDO595" s="109"/>
      <c r="CDP595" s="109"/>
      <c r="CDQ595" s="109"/>
      <c r="CDR595" s="109"/>
      <c r="CDS595" s="109"/>
      <c r="CDT595" s="109"/>
      <c r="CDU595" s="109"/>
      <c r="CDV595" s="109"/>
      <c r="CDW595" s="109"/>
      <c r="CDX595" s="109"/>
      <c r="CDY595" s="109"/>
      <c r="CDZ595" s="109"/>
      <c r="CEA595" s="109"/>
      <c r="CEB595" s="109"/>
      <c r="CEC595" s="109"/>
      <c r="CED595" s="109"/>
      <c r="CEE595" s="109"/>
      <c r="CEF595" s="109"/>
      <c r="CEG595" s="109"/>
      <c r="CEH595" s="109"/>
      <c r="CEI595" s="109"/>
      <c r="CEJ595" s="109"/>
      <c r="CEK595" s="109"/>
      <c r="CEL595" s="109"/>
      <c r="CEM595" s="109"/>
      <c r="CEN595" s="109"/>
      <c r="CEO595" s="109"/>
      <c r="CEP595" s="109"/>
      <c r="CEQ595" s="109"/>
      <c r="CER595" s="109"/>
      <c r="CES595" s="109"/>
      <c r="CET595" s="109"/>
      <c r="CEU595" s="109"/>
      <c r="CEV595" s="109"/>
      <c r="CEW595" s="109"/>
      <c r="CEX595" s="109"/>
      <c r="CEY595" s="109"/>
      <c r="CEZ595" s="109"/>
      <c r="CFA595" s="109"/>
      <c r="CFB595" s="109"/>
      <c r="CFC595" s="109"/>
      <c r="CFD595" s="109"/>
      <c r="CFE595" s="109"/>
      <c r="CFF595" s="109"/>
      <c r="CFG595" s="109"/>
      <c r="CFH595" s="109"/>
      <c r="CFI595" s="109"/>
      <c r="CFJ595" s="109"/>
      <c r="CFK595" s="109"/>
      <c r="CFL595" s="109"/>
      <c r="CFM595" s="109"/>
      <c r="CFN595" s="109"/>
      <c r="CFO595" s="109"/>
      <c r="CFP595" s="109"/>
      <c r="CFQ595" s="109"/>
      <c r="CFR595" s="109"/>
      <c r="CFS595" s="109"/>
      <c r="CFT595" s="109"/>
      <c r="CFU595" s="109"/>
      <c r="CFV595" s="109"/>
      <c r="CFW595" s="109"/>
      <c r="CFX595" s="109"/>
      <c r="CFY595" s="109"/>
      <c r="CFZ595" s="109"/>
      <c r="CGA595" s="109"/>
      <c r="CGB595" s="109"/>
      <c r="CGC595" s="109"/>
      <c r="CGD595" s="109"/>
      <c r="CGE595" s="109"/>
      <c r="CGF595" s="109"/>
      <c r="CGG595" s="109"/>
      <c r="CGH595" s="109"/>
      <c r="CGI595" s="109"/>
      <c r="CGJ595" s="109"/>
      <c r="CGK595" s="109"/>
      <c r="CGL595" s="109"/>
      <c r="CGM595" s="109"/>
      <c r="CGN595" s="109"/>
      <c r="CGO595" s="109"/>
      <c r="CGP595" s="109"/>
      <c r="CGQ595" s="109"/>
      <c r="CGR595" s="109"/>
      <c r="CGS595" s="109"/>
      <c r="CGT595" s="109"/>
      <c r="CGU595" s="109"/>
      <c r="CGV595" s="109"/>
      <c r="CGW595" s="109"/>
      <c r="CGX595" s="109"/>
      <c r="CGY595" s="109"/>
      <c r="CGZ595" s="109"/>
      <c r="CHA595" s="109"/>
      <c r="CHB595" s="109"/>
      <c r="CHC595" s="109"/>
      <c r="CHD595" s="109"/>
      <c r="CHE595" s="109"/>
      <c r="CHF595" s="109"/>
      <c r="CHG595" s="109"/>
      <c r="CHH595" s="109"/>
      <c r="CHI595" s="109"/>
      <c r="CHJ595" s="109"/>
      <c r="CHK595" s="109"/>
      <c r="CHL595" s="109"/>
      <c r="CHM595" s="109"/>
      <c r="CHN595" s="109"/>
      <c r="CHO595" s="109"/>
      <c r="CHP595" s="109"/>
      <c r="CHQ595" s="109"/>
      <c r="CHR595" s="109"/>
      <c r="CHS595" s="109"/>
      <c r="CHT595" s="109"/>
      <c r="CHU595" s="109"/>
      <c r="CHV595" s="109"/>
      <c r="CHW595" s="109"/>
      <c r="CHX595" s="109"/>
      <c r="CHY595" s="109"/>
      <c r="CHZ595" s="109"/>
      <c r="CIA595" s="109"/>
      <c r="CIB595" s="109"/>
      <c r="CIC595" s="109"/>
      <c r="CID595" s="109"/>
      <c r="CIE595" s="109"/>
      <c r="CIF595" s="109"/>
      <c r="CIG595" s="109"/>
      <c r="CIH595" s="109"/>
      <c r="CII595" s="109"/>
      <c r="CIJ595" s="109"/>
      <c r="CIK595" s="109"/>
      <c r="CIL595" s="109"/>
      <c r="CIM595" s="109"/>
      <c r="CIN595" s="109"/>
      <c r="CIO595" s="109"/>
      <c r="CIP595" s="109"/>
      <c r="CIQ595" s="109"/>
      <c r="CIR595" s="109"/>
      <c r="CIS595" s="109"/>
      <c r="CIT595" s="109"/>
      <c r="CIU595" s="109"/>
      <c r="CIV595" s="109"/>
      <c r="CIW595" s="109"/>
      <c r="CIX595" s="109"/>
      <c r="CIY595" s="109"/>
      <c r="CIZ595" s="109"/>
      <c r="CJA595" s="109"/>
      <c r="CJB595" s="109"/>
      <c r="CJC595" s="109"/>
      <c r="CJD595" s="109"/>
      <c r="CJE595" s="109"/>
      <c r="CJF595" s="109"/>
      <c r="CJG595" s="109"/>
      <c r="CJH595" s="109"/>
      <c r="CJI595" s="109"/>
      <c r="CJJ595" s="109"/>
      <c r="CJK595" s="109"/>
      <c r="CJL595" s="109"/>
      <c r="CJM595" s="109"/>
      <c r="CJN595" s="109"/>
      <c r="CJO595" s="109"/>
      <c r="CJP595" s="109"/>
      <c r="CJQ595" s="109"/>
      <c r="CJR595" s="109"/>
      <c r="CJS595" s="109"/>
      <c r="CJT595" s="109"/>
      <c r="CJU595" s="109"/>
      <c r="CJV595" s="109"/>
      <c r="CJW595" s="109"/>
      <c r="CJX595" s="109"/>
      <c r="CJY595" s="109"/>
      <c r="CJZ595" s="109"/>
      <c r="CKA595" s="109"/>
      <c r="CKB595" s="109"/>
      <c r="CKC595" s="109"/>
      <c r="CKD595" s="109"/>
      <c r="CKE595" s="109"/>
      <c r="CKF595" s="109"/>
      <c r="CKG595" s="109"/>
      <c r="CKH595" s="109"/>
      <c r="CKI595" s="109"/>
      <c r="CKJ595" s="109"/>
      <c r="CKK595" s="109"/>
      <c r="CKL595" s="109"/>
      <c r="CKM595" s="109"/>
      <c r="CKN595" s="109"/>
      <c r="CKO595" s="109"/>
      <c r="CKP595" s="109"/>
      <c r="CKQ595" s="109"/>
      <c r="CKR595" s="109"/>
      <c r="CKS595" s="109"/>
      <c r="CKT595" s="109"/>
      <c r="CKU595" s="109"/>
      <c r="CKV595" s="109"/>
      <c r="CKW595" s="109"/>
      <c r="CKX595" s="109"/>
      <c r="CKY595" s="109"/>
      <c r="CKZ595" s="109"/>
      <c r="CLA595" s="109"/>
      <c r="CLB595" s="109"/>
      <c r="CLC595" s="109"/>
      <c r="CLD595" s="109"/>
      <c r="CLE595" s="109"/>
      <c r="CLF595" s="109"/>
      <c r="CLG595" s="109"/>
      <c r="CLH595" s="109"/>
      <c r="CLI595" s="109"/>
      <c r="CLJ595" s="109"/>
      <c r="CLK595" s="109"/>
      <c r="CLL595" s="109"/>
      <c r="CLM595" s="109"/>
      <c r="CLN595" s="109"/>
      <c r="CLO595" s="109"/>
      <c r="CLP595" s="109"/>
      <c r="CLQ595" s="109"/>
      <c r="CLR595" s="109"/>
      <c r="CLS595" s="109"/>
      <c r="CLT595" s="109"/>
      <c r="CLU595" s="109"/>
      <c r="CLV595" s="109"/>
      <c r="CLW595" s="109"/>
      <c r="CLX595" s="109"/>
      <c r="CLY595" s="109"/>
      <c r="CLZ595" s="109"/>
      <c r="CMA595" s="109"/>
      <c r="CMB595" s="109"/>
      <c r="CMC595" s="109"/>
      <c r="CMD595" s="109"/>
      <c r="CME595" s="109"/>
      <c r="CMF595" s="109"/>
      <c r="CMG595" s="109"/>
      <c r="CMH595" s="109"/>
      <c r="CMI595" s="109"/>
      <c r="CMJ595" s="109"/>
      <c r="CMK595" s="109"/>
      <c r="CML595" s="109"/>
      <c r="CMM595" s="109"/>
      <c r="CMN595" s="109"/>
      <c r="CMO595" s="109"/>
      <c r="CMP595" s="109"/>
      <c r="CMQ595" s="109"/>
      <c r="CMR595" s="109"/>
      <c r="CMS595" s="109"/>
      <c r="CMT595" s="109"/>
      <c r="CMU595" s="109"/>
      <c r="CMV595" s="109"/>
      <c r="CMW595" s="109"/>
      <c r="CMX595" s="109"/>
      <c r="CMY595" s="109"/>
      <c r="CMZ595" s="109"/>
      <c r="CNA595" s="109"/>
      <c r="CNB595" s="109"/>
      <c r="CNC595" s="109"/>
      <c r="CND595" s="109"/>
      <c r="CNE595" s="109"/>
      <c r="CNF595" s="109"/>
      <c r="CNG595" s="109"/>
      <c r="CNH595" s="109"/>
      <c r="CNI595" s="109"/>
      <c r="CNJ595" s="109"/>
      <c r="CNK595" s="109"/>
      <c r="CNL595" s="109"/>
      <c r="CNM595" s="109"/>
      <c r="CNN595" s="109"/>
      <c r="CNO595" s="109"/>
      <c r="CNP595" s="109"/>
      <c r="CNQ595" s="109"/>
      <c r="CNR595" s="109"/>
      <c r="CNS595" s="109"/>
      <c r="CNT595" s="109"/>
      <c r="CNU595" s="109"/>
      <c r="CNV595" s="109"/>
      <c r="CNW595" s="109"/>
      <c r="CNX595" s="109"/>
      <c r="CNY595" s="109"/>
      <c r="CNZ595" s="109"/>
      <c r="COA595" s="109"/>
      <c r="COB595" s="109"/>
      <c r="COC595" s="109"/>
      <c r="COD595" s="109"/>
      <c r="COE595" s="109"/>
      <c r="COF595" s="109"/>
      <c r="COG595" s="109"/>
      <c r="COH595" s="109"/>
      <c r="COI595" s="109"/>
      <c r="COJ595" s="109"/>
      <c r="COK595" s="109"/>
      <c r="COL595" s="109"/>
      <c r="COM595" s="109"/>
      <c r="CON595" s="109"/>
      <c r="COO595" s="109"/>
      <c r="COP595" s="109"/>
      <c r="COQ595" s="109"/>
      <c r="COR595" s="109"/>
      <c r="COS595" s="109"/>
      <c r="COT595" s="109"/>
      <c r="COU595" s="109"/>
      <c r="COV595" s="109"/>
      <c r="COW595" s="109"/>
      <c r="COX595" s="109"/>
      <c r="COY595" s="109"/>
      <c r="COZ595" s="109"/>
      <c r="CPA595" s="109"/>
      <c r="CPB595" s="109"/>
      <c r="CPC595" s="109"/>
      <c r="CPD595" s="109"/>
      <c r="CPE595" s="109"/>
      <c r="CPF595" s="109"/>
      <c r="CPG595" s="109"/>
      <c r="CPH595" s="109"/>
      <c r="CPI595" s="109"/>
      <c r="CPJ595" s="109"/>
      <c r="CPK595" s="109"/>
      <c r="CPL595" s="109"/>
      <c r="CPM595" s="109"/>
      <c r="CPN595" s="109"/>
      <c r="CPO595" s="109"/>
      <c r="CPP595" s="109"/>
      <c r="CPQ595" s="109"/>
      <c r="CPR595" s="109"/>
      <c r="CPS595" s="109"/>
      <c r="CPT595" s="109"/>
      <c r="CPU595" s="109"/>
      <c r="CPV595" s="109"/>
      <c r="CPW595" s="109"/>
      <c r="CPX595" s="109"/>
      <c r="CPY595" s="109"/>
      <c r="CPZ595" s="109"/>
      <c r="CQA595" s="109"/>
      <c r="CQB595" s="109"/>
      <c r="CQC595" s="109"/>
      <c r="CQD595" s="109"/>
      <c r="CQE595" s="109"/>
      <c r="CQF595" s="109"/>
      <c r="CQG595" s="109"/>
      <c r="CQH595" s="109"/>
      <c r="CQI595" s="109"/>
      <c r="CQJ595" s="109"/>
      <c r="CQK595" s="109"/>
      <c r="CQL595" s="109"/>
      <c r="CQM595" s="109"/>
      <c r="CQN595" s="109"/>
      <c r="CQO595" s="109"/>
      <c r="CQP595" s="109"/>
      <c r="CQQ595" s="109"/>
      <c r="CQR595" s="109"/>
      <c r="CQS595" s="109"/>
      <c r="CQT595" s="109"/>
      <c r="CQU595" s="109"/>
      <c r="CQV595" s="109"/>
      <c r="CQW595" s="109"/>
      <c r="CQX595" s="109"/>
      <c r="CQY595" s="109"/>
      <c r="CQZ595" s="109"/>
      <c r="CRA595" s="109"/>
      <c r="CRB595" s="109"/>
      <c r="CRC595" s="109"/>
      <c r="CRD595" s="109"/>
      <c r="CRE595" s="109"/>
      <c r="CRF595" s="109"/>
      <c r="CRG595" s="109"/>
      <c r="CRH595" s="109"/>
      <c r="CRI595" s="109"/>
      <c r="CRJ595" s="109"/>
      <c r="CRK595" s="109"/>
      <c r="CRL595" s="109"/>
      <c r="CRM595" s="109"/>
      <c r="CRN595" s="109"/>
      <c r="CRO595" s="109"/>
      <c r="CRP595" s="109"/>
      <c r="CRQ595" s="109"/>
      <c r="CRR595" s="109"/>
      <c r="CRS595" s="109"/>
      <c r="CRT595" s="109"/>
      <c r="CRU595" s="109"/>
      <c r="CRV595" s="109"/>
      <c r="CRW595" s="109"/>
      <c r="CRX595" s="109"/>
      <c r="CRY595" s="109"/>
      <c r="CRZ595" s="109"/>
      <c r="CSA595" s="109"/>
      <c r="CSB595" s="109"/>
      <c r="CSC595" s="109"/>
      <c r="CSD595" s="109"/>
      <c r="CSE595" s="109"/>
      <c r="CSF595" s="109"/>
      <c r="CSG595" s="109"/>
      <c r="CSH595" s="109"/>
      <c r="CSI595" s="109"/>
      <c r="CSJ595" s="109"/>
      <c r="CSK595" s="109"/>
      <c r="CSL595" s="109"/>
      <c r="CSM595" s="109"/>
      <c r="CSN595" s="109"/>
      <c r="CSO595" s="109"/>
      <c r="CSP595" s="109"/>
      <c r="CSQ595" s="109"/>
      <c r="CSR595" s="109"/>
      <c r="CSS595" s="109"/>
      <c r="CST595" s="109"/>
      <c r="CSU595" s="109"/>
      <c r="CSV595" s="109"/>
      <c r="CSW595" s="109"/>
      <c r="CSX595" s="109"/>
      <c r="CSY595" s="109"/>
      <c r="CSZ595" s="109"/>
      <c r="CTA595" s="109"/>
      <c r="CTB595" s="109"/>
      <c r="CTC595" s="109"/>
      <c r="CTD595" s="109"/>
      <c r="CTE595" s="109"/>
      <c r="CTF595" s="109"/>
      <c r="CTG595" s="109"/>
      <c r="CTH595" s="109"/>
      <c r="CTI595" s="109"/>
      <c r="CTJ595" s="109"/>
      <c r="CTK595" s="109"/>
      <c r="CTL595" s="109"/>
      <c r="CTM595" s="109"/>
      <c r="CTN595" s="109"/>
      <c r="CTO595" s="109"/>
      <c r="CTP595" s="109"/>
      <c r="CTQ595" s="109"/>
      <c r="CTR595" s="109"/>
      <c r="CTS595" s="109"/>
      <c r="CTT595" s="109"/>
      <c r="CTU595" s="109"/>
      <c r="CTV595" s="109"/>
      <c r="CTW595" s="109"/>
      <c r="CTX595" s="109"/>
      <c r="CTY595" s="109"/>
      <c r="CTZ595" s="109"/>
      <c r="CUA595" s="109"/>
      <c r="CUB595" s="109"/>
      <c r="CUC595" s="109"/>
      <c r="CUD595" s="109"/>
      <c r="CUE595" s="109"/>
      <c r="CUF595" s="109"/>
      <c r="CUG595" s="109"/>
      <c r="CUH595" s="109"/>
      <c r="CUI595" s="109"/>
      <c r="CUJ595" s="109"/>
      <c r="CUK595" s="109"/>
      <c r="CUL595" s="109"/>
      <c r="CUM595" s="109"/>
      <c r="CUN595" s="109"/>
      <c r="CUO595" s="109"/>
      <c r="CUP595" s="109"/>
      <c r="CUQ595" s="109"/>
      <c r="CUR595" s="109"/>
      <c r="CUS595" s="109"/>
      <c r="CUT595" s="109"/>
      <c r="CUU595" s="109"/>
      <c r="CUV595" s="109"/>
      <c r="CUW595" s="109"/>
      <c r="CUX595" s="109"/>
      <c r="CUY595" s="109"/>
      <c r="CUZ595" s="109"/>
      <c r="CVA595" s="109"/>
      <c r="CVB595" s="109"/>
      <c r="CVC595" s="109"/>
      <c r="CVD595" s="109"/>
      <c r="CVE595" s="109"/>
      <c r="CVF595" s="109"/>
      <c r="CVG595" s="109"/>
      <c r="CVH595" s="109"/>
      <c r="CVI595" s="109"/>
      <c r="CVJ595" s="109"/>
      <c r="CVK595" s="109"/>
      <c r="CVL595" s="109"/>
      <c r="CVM595" s="109"/>
      <c r="CVN595" s="109"/>
      <c r="CVO595" s="109"/>
      <c r="CVP595" s="109"/>
      <c r="CVQ595" s="109"/>
      <c r="CVR595" s="109"/>
      <c r="CVS595" s="109"/>
      <c r="CVT595" s="109"/>
      <c r="CVU595" s="109"/>
      <c r="CVV595" s="109"/>
      <c r="CVW595" s="109"/>
      <c r="CVX595" s="109"/>
      <c r="CVY595" s="109"/>
      <c r="CVZ595" s="109"/>
      <c r="CWA595" s="109"/>
      <c r="CWB595" s="109"/>
      <c r="CWC595" s="109"/>
      <c r="CWD595" s="109"/>
      <c r="CWE595" s="109"/>
      <c r="CWF595" s="109"/>
      <c r="CWG595" s="109"/>
      <c r="CWH595" s="109"/>
      <c r="CWI595" s="109"/>
      <c r="CWJ595" s="109"/>
      <c r="CWK595" s="109"/>
      <c r="CWL595" s="109"/>
      <c r="CWM595" s="109"/>
      <c r="CWN595" s="109"/>
      <c r="CWO595" s="109"/>
      <c r="CWP595" s="109"/>
      <c r="CWQ595" s="109"/>
      <c r="CWR595" s="109"/>
      <c r="CWS595" s="109"/>
      <c r="CWT595" s="109"/>
      <c r="CWU595" s="109"/>
      <c r="CWV595" s="109"/>
      <c r="CWW595" s="109"/>
      <c r="CWX595" s="109"/>
      <c r="CWY595" s="109"/>
      <c r="CWZ595" s="109"/>
      <c r="CXA595" s="109"/>
      <c r="CXB595" s="109"/>
      <c r="CXC595" s="109"/>
      <c r="CXD595" s="109"/>
      <c r="CXE595" s="109"/>
      <c r="CXF595" s="109"/>
      <c r="CXG595" s="109"/>
      <c r="CXH595" s="109"/>
      <c r="CXI595" s="109"/>
      <c r="CXJ595" s="109"/>
      <c r="CXK595" s="109"/>
      <c r="CXL595" s="109"/>
      <c r="CXM595" s="109"/>
      <c r="CXN595" s="109"/>
      <c r="CXO595" s="109"/>
      <c r="CXP595" s="109"/>
      <c r="CXQ595" s="109"/>
      <c r="CXR595" s="109"/>
      <c r="CXS595" s="109"/>
      <c r="CXT595" s="109"/>
      <c r="CXU595" s="109"/>
      <c r="CXV595" s="109"/>
      <c r="CXW595" s="109"/>
      <c r="CXX595" s="109"/>
      <c r="CXY595" s="109"/>
      <c r="CXZ595" s="109"/>
      <c r="CYA595" s="109"/>
      <c r="CYB595" s="109"/>
      <c r="CYC595" s="109"/>
      <c r="CYD595" s="109"/>
      <c r="CYE595" s="109"/>
      <c r="CYF595" s="109"/>
      <c r="CYG595" s="109"/>
      <c r="CYH595" s="109"/>
      <c r="CYI595" s="109"/>
      <c r="CYJ595" s="109"/>
      <c r="CYK595" s="109"/>
      <c r="CYL595" s="109"/>
      <c r="CYM595" s="109"/>
      <c r="CYN595" s="109"/>
      <c r="CYO595" s="109"/>
      <c r="CYP595" s="109"/>
      <c r="CYQ595" s="109"/>
      <c r="CYR595" s="109"/>
      <c r="CYS595" s="109"/>
      <c r="CYT595" s="109"/>
      <c r="CYU595" s="109"/>
      <c r="CYV595" s="109"/>
      <c r="CYW595" s="109"/>
      <c r="CYX595" s="109"/>
      <c r="CYY595" s="109"/>
      <c r="CYZ595" s="109"/>
      <c r="CZA595" s="109"/>
      <c r="CZB595" s="109"/>
      <c r="CZC595" s="109"/>
      <c r="CZD595" s="109"/>
      <c r="CZE595" s="109"/>
      <c r="CZF595" s="109"/>
      <c r="CZG595" s="109"/>
      <c r="CZH595" s="109"/>
      <c r="CZI595" s="109"/>
      <c r="CZJ595" s="109"/>
      <c r="CZK595" s="109"/>
      <c r="CZL595" s="109"/>
      <c r="CZM595" s="109"/>
      <c r="CZN595" s="109"/>
      <c r="CZO595" s="109"/>
      <c r="CZP595" s="109"/>
      <c r="CZQ595" s="109"/>
      <c r="CZR595" s="109"/>
      <c r="CZS595" s="109"/>
      <c r="CZT595" s="109"/>
      <c r="CZU595" s="109"/>
      <c r="CZV595" s="109"/>
      <c r="CZW595" s="109"/>
      <c r="CZX595" s="109"/>
      <c r="CZY595" s="109"/>
      <c r="CZZ595" s="109"/>
      <c r="DAA595" s="109"/>
      <c r="DAB595" s="109"/>
      <c r="DAC595" s="109"/>
      <c r="DAD595" s="109"/>
      <c r="DAE595" s="109"/>
      <c r="DAF595" s="109"/>
      <c r="DAG595" s="109"/>
      <c r="DAH595" s="109"/>
      <c r="DAI595" s="109"/>
      <c r="DAJ595" s="109"/>
      <c r="DAK595" s="109"/>
      <c r="DAL595" s="109"/>
      <c r="DAM595" s="109"/>
      <c r="DAN595" s="109"/>
      <c r="DAO595" s="109"/>
      <c r="DAP595" s="109"/>
      <c r="DAQ595" s="109"/>
      <c r="DAR595" s="109"/>
      <c r="DAS595" s="109"/>
      <c r="DAT595" s="109"/>
      <c r="DAU595" s="109"/>
      <c r="DAV595" s="109"/>
      <c r="DAW595" s="109"/>
      <c r="DAX595" s="109"/>
      <c r="DAY595" s="109"/>
      <c r="DAZ595" s="109"/>
      <c r="DBA595" s="109"/>
      <c r="DBB595" s="109"/>
      <c r="DBC595" s="109"/>
      <c r="DBD595" s="109"/>
      <c r="DBE595" s="109"/>
      <c r="DBF595" s="109"/>
      <c r="DBG595" s="109"/>
      <c r="DBH595" s="109"/>
      <c r="DBI595" s="109"/>
      <c r="DBJ595" s="109"/>
      <c r="DBK595" s="109"/>
      <c r="DBL595" s="109"/>
      <c r="DBM595" s="109"/>
      <c r="DBN595" s="109"/>
      <c r="DBO595" s="109"/>
      <c r="DBP595" s="109"/>
      <c r="DBQ595" s="109"/>
      <c r="DBR595" s="109"/>
      <c r="DBS595" s="109"/>
      <c r="DBT595" s="109"/>
      <c r="DBU595" s="109"/>
      <c r="DBV595" s="109"/>
      <c r="DBW595" s="109"/>
      <c r="DBX595" s="109"/>
      <c r="DBY595" s="109"/>
      <c r="DBZ595" s="109"/>
      <c r="DCA595" s="109"/>
      <c r="DCB595" s="109"/>
      <c r="DCC595" s="109"/>
      <c r="DCD595" s="109"/>
      <c r="DCE595" s="109"/>
      <c r="DCF595" s="109"/>
      <c r="DCG595" s="109"/>
      <c r="DCH595" s="109"/>
      <c r="DCI595" s="109"/>
      <c r="DCJ595" s="109"/>
      <c r="DCK595" s="109"/>
      <c r="DCL595" s="109"/>
      <c r="DCM595" s="109"/>
      <c r="DCN595" s="109"/>
      <c r="DCO595" s="109"/>
      <c r="DCP595" s="109"/>
      <c r="DCQ595" s="109"/>
      <c r="DCR595" s="109"/>
      <c r="DCS595" s="109"/>
      <c r="DCT595" s="109"/>
      <c r="DCU595" s="109"/>
      <c r="DCV595" s="109"/>
      <c r="DCW595" s="109"/>
      <c r="DCX595" s="109"/>
      <c r="DCY595" s="109"/>
      <c r="DCZ595" s="109"/>
      <c r="DDA595" s="109"/>
      <c r="DDB595" s="109"/>
      <c r="DDC595" s="109"/>
      <c r="DDD595" s="109"/>
      <c r="DDE595" s="109"/>
      <c r="DDF595" s="109"/>
      <c r="DDG595" s="109"/>
      <c r="DDH595" s="109"/>
      <c r="DDI595" s="109"/>
      <c r="DDJ595" s="109"/>
      <c r="DDK595" s="109"/>
      <c r="DDL595" s="109"/>
      <c r="DDM595" s="109"/>
      <c r="DDN595" s="109"/>
      <c r="DDO595" s="109"/>
      <c r="DDP595" s="109"/>
      <c r="DDQ595" s="109"/>
      <c r="DDR595" s="109"/>
      <c r="DDS595" s="109"/>
      <c r="DDT595" s="109"/>
      <c r="DDU595" s="109"/>
      <c r="DDV595" s="109"/>
      <c r="DDW595" s="109"/>
      <c r="DDX595" s="109"/>
      <c r="DDY595" s="109"/>
      <c r="DDZ595" s="109"/>
      <c r="DEA595" s="109"/>
      <c r="DEB595" s="109"/>
      <c r="DEC595" s="109"/>
      <c r="DED595" s="109"/>
      <c r="DEE595" s="109"/>
      <c r="DEF595" s="109"/>
      <c r="DEG595" s="109"/>
      <c r="DEH595" s="109"/>
      <c r="DEI595" s="109"/>
      <c r="DEJ595" s="109"/>
      <c r="DEK595" s="109"/>
      <c r="DEL595" s="109"/>
      <c r="DEM595" s="109"/>
      <c r="DEN595" s="109"/>
      <c r="DEO595" s="109"/>
      <c r="DEP595" s="109"/>
      <c r="DEQ595" s="109"/>
      <c r="DER595" s="109"/>
      <c r="DES595" s="109"/>
      <c r="DET595" s="109"/>
      <c r="DEU595" s="109"/>
      <c r="DEV595" s="109"/>
      <c r="DEW595" s="109"/>
      <c r="DEX595" s="109"/>
      <c r="DEY595" s="109"/>
      <c r="DEZ595" s="109"/>
      <c r="DFA595" s="109"/>
      <c r="DFB595" s="109"/>
      <c r="DFC595" s="109"/>
      <c r="DFD595" s="109"/>
      <c r="DFE595" s="109"/>
      <c r="DFF595" s="109"/>
      <c r="DFG595" s="109"/>
      <c r="DFH595" s="109"/>
      <c r="DFI595" s="109"/>
      <c r="DFJ595" s="109"/>
      <c r="DFK595" s="109"/>
      <c r="DFL595" s="109"/>
      <c r="DFM595" s="109"/>
      <c r="DFN595" s="109"/>
      <c r="DFO595" s="109"/>
      <c r="DFP595" s="109"/>
      <c r="DFQ595" s="109"/>
      <c r="DFR595" s="109"/>
      <c r="DFS595" s="109"/>
      <c r="DFT595" s="109"/>
      <c r="DFU595" s="109"/>
      <c r="DFV595" s="109"/>
      <c r="DFW595" s="109"/>
      <c r="DFX595" s="109"/>
      <c r="DFY595" s="109"/>
      <c r="DFZ595" s="109"/>
      <c r="DGA595" s="109"/>
      <c r="DGB595" s="109"/>
      <c r="DGC595" s="109"/>
      <c r="DGD595" s="109"/>
      <c r="DGE595" s="109"/>
      <c r="DGF595" s="109"/>
      <c r="DGG595" s="109"/>
      <c r="DGH595" s="109"/>
      <c r="DGI595" s="109"/>
      <c r="DGJ595" s="109"/>
      <c r="DGK595" s="109"/>
      <c r="DGL595" s="109"/>
      <c r="DGM595" s="109"/>
      <c r="DGN595" s="109"/>
      <c r="DGO595" s="109"/>
      <c r="DGP595" s="109"/>
      <c r="DGQ595" s="109"/>
      <c r="DGR595" s="109"/>
      <c r="DGS595" s="109"/>
      <c r="DGT595" s="109"/>
      <c r="DGU595" s="109"/>
      <c r="DGV595" s="109"/>
      <c r="DGW595" s="109"/>
      <c r="DGX595" s="109"/>
      <c r="DGY595" s="109"/>
      <c r="DGZ595" s="109"/>
      <c r="DHA595" s="109"/>
      <c r="DHB595" s="109"/>
      <c r="DHC595" s="109"/>
      <c r="DHD595" s="109"/>
      <c r="DHE595" s="109"/>
      <c r="DHF595" s="109"/>
      <c r="DHG595" s="109"/>
      <c r="DHH595" s="109"/>
      <c r="DHI595" s="109"/>
      <c r="DHJ595" s="109"/>
      <c r="DHK595" s="109"/>
      <c r="DHL595" s="109"/>
      <c r="DHM595" s="109"/>
      <c r="DHN595" s="109"/>
      <c r="DHO595" s="109"/>
      <c r="DHP595" s="109"/>
      <c r="DHQ595" s="109"/>
      <c r="DHR595" s="109"/>
      <c r="DHS595" s="109"/>
      <c r="DHT595" s="109"/>
      <c r="DHU595" s="109"/>
      <c r="DHV595" s="109"/>
      <c r="DHW595" s="109"/>
      <c r="DHX595" s="109"/>
      <c r="DHY595" s="109"/>
      <c r="DHZ595" s="109"/>
      <c r="DIA595" s="109"/>
      <c r="DIB595" s="109"/>
      <c r="DIC595" s="109"/>
      <c r="DID595" s="109"/>
      <c r="DIE595" s="109"/>
      <c r="DIF595" s="109"/>
      <c r="DIG595" s="109"/>
      <c r="DIH595" s="109"/>
      <c r="DII595" s="109"/>
      <c r="DIJ595" s="109"/>
      <c r="DIK595" s="109"/>
      <c r="DIL595" s="109"/>
      <c r="DIM595" s="109"/>
      <c r="DIN595" s="109"/>
      <c r="DIO595" s="109"/>
      <c r="DIP595" s="109"/>
      <c r="DIQ595" s="109"/>
      <c r="DIR595" s="109"/>
      <c r="DIS595" s="109"/>
      <c r="DIT595" s="109"/>
      <c r="DIU595" s="109"/>
      <c r="DIV595" s="109"/>
      <c r="DIW595" s="109"/>
      <c r="DIX595" s="109"/>
      <c r="DIY595" s="109"/>
      <c r="DIZ595" s="109"/>
      <c r="DJA595" s="109"/>
      <c r="DJB595" s="109"/>
      <c r="DJC595" s="109"/>
      <c r="DJD595" s="109"/>
      <c r="DJE595" s="109"/>
      <c r="DJF595" s="109"/>
      <c r="DJG595" s="109"/>
      <c r="DJH595" s="109"/>
      <c r="DJI595" s="109"/>
      <c r="DJJ595" s="109"/>
      <c r="DJK595" s="109"/>
      <c r="DJL595" s="109"/>
      <c r="DJM595" s="109"/>
      <c r="DJN595" s="109"/>
      <c r="DJO595" s="109"/>
      <c r="DJP595" s="109"/>
      <c r="DJQ595" s="109"/>
      <c r="DJR595" s="109"/>
      <c r="DJS595" s="109"/>
      <c r="DJT595" s="109"/>
      <c r="DJU595" s="109"/>
      <c r="DJV595" s="109"/>
      <c r="DJW595" s="109"/>
      <c r="DJX595" s="109"/>
      <c r="DJY595" s="109"/>
      <c r="DJZ595" s="109"/>
      <c r="DKA595" s="109"/>
      <c r="DKB595" s="109"/>
      <c r="DKC595" s="109"/>
      <c r="DKD595" s="109"/>
      <c r="DKE595" s="109"/>
      <c r="DKF595" s="109"/>
      <c r="DKG595" s="109"/>
      <c r="DKH595" s="109"/>
      <c r="DKI595" s="109"/>
      <c r="DKJ595" s="109"/>
      <c r="DKK595" s="109"/>
      <c r="DKL595" s="109"/>
      <c r="DKM595" s="109"/>
      <c r="DKN595" s="109"/>
      <c r="DKO595" s="109"/>
      <c r="DKP595" s="109"/>
      <c r="DKQ595" s="109"/>
      <c r="DKR595" s="109"/>
      <c r="DKS595" s="109"/>
      <c r="DKT595" s="109"/>
      <c r="DKU595" s="109"/>
      <c r="DKV595" s="109"/>
      <c r="DKW595" s="109"/>
      <c r="DKX595" s="109"/>
      <c r="DKY595" s="109"/>
      <c r="DKZ595" s="109"/>
      <c r="DLA595" s="109"/>
      <c r="DLB595" s="109"/>
      <c r="DLC595" s="109"/>
      <c r="DLD595" s="109"/>
      <c r="DLE595" s="109"/>
      <c r="DLF595" s="109"/>
      <c r="DLG595" s="109"/>
      <c r="DLH595" s="109"/>
      <c r="DLI595" s="109"/>
      <c r="DLJ595" s="109"/>
      <c r="DLK595" s="109"/>
      <c r="DLL595" s="109"/>
      <c r="DLM595" s="109"/>
      <c r="DLN595" s="109"/>
      <c r="DLO595" s="109"/>
      <c r="DLP595" s="109"/>
      <c r="DLQ595" s="109"/>
      <c r="DLR595" s="109"/>
      <c r="DLS595" s="109"/>
      <c r="DLT595" s="109"/>
      <c r="DLU595" s="109"/>
      <c r="DLV595" s="109"/>
      <c r="DLW595" s="109"/>
      <c r="DLX595" s="109"/>
      <c r="DLY595" s="109"/>
      <c r="DLZ595" s="109"/>
      <c r="DMA595" s="109"/>
      <c r="DMB595" s="109"/>
      <c r="DMC595" s="109"/>
      <c r="DMD595" s="109"/>
      <c r="DME595" s="109"/>
      <c r="DMF595" s="109"/>
      <c r="DMG595" s="109"/>
      <c r="DMH595" s="109"/>
      <c r="DMI595" s="109"/>
      <c r="DMJ595" s="109"/>
      <c r="DMK595" s="109"/>
      <c r="DML595" s="109"/>
      <c r="DMM595" s="109"/>
      <c r="DMN595" s="109"/>
      <c r="DMO595" s="109"/>
      <c r="DMP595" s="109"/>
      <c r="DMQ595" s="109"/>
      <c r="DMR595" s="109"/>
      <c r="DMS595" s="109"/>
      <c r="DMT595" s="109"/>
      <c r="DMU595" s="109"/>
      <c r="DMV595" s="109"/>
      <c r="DMW595" s="109"/>
      <c r="DMX595" s="109"/>
      <c r="DMY595" s="109"/>
      <c r="DMZ595" s="109"/>
      <c r="DNA595" s="109"/>
      <c r="DNB595" s="109"/>
      <c r="DNC595" s="109"/>
      <c r="DND595" s="109"/>
      <c r="DNE595" s="109"/>
      <c r="DNF595" s="109"/>
      <c r="DNG595" s="109"/>
      <c r="DNH595" s="109"/>
      <c r="DNI595" s="109"/>
      <c r="DNJ595" s="109"/>
      <c r="DNK595" s="109"/>
      <c r="DNL595" s="109"/>
      <c r="DNM595" s="109"/>
      <c r="DNN595" s="109"/>
      <c r="DNO595" s="109"/>
      <c r="DNP595" s="109"/>
      <c r="DNQ595" s="109"/>
      <c r="DNR595" s="109"/>
      <c r="DNS595" s="109"/>
      <c r="DNT595" s="109"/>
      <c r="DNU595" s="109"/>
      <c r="DNV595" s="109"/>
      <c r="DNW595" s="109"/>
      <c r="DNX595" s="109"/>
      <c r="DNY595" s="109"/>
      <c r="DNZ595" s="109"/>
      <c r="DOA595" s="109"/>
      <c r="DOB595" s="109"/>
      <c r="DOC595" s="109"/>
      <c r="DOD595" s="109"/>
      <c r="DOE595" s="109"/>
      <c r="DOF595" s="109"/>
      <c r="DOG595" s="109"/>
      <c r="DOH595" s="109"/>
      <c r="DOI595" s="109"/>
      <c r="DOJ595" s="109"/>
      <c r="DOK595" s="109"/>
      <c r="DOL595" s="109"/>
      <c r="DOM595" s="109"/>
      <c r="DON595" s="109"/>
      <c r="DOO595" s="109"/>
      <c r="DOP595" s="109"/>
      <c r="DOQ595" s="109"/>
      <c r="DOR595" s="109"/>
      <c r="DOS595" s="109"/>
      <c r="DOT595" s="109"/>
      <c r="DOU595" s="109"/>
      <c r="DOV595" s="109"/>
      <c r="DOW595" s="109"/>
      <c r="DOX595" s="109"/>
      <c r="DOY595" s="109"/>
      <c r="DOZ595" s="109"/>
      <c r="DPA595" s="109"/>
      <c r="DPB595" s="109"/>
      <c r="DPC595" s="109"/>
      <c r="DPD595" s="109"/>
      <c r="DPE595" s="109"/>
      <c r="DPF595" s="109"/>
      <c r="DPG595" s="109"/>
      <c r="DPH595" s="109"/>
      <c r="DPI595" s="109"/>
      <c r="DPJ595" s="109"/>
      <c r="DPK595" s="109"/>
      <c r="DPL595" s="109"/>
      <c r="DPM595" s="109"/>
      <c r="DPN595" s="109"/>
      <c r="DPO595" s="109"/>
      <c r="DPP595" s="109"/>
      <c r="DPQ595" s="109"/>
      <c r="DPR595" s="109"/>
      <c r="DPS595" s="109"/>
      <c r="DPT595" s="109"/>
      <c r="DPU595" s="109"/>
      <c r="DPV595" s="109"/>
      <c r="DPW595" s="109"/>
      <c r="DPX595" s="109"/>
      <c r="DPY595" s="109"/>
      <c r="DPZ595" s="109"/>
      <c r="DQA595" s="109"/>
      <c r="DQB595" s="109"/>
      <c r="DQC595" s="109"/>
      <c r="DQD595" s="109"/>
      <c r="DQE595" s="109"/>
      <c r="DQF595" s="109"/>
      <c r="DQG595" s="109"/>
      <c r="DQH595" s="109"/>
      <c r="DQI595" s="109"/>
      <c r="DQJ595" s="109"/>
      <c r="DQK595" s="109"/>
      <c r="DQL595" s="109"/>
      <c r="DQM595" s="109"/>
      <c r="DQN595" s="109"/>
      <c r="DQO595" s="109"/>
      <c r="DQP595" s="109"/>
      <c r="DQQ595" s="109"/>
      <c r="DQR595" s="109"/>
      <c r="DQS595" s="109"/>
      <c r="DQT595" s="109"/>
      <c r="DQU595" s="109"/>
      <c r="DQV595" s="109"/>
      <c r="DQW595" s="109"/>
      <c r="DQX595" s="109"/>
      <c r="DQY595" s="109"/>
      <c r="DQZ595" s="109"/>
      <c r="DRA595" s="109"/>
      <c r="DRB595" s="109"/>
      <c r="DRC595" s="109"/>
      <c r="DRD595" s="109"/>
      <c r="DRE595" s="109"/>
      <c r="DRF595" s="109"/>
      <c r="DRG595" s="109"/>
      <c r="DRH595" s="109"/>
      <c r="DRI595" s="109"/>
      <c r="DRJ595" s="109"/>
      <c r="DRK595" s="109"/>
      <c r="DRL595" s="109"/>
      <c r="DRM595" s="109"/>
      <c r="DRN595" s="109"/>
      <c r="DRO595" s="109"/>
      <c r="DRP595" s="109"/>
      <c r="DRQ595" s="109"/>
      <c r="DRR595" s="109"/>
      <c r="DRS595" s="109"/>
      <c r="DRT595" s="109"/>
      <c r="DRU595" s="109"/>
      <c r="DRV595" s="109"/>
      <c r="DRW595" s="109"/>
      <c r="DRX595" s="109"/>
      <c r="DRY595" s="109"/>
      <c r="DRZ595" s="109"/>
      <c r="DSA595" s="109"/>
      <c r="DSB595" s="109"/>
      <c r="DSC595" s="109"/>
      <c r="DSD595" s="109"/>
      <c r="DSE595" s="109"/>
      <c r="DSF595" s="109"/>
      <c r="DSG595" s="109"/>
      <c r="DSH595" s="109"/>
      <c r="DSI595" s="109"/>
      <c r="DSJ595" s="109"/>
      <c r="DSK595" s="109"/>
      <c r="DSL595" s="109"/>
      <c r="DSM595" s="109"/>
      <c r="DSN595" s="109"/>
      <c r="DSO595" s="109"/>
      <c r="DSP595" s="109"/>
      <c r="DSQ595" s="109"/>
      <c r="DSR595" s="109"/>
      <c r="DSS595" s="109"/>
      <c r="DST595" s="109"/>
      <c r="DSU595" s="109"/>
      <c r="DSV595" s="109"/>
      <c r="DSW595" s="109"/>
      <c r="DSX595" s="109"/>
      <c r="DSY595" s="109"/>
      <c r="DSZ595" s="109"/>
      <c r="DTA595" s="109"/>
      <c r="DTB595" s="109"/>
      <c r="DTC595" s="109"/>
      <c r="DTD595" s="109"/>
      <c r="DTE595" s="109"/>
      <c r="DTF595" s="109"/>
      <c r="DTG595" s="109"/>
      <c r="DTH595" s="109"/>
      <c r="DTI595" s="109"/>
      <c r="DTJ595" s="109"/>
      <c r="DTK595" s="109"/>
      <c r="DTL595" s="109"/>
      <c r="DTM595" s="109"/>
      <c r="DTN595" s="109"/>
      <c r="DTO595" s="109"/>
      <c r="DTP595" s="109"/>
      <c r="DTQ595" s="109"/>
      <c r="DTR595" s="109"/>
      <c r="DTS595" s="109"/>
      <c r="DTT595" s="109"/>
      <c r="DTU595" s="109"/>
      <c r="DTV595" s="109"/>
      <c r="DTW595" s="109"/>
      <c r="DTX595" s="109"/>
      <c r="DTY595" s="109"/>
      <c r="DTZ595" s="109"/>
      <c r="DUA595" s="109"/>
      <c r="DUB595" s="109"/>
      <c r="DUC595" s="109"/>
      <c r="DUD595" s="109"/>
      <c r="DUE595" s="109"/>
      <c r="DUF595" s="109"/>
      <c r="DUG595" s="109"/>
      <c r="DUH595" s="109"/>
      <c r="DUI595" s="109"/>
      <c r="DUJ595" s="109"/>
      <c r="DUK595" s="109"/>
      <c r="DUL595" s="109"/>
      <c r="DUM595" s="109"/>
      <c r="DUN595" s="109"/>
      <c r="DUO595" s="109"/>
      <c r="DUP595" s="109"/>
      <c r="DUQ595" s="109"/>
      <c r="DUR595" s="109"/>
      <c r="DUS595" s="109"/>
      <c r="DUT595" s="109"/>
      <c r="DUU595" s="109"/>
      <c r="DUV595" s="109"/>
      <c r="DUW595" s="109"/>
      <c r="DUX595" s="109"/>
      <c r="DUY595" s="109"/>
      <c r="DUZ595" s="109"/>
      <c r="DVA595" s="109"/>
      <c r="DVB595" s="109"/>
      <c r="DVC595" s="109"/>
      <c r="DVD595" s="109"/>
      <c r="DVE595" s="109"/>
      <c r="DVF595" s="109"/>
      <c r="DVG595" s="109"/>
      <c r="DVH595" s="109"/>
      <c r="DVI595" s="109"/>
      <c r="DVJ595" s="109"/>
      <c r="DVK595" s="109"/>
      <c r="DVL595" s="109"/>
      <c r="DVM595" s="109"/>
      <c r="DVN595" s="109"/>
      <c r="DVO595" s="109"/>
      <c r="DVP595" s="109"/>
      <c r="DVQ595" s="109"/>
      <c r="DVR595" s="109"/>
      <c r="DVS595" s="109"/>
      <c r="DVT595" s="109"/>
      <c r="DVU595" s="109"/>
      <c r="DVV595" s="109"/>
      <c r="DVW595" s="109"/>
      <c r="DVX595" s="109"/>
      <c r="DVY595" s="109"/>
      <c r="DVZ595" s="109"/>
      <c r="DWA595" s="109"/>
      <c r="DWB595" s="109"/>
      <c r="DWC595" s="109"/>
      <c r="DWD595" s="109"/>
      <c r="DWE595" s="109"/>
      <c r="DWF595" s="109"/>
      <c r="DWG595" s="109"/>
      <c r="DWH595" s="109"/>
      <c r="DWI595" s="109"/>
      <c r="DWJ595" s="109"/>
      <c r="DWK595" s="109"/>
      <c r="DWL595" s="109"/>
      <c r="DWM595" s="109"/>
      <c r="DWN595" s="109"/>
      <c r="DWO595" s="109"/>
      <c r="DWP595" s="109"/>
      <c r="DWQ595" s="109"/>
      <c r="DWR595" s="109"/>
      <c r="DWS595" s="109"/>
      <c r="DWT595" s="109"/>
      <c r="DWU595" s="109"/>
      <c r="DWV595" s="109"/>
      <c r="DWW595" s="109"/>
      <c r="DWX595" s="109"/>
      <c r="DWY595" s="109"/>
      <c r="DWZ595" s="109"/>
      <c r="DXA595" s="109"/>
      <c r="DXB595" s="109"/>
      <c r="DXC595" s="109"/>
      <c r="DXD595" s="109"/>
      <c r="DXE595" s="109"/>
      <c r="DXF595" s="109"/>
      <c r="DXG595" s="109"/>
      <c r="DXH595" s="109"/>
      <c r="DXI595" s="109"/>
      <c r="DXJ595" s="109"/>
      <c r="DXK595" s="109"/>
      <c r="DXL595" s="109"/>
      <c r="DXM595" s="109"/>
      <c r="DXN595" s="109"/>
      <c r="DXO595" s="109"/>
      <c r="DXP595" s="109"/>
      <c r="DXQ595" s="109"/>
      <c r="DXR595" s="109"/>
      <c r="DXS595" s="109"/>
      <c r="DXT595" s="109"/>
      <c r="DXU595" s="109"/>
      <c r="DXV595" s="109"/>
      <c r="DXW595" s="109"/>
      <c r="DXX595" s="109"/>
      <c r="DXY595" s="109"/>
      <c r="DXZ595" s="109"/>
      <c r="DYA595" s="109"/>
      <c r="DYB595" s="109"/>
      <c r="DYC595" s="109"/>
      <c r="DYD595" s="109"/>
      <c r="DYE595" s="109"/>
      <c r="DYF595" s="109"/>
      <c r="DYG595" s="109"/>
      <c r="DYH595" s="109"/>
      <c r="DYI595" s="109"/>
      <c r="DYJ595" s="109"/>
      <c r="DYK595" s="109"/>
      <c r="DYL595" s="109"/>
      <c r="DYM595" s="109"/>
      <c r="DYN595" s="109"/>
      <c r="DYO595" s="109"/>
      <c r="DYP595" s="109"/>
      <c r="DYQ595" s="109"/>
      <c r="DYR595" s="109"/>
      <c r="DYS595" s="109"/>
      <c r="DYT595" s="109"/>
      <c r="DYU595" s="109"/>
      <c r="DYV595" s="109"/>
      <c r="DYW595" s="109"/>
      <c r="DYX595" s="109"/>
      <c r="DYY595" s="109"/>
      <c r="DYZ595" s="109"/>
      <c r="DZA595" s="109"/>
      <c r="DZB595" s="109"/>
      <c r="DZC595" s="109"/>
      <c r="DZD595" s="109"/>
      <c r="DZE595" s="109"/>
      <c r="DZF595" s="109"/>
      <c r="DZG595" s="109"/>
      <c r="DZH595" s="109"/>
      <c r="DZI595" s="109"/>
      <c r="DZJ595" s="109"/>
      <c r="DZK595" s="109"/>
      <c r="DZL595" s="109"/>
      <c r="DZM595" s="109"/>
      <c r="DZN595" s="109"/>
      <c r="DZO595" s="109"/>
      <c r="DZP595" s="109"/>
      <c r="DZQ595" s="109"/>
      <c r="DZR595" s="109"/>
      <c r="DZS595" s="109"/>
      <c r="DZT595" s="109"/>
      <c r="DZU595" s="109"/>
      <c r="DZV595" s="109"/>
      <c r="DZW595" s="109"/>
      <c r="DZX595" s="109"/>
      <c r="DZY595" s="109"/>
      <c r="DZZ595" s="109"/>
      <c r="EAA595" s="109"/>
      <c r="EAB595" s="109"/>
      <c r="EAC595" s="109"/>
      <c r="EAD595" s="109"/>
      <c r="EAE595" s="109"/>
      <c r="EAF595" s="109"/>
      <c r="EAG595" s="109"/>
      <c r="EAH595" s="109"/>
      <c r="EAI595" s="109"/>
      <c r="EAJ595" s="109"/>
      <c r="EAK595" s="109"/>
      <c r="EAL595" s="109"/>
      <c r="EAM595" s="109"/>
      <c r="EAN595" s="109"/>
      <c r="EAO595" s="109"/>
      <c r="EAP595" s="109"/>
      <c r="EAQ595" s="109"/>
      <c r="EAR595" s="109"/>
      <c r="EAS595" s="109"/>
      <c r="EAT595" s="109"/>
      <c r="EAU595" s="109"/>
      <c r="EAV595" s="109"/>
      <c r="EAW595" s="109"/>
      <c r="EAX595" s="109"/>
      <c r="EAY595" s="109"/>
      <c r="EAZ595" s="109"/>
      <c r="EBA595" s="109"/>
      <c r="EBB595" s="109"/>
      <c r="EBC595" s="109"/>
      <c r="EBD595" s="109"/>
      <c r="EBE595" s="109"/>
      <c r="EBF595" s="109"/>
      <c r="EBG595" s="109"/>
      <c r="EBH595" s="109"/>
      <c r="EBI595" s="109"/>
      <c r="EBJ595" s="109"/>
      <c r="EBK595" s="109"/>
      <c r="EBL595" s="109"/>
      <c r="EBM595" s="109"/>
      <c r="EBN595" s="109"/>
      <c r="EBO595" s="109"/>
      <c r="EBP595" s="109"/>
      <c r="EBQ595" s="109"/>
      <c r="EBR595" s="109"/>
      <c r="EBS595" s="109"/>
      <c r="EBT595" s="109"/>
      <c r="EBU595" s="109"/>
      <c r="EBV595" s="109"/>
      <c r="EBW595" s="109"/>
      <c r="EBX595" s="109"/>
      <c r="EBY595" s="109"/>
      <c r="EBZ595" s="109"/>
      <c r="ECA595" s="109"/>
      <c r="ECB595" s="109"/>
      <c r="ECC595" s="109"/>
      <c r="ECD595" s="109"/>
      <c r="ECE595" s="109"/>
      <c r="ECF595" s="109"/>
      <c r="ECG595" s="109"/>
      <c r="ECH595" s="109"/>
      <c r="ECI595" s="109"/>
      <c r="ECJ595" s="109"/>
      <c r="ECK595" s="109"/>
      <c r="ECL595" s="109"/>
      <c r="ECM595" s="109"/>
      <c r="ECN595" s="109"/>
      <c r="ECO595" s="109"/>
      <c r="ECP595" s="109"/>
      <c r="ECQ595" s="109"/>
      <c r="ECR595" s="109"/>
      <c r="ECS595" s="109"/>
      <c r="ECT595" s="109"/>
      <c r="ECU595" s="109"/>
      <c r="ECV595" s="109"/>
      <c r="ECW595" s="109"/>
      <c r="ECX595" s="109"/>
      <c r="ECY595" s="109"/>
      <c r="ECZ595" s="109"/>
      <c r="EDA595" s="109"/>
      <c r="EDB595" s="109"/>
      <c r="EDC595" s="109"/>
      <c r="EDD595" s="109"/>
      <c r="EDE595" s="109"/>
      <c r="EDF595" s="109"/>
      <c r="EDG595" s="109"/>
      <c r="EDH595" s="109"/>
      <c r="EDI595" s="109"/>
      <c r="EDJ595" s="109"/>
      <c r="EDK595" s="109"/>
      <c r="EDL595" s="109"/>
      <c r="EDM595" s="109"/>
      <c r="EDN595" s="109"/>
      <c r="EDO595" s="109"/>
      <c r="EDP595" s="109"/>
      <c r="EDQ595" s="109"/>
      <c r="EDR595" s="109"/>
      <c r="EDS595" s="109"/>
      <c r="EDT595" s="109"/>
      <c r="EDU595" s="109"/>
      <c r="EDV595" s="109"/>
      <c r="EDW595" s="109"/>
      <c r="EDX595" s="109"/>
      <c r="EDY595" s="109"/>
      <c r="EDZ595" s="109"/>
      <c r="EEA595" s="109"/>
      <c r="EEB595" s="109"/>
      <c r="EEC595" s="109"/>
      <c r="EED595" s="109"/>
      <c r="EEE595" s="109"/>
      <c r="EEF595" s="109"/>
      <c r="EEG595" s="109"/>
      <c r="EEH595" s="109"/>
      <c r="EEI595" s="109"/>
      <c r="EEJ595" s="109"/>
      <c r="EEK595" s="109"/>
      <c r="EEL595" s="109"/>
      <c r="EEM595" s="109"/>
      <c r="EEN595" s="109"/>
      <c r="EEO595" s="109"/>
      <c r="EEP595" s="109"/>
      <c r="EEQ595" s="109"/>
      <c r="EER595" s="109"/>
      <c r="EES595" s="109"/>
      <c r="EET595" s="109"/>
      <c r="EEU595" s="109"/>
      <c r="EEV595" s="109"/>
      <c r="EEW595" s="109"/>
      <c r="EEX595" s="109"/>
      <c r="EEY595" s="109"/>
      <c r="EEZ595" s="109"/>
      <c r="EFA595" s="109"/>
      <c r="EFB595" s="109"/>
      <c r="EFC595" s="109"/>
      <c r="EFD595" s="109"/>
      <c r="EFE595" s="109"/>
      <c r="EFF595" s="109"/>
      <c r="EFG595" s="109"/>
      <c r="EFH595" s="109"/>
      <c r="EFI595" s="109"/>
      <c r="EFJ595" s="109"/>
      <c r="EFK595" s="109"/>
      <c r="EFL595" s="109"/>
      <c r="EFM595" s="109"/>
      <c r="EFN595" s="109"/>
      <c r="EFO595" s="109"/>
      <c r="EFP595" s="109"/>
      <c r="EFQ595" s="109"/>
      <c r="EFR595" s="109"/>
      <c r="EFS595" s="109"/>
      <c r="EFT595" s="109"/>
      <c r="EFU595" s="109"/>
      <c r="EFV595" s="109"/>
      <c r="EFW595" s="109"/>
      <c r="EFX595" s="109"/>
      <c r="EFY595" s="109"/>
      <c r="EFZ595" s="109"/>
      <c r="EGA595" s="109"/>
      <c r="EGB595" s="109"/>
      <c r="EGC595" s="109"/>
      <c r="EGD595" s="109"/>
      <c r="EGE595" s="109"/>
      <c r="EGF595" s="109"/>
      <c r="EGG595" s="109"/>
      <c r="EGH595" s="109"/>
      <c r="EGI595" s="109"/>
      <c r="EGJ595" s="109"/>
      <c r="EGK595" s="109"/>
      <c r="EGL595" s="109"/>
      <c r="EGM595" s="109"/>
      <c r="EGN595" s="109"/>
      <c r="EGO595" s="109"/>
      <c r="EGP595" s="109"/>
      <c r="EGQ595" s="109"/>
      <c r="EGR595" s="109"/>
      <c r="EGS595" s="109"/>
      <c r="EGT595" s="109"/>
      <c r="EGU595" s="109"/>
      <c r="EGV595" s="109"/>
      <c r="EGW595" s="109"/>
      <c r="EGX595" s="109"/>
      <c r="EGY595" s="109"/>
      <c r="EGZ595" s="109"/>
      <c r="EHA595" s="109"/>
      <c r="EHB595" s="109"/>
      <c r="EHC595" s="109"/>
      <c r="EHD595" s="109"/>
      <c r="EHE595" s="109"/>
      <c r="EHF595" s="109"/>
      <c r="EHG595" s="109"/>
      <c r="EHH595" s="109"/>
      <c r="EHI595" s="109"/>
      <c r="EHJ595" s="109"/>
      <c r="EHK595" s="109"/>
      <c r="EHL595" s="109"/>
      <c r="EHM595" s="109"/>
      <c r="EHN595" s="109"/>
      <c r="EHO595" s="109"/>
      <c r="EHP595" s="109"/>
      <c r="EHQ595" s="109"/>
      <c r="EHR595" s="109"/>
      <c r="EHS595" s="109"/>
      <c r="EHT595" s="109"/>
      <c r="EHU595" s="109"/>
      <c r="EHV595" s="109"/>
      <c r="EHW595" s="109"/>
      <c r="EHX595" s="109"/>
      <c r="EHY595" s="109"/>
      <c r="EHZ595" s="109"/>
      <c r="EIA595" s="109"/>
      <c r="EIB595" s="109"/>
      <c r="EIC595" s="109"/>
      <c r="EID595" s="109"/>
      <c r="EIE595" s="109"/>
      <c r="EIF595" s="109"/>
      <c r="EIG595" s="109"/>
      <c r="EIH595" s="109"/>
      <c r="EII595" s="109"/>
      <c r="EIJ595" s="109"/>
      <c r="EIK595" s="109"/>
      <c r="EIL595" s="109"/>
      <c r="EIM595" s="109"/>
      <c r="EIN595" s="109"/>
      <c r="EIO595" s="109"/>
      <c r="EIP595" s="109"/>
      <c r="EIQ595" s="109"/>
      <c r="EIR595" s="109"/>
      <c r="EIS595" s="109"/>
      <c r="EIT595" s="109"/>
      <c r="EIU595" s="109"/>
      <c r="EIV595" s="109"/>
      <c r="EIW595" s="109"/>
      <c r="EIX595" s="109"/>
      <c r="EIY595" s="109"/>
      <c r="EIZ595" s="109"/>
      <c r="EJA595" s="109"/>
      <c r="EJB595" s="109"/>
      <c r="EJC595" s="109"/>
      <c r="EJD595" s="109"/>
      <c r="EJE595" s="109"/>
      <c r="EJF595" s="109"/>
      <c r="EJG595" s="109"/>
      <c r="EJH595" s="109"/>
      <c r="EJI595" s="109"/>
      <c r="EJJ595" s="109"/>
      <c r="EJK595" s="109"/>
      <c r="EJL595" s="109"/>
      <c r="EJM595" s="109"/>
      <c r="EJN595" s="109"/>
      <c r="EJO595" s="109"/>
      <c r="EJP595" s="109"/>
      <c r="EJQ595" s="109"/>
      <c r="EJR595" s="109"/>
      <c r="EJS595" s="109"/>
      <c r="EJT595" s="109"/>
      <c r="EJU595" s="109"/>
      <c r="EJV595" s="109"/>
      <c r="EJW595" s="109"/>
      <c r="EJX595" s="109"/>
      <c r="EJY595" s="109"/>
      <c r="EJZ595" s="109"/>
      <c r="EKA595" s="109"/>
      <c r="EKB595" s="109"/>
      <c r="EKC595" s="109"/>
      <c r="EKD595" s="109"/>
      <c r="EKE595" s="109"/>
      <c r="EKF595" s="109"/>
      <c r="EKG595" s="109"/>
      <c r="EKH595" s="109"/>
      <c r="EKI595" s="109"/>
      <c r="EKJ595" s="109"/>
      <c r="EKK595" s="109"/>
      <c r="EKL595" s="109"/>
      <c r="EKM595" s="109"/>
      <c r="EKN595" s="109"/>
      <c r="EKO595" s="109"/>
      <c r="EKP595" s="109"/>
      <c r="EKQ595" s="109"/>
      <c r="EKR595" s="109"/>
      <c r="EKS595" s="109"/>
      <c r="EKT595" s="109"/>
      <c r="EKU595" s="109"/>
      <c r="EKV595" s="109"/>
      <c r="EKW595" s="109"/>
      <c r="EKX595" s="109"/>
      <c r="EKY595" s="109"/>
      <c r="EKZ595" s="109"/>
      <c r="ELA595" s="109"/>
      <c r="ELB595" s="109"/>
      <c r="ELC595" s="109"/>
      <c r="ELD595" s="109"/>
      <c r="ELE595" s="109"/>
      <c r="ELF595" s="109"/>
      <c r="ELG595" s="109"/>
      <c r="ELH595" s="109"/>
      <c r="ELI595" s="109"/>
      <c r="ELJ595" s="109"/>
      <c r="ELK595" s="109"/>
      <c r="ELL595" s="109"/>
      <c r="ELM595" s="109"/>
      <c r="ELN595" s="109"/>
      <c r="ELO595" s="109"/>
      <c r="ELP595" s="109"/>
      <c r="ELQ595" s="109"/>
      <c r="ELR595" s="109"/>
      <c r="ELS595" s="109"/>
      <c r="ELT595" s="109"/>
      <c r="ELU595" s="109"/>
      <c r="ELV595" s="109"/>
      <c r="ELW595" s="109"/>
      <c r="ELX595" s="109"/>
      <c r="ELY595" s="109"/>
      <c r="ELZ595" s="109"/>
      <c r="EMA595" s="109"/>
      <c r="EMB595" s="109"/>
      <c r="EMC595" s="109"/>
      <c r="EMD595" s="109"/>
      <c r="EME595" s="109"/>
      <c r="EMF595" s="109"/>
      <c r="EMG595" s="109"/>
      <c r="EMH595" s="109"/>
      <c r="EMI595" s="109"/>
      <c r="EMJ595" s="109"/>
      <c r="EMK595" s="109"/>
      <c r="EML595" s="109"/>
      <c r="EMM595" s="109"/>
      <c r="EMN595" s="109"/>
      <c r="EMO595" s="109"/>
      <c r="EMP595" s="109"/>
      <c r="EMQ595" s="109"/>
      <c r="EMR595" s="109"/>
      <c r="EMS595" s="109"/>
      <c r="EMT595" s="109"/>
      <c r="EMU595" s="109"/>
      <c r="EMV595" s="109"/>
      <c r="EMW595" s="109"/>
      <c r="EMX595" s="109"/>
      <c r="EMY595" s="109"/>
      <c r="EMZ595" s="109"/>
      <c r="ENA595" s="109"/>
      <c r="ENB595" s="109"/>
      <c r="ENC595" s="109"/>
      <c r="END595" s="109"/>
      <c r="ENE595" s="109"/>
      <c r="ENF595" s="109"/>
      <c r="ENG595" s="109"/>
      <c r="ENH595" s="109"/>
      <c r="ENI595" s="109"/>
      <c r="ENJ595" s="109"/>
      <c r="ENK595" s="109"/>
      <c r="ENL595" s="109"/>
      <c r="ENM595" s="109"/>
      <c r="ENN595" s="109"/>
      <c r="ENO595" s="109"/>
      <c r="ENP595" s="109"/>
      <c r="ENQ595" s="109"/>
      <c r="ENR595" s="109"/>
      <c r="ENS595" s="109"/>
      <c r="ENT595" s="109"/>
      <c r="ENU595" s="109"/>
      <c r="ENV595" s="109"/>
      <c r="ENW595" s="109"/>
      <c r="ENX595" s="109"/>
      <c r="ENY595" s="109"/>
      <c r="ENZ595" s="109"/>
      <c r="EOA595" s="109"/>
      <c r="EOB595" s="109"/>
      <c r="EOC595" s="109"/>
      <c r="EOD595" s="109"/>
      <c r="EOE595" s="109"/>
      <c r="EOF595" s="109"/>
      <c r="EOG595" s="109"/>
      <c r="EOH595" s="109"/>
      <c r="EOI595" s="109"/>
      <c r="EOJ595" s="109"/>
      <c r="EOK595" s="109"/>
      <c r="EOL595" s="109"/>
      <c r="EOM595" s="109"/>
      <c r="EON595" s="109"/>
      <c r="EOO595" s="109"/>
      <c r="EOP595" s="109"/>
      <c r="EOQ595" s="109"/>
      <c r="EOR595" s="109"/>
      <c r="EOS595" s="109"/>
      <c r="EOT595" s="109"/>
      <c r="EOU595" s="109"/>
      <c r="EOV595" s="109"/>
      <c r="EOW595" s="109"/>
      <c r="EOX595" s="109"/>
      <c r="EOY595" s="109"/>
      <c r="EOZ595" s="109"/>
      <c r="EPA595" s="109"/>
      <c r="EPB595" s="109"/>
      <c r="EPC595" s="109"/>
      <c r="EPD595" s="109"/>
      <c r="EPE595" s="109"/>
      <c r="EPF595" s="109"/>
      <c r="EPG595" s="109"/>
      <c r="EPH595" s="109"/>
      <c r="EPI595" s="109"/>
      <c r="EPJ595" s="109"/>
      <c r="EPK595" s="109"/>
      <c r="EPL595" s="109"/>
      <c r="EPM595" s="109"/>
      <c r="EPN595" s="109"/>
      <c r="EPO595" s="109"/>
      <c r="EPP595" s="109"/>
      <c r="EPQ595" s="109"/>
      <c r="EPR595" s="109"/>
      <c r="EPS595" s="109"/>
      <c r="EPT595" s="109"/>
      <c r="EPU595" s="109"/>
      <c r="EPV595" s="109"/>
      <c r="EPW595" s="109"/>
      <c r="EPX595" s="109"/>
      <c r="EPY595" s="109"/>
      <c r="EPZ595" s="109"/>
      <c r="EQA595" s="109"/>
      <c r="EQB595" s="109"/>
      <c r="EQC595" s="109"/>
      <c r="EQD595" s="109"/>
      <c r="EQE595" s="109"/>
      <c r="EQF595" s="109"/>
      <c r="EQG595" s="109"/>
      <c r="EQH595" s="109"/>
      <c r="EQI595" s="109"/>
      <c r="EQJ595" s="109"/>
      <c r="EQK595" s="109"/>
      <c r="EQL595" s="109"/>
      <c r="EQM595" s="109"/>
      <c r="EQN595" s="109"/>
      <c r="EQO595" s="109"/>
      <c r="EQP595" s="109"/>
      <c r="EQQ595" s="109"/>
      <c r="EQR595" s="109"/>
      <c r="EQS595" s="109"/>
      <c r="EQT595" s="109"/>
      <c r="EQU595" s="109"/>
      <c r="EQV595" s="109"/>
      <c r="EQW595" s="109"/>
      <c r="EQX595" s="109"/>
      <c r="EQY595" s="109"/>
      <c r="EQZ595" s="109"/>
      <c r="ERA595" s="109"/>
      <c r="ERB595" s="109"/>
      <c r="ERC595" s="109"/>
      <c r="ERD595" s="109"/>
      <c r="ERE595" s="109"/>
      <c r="ERF595" s="109"/>
      <c r="ERG595" s="109"/>
      <c r="ERH595" s="109"/>
      <c r="ERI595" s="109"/>
      <c r="ERJ595" s="109"/>
      <c r="ERK595" s="109"/>
      <c r="ERL595" s="109"/>
      <c r="ERM595" s="109"/>
      <c r="ERN595" s="109"/>
      <c r="ERO595" s="109"/>
      <c r="ERP595" s="109"/>
      <c r="ERQ595" s="109"/>
      <c r="ERR595" s="109"/>
      <c r="ERS595" s="109"/>
      <c r="ERT595" s="109"/>
      <c r="ERU595" s="109"/>
      <c r="ERV595" s="109"/>
      <c r="ERW595" s="109"/>
      <c r="ERX595" s="109"/>
      <c r="ERY595" s="109"/>
      <c r="ERZ595" s="109"/>
      <c r="ESA595" s="109"/>
      <c r="ESB595" s="109"/>
      <c r="ESC595" s="109"/>
      <c r="ESD595" s="109"/>
      <c r="ESE595" s="109"/>
      <c r="ESF595" s="109"/>
      <c r="ESG595" s="109"/>
      <c r="ESH595" s="109"/>
      <c r="ESI595" s="109"/>
      <c r="ESJ595" s="109"/>
      <c r="ESK595" s="109"/>
      <c r="ESL595" s="109"/>
      <c r="ESM595" s="109"/>
      <c r="ESN595" s="109"/>
      <c r="ESO595" s="109"/>
      <c r="ESP595" s="109"/>
      <c r="ESQ595" s="109"/>
      <c r="ESR595" s="109"/>
      <c r="ESS595" s="109"/>
      <c r="EST595" s="109"/>
      <c r="ESU595" s="109"/>
      <c r="ESV595" s="109"/>
      <c r="ESW595" s="109"/>
      <c r="ESX595" s="109"/>
      <c r="ESY595" s="109"/>
      <c r="ESZ595" s="109"/>
      <c r="ETA595" s="109"/>
      <c r="ETB595" s="109"/>
      <c r="ETC595" s="109"/>
      <c r="ETD595" s="109"/>
      <c r="ETE595" s="109"/>
      <c r="ETF595" s="109"/>
      <c r="ETG595" s="109"/>
      <c r="ETH595" s="109"/>
      <c r="ETI595" s="109"/>
      <c r="ETJ595" s="109"/>
      <c r="ETK595" s="109"/>
      <c r="ETL595" s="109"/>
      <c r="ETM595" s="109"/>
      <c r="ETN595" s="109"/>
      <c r="ETO595" s="109"/>
      <c r="ETP595" s="109"/>
      <c r="ETQ595" s="109"/>
      <c r="ETR595" s="109"/>
      <c r="ETS595" s="109"/>
      <c r="ETT595" s="109"/>
      <c r="ETU595" s="109"/>
      <c r="ETV595" s="109"/>
      <c r="ETW595" s="109"/>
      <c r="ETX595" s="109"/>
      <c r="ETY595" s="109"/>
      <c r="ETZ595" s="109"/>
      <c r="EUA595" s="109"/>
      <c r="EUB595" s="109"/>
      <c r="EUC595" s="109"/>
      <c r="EUD595" s="109"/>
      <c r="EUE595" s="109"/>
      <c r="EUF595" s="109"/>
      <c r="EUG595" s="109"/>
      <c r="EUH595" s="109"/>
      <c r="EUI595" s="109"/>
      <c r="EUJ595" s="109"/>
      <c r="EUK595" s="109"/>
      <c r="EUL595" s="109"/>
      <c r="EUM595" s="109"/>
      <c r="EUN595" s="109"/>
      <c r="EUO595" s="109"/>
      <c r="EUP595" s="109"/>
      <c r="EUQ595" s="109"/>
      <c r="EUR595" s="109"/>
      <c r="EUS595" s="109"/>
      <c r="EUT595" s="109"/>
      <c r="EUU595" s="109"/>
      <c r="EUV595" s="109"/>
      <c r="EUW595" s="109"/>
      <c r="EUX595" s="109"/>
      <c r="EUY595" s="109"/>
      <c r="EUZ595" s="109"/>
      <c r="EVA595" s="109"/>
      <c r="EVB595" s="109"/>
      <c r="EVC595" s="109"/>
      <c r="EVD595" s="109"/>
      <c r="EVE595" s="109"/>
      <c r="EVF595" s="109"/>
      <c r="EVG595" s="109"/>
      <c r="EVH595" s="109"/>
      <c r="EVI595" s="109"/>
      <c r="EVJ595" s="109"/>
      <c r="EVK595" s="109"/>
      <c r="EVL595" s="109"/>
      <c r="EVM595" s="109"/>
      <c r="EVN595" s="109"/>
      <c r="EVO595" s="109"/>
      <c r="EVP595" s="109"/>
      <c r="EVQ595" s="109"/>
      <c r="EVR595" s="109"/>
      <c r="EVS595" s="109"/>
      <c r="EVT595" s="109"/>
      <c r="EVU595" s="109"/>
      <c r="EVV595" s="109"/>
      <c r="EVW595" s="109"/>
      <c r="EVX595" s="109"/>
      <c r="EVY595" s="109"/>
      <c r="EVZ595" s="109"/>
      <c r="EWA595" s="109"/>
      <c r="EWB595" s="109"/>
      <c r="EWC595" s="109"/>
      <c r="EWD595" s="109"/>
      <c r="EWE595" s="109"/>
      <c r="EWF595" s="109"/>
      <c r="EWG595" s="109"/>
      <c r="EWH595" s="109"/>
      <c r="EWI595" s="109"/>
      <c r="EWJ595" s="109"/>
      <c r="EWK595" s="109"/>
      <c r="EWL595" s="109"/>
      <c r="EWM595" s="109"/>
      <c r="EWN595" s="109"/>
      <c r="EWO595" s="109"/>
      <c r="EWP595" s="109"/>
      <c r="EWQ595" s="109"/>
      <c r="EWR595" s="109"/>
      <c r="EWS595" s="109"/>
      <c r="EWT595" s="109"/>
      <c r="EWU595" s="109"/>
      <c r="EWV595" s="109"/>
      <c r="EWW595" s="109"/>
      <c r="EWX595" s="109"/>
      <c r="EWY595" s="109"/>
      <c r="EWZ595" s="109"/>
      <c r="EXA595" s="109"/>
      <c r="EXB595" s="109"/>
      <c r="EXC595" s="109"/>
      <c r="EXD595" s="109"/>
      <c r="EXE595" s="109"/>
      <c r="EXF595" s="109"/>
      <c r="EXG595" s="109"/>
      <c r="EXH595" s="109"/>
      <c r="EXI595" s="109"/>
      <c r="EXJ595" s="109"/>
      <c r="EXK595" s="109"/>
      <c r="EXL595" s="109"/>
      <c r="EXM595" s="109"/>
      <c r="EXN595" s="109"/>
      <c r="EXO595" s="109"/>
      <c r="EXP595" s="109"/>
      <c r="EXQ595" s="109"/>
      <c r="EXR595" s="109"/>
      <c r="EXS595" s="109"/>
      <c r="EXT595" s="109"/>
      <c r="EXU595" s="109"/>
      <c r="EXV595" s="109"/>
      <c r="EXW595" s="109"/>
      <c r="EXX595" s="109"/>
      <c r="EXY595" s="109"/>
      <c r="EXZ595" s="109"/>
      <c r="EYA595" s="109"/>
      <c r="EYB595" s="109"/>
      <c r="EYC595" s="109"/>
      <c r="EYD595" s="109"/>
      <c r="EYE595" s="109"/>
      <c r="EYF595" s="109"/>
      <c r="EYG595" s="109"/>
      <c r="EYH595" s="109"/>
      <c r="EYI595" s="109"/>
      <c r="EYJ595" s="109"/>
      <c r="EYK595" s="109"/>
      <c r="EYL595" s="109"/>
      <c r="EYM595" s="109"/>
      <c r="EYN595" s="109"/>
      <c r="EYO595" s="109"/>
      <c r="EYP595" s="109"/>
      <c r="EYQ595" s="109"/>
      <c r="EYR595" s="109"/>
      <c r="EYS595" s="109"/>
      <c r="EYT595" s="109"/>
      <c r="EYU595" s="109"/>
      <c r="EYV595" s="109"/>
      <c r="EYW595" s="109"/>
      <c r="EYX595" s="109"/>
      <c r="EYY595" s="109"/>
      <c r="EYZ595" s="109"/>
      <c r="EZA595" s="109"/>
      <c r="EZB595" s="109"/>
      <c r="EZC595" s="109"/>
      <c r="EZD595" s="109"/>
      <c r="EZE595" s="109"/>
      <c r="EZF595" s="109"/>
      <c r="EZG595" s="109"/>
      <c r="EZH595" s="109"/>
      <c r="EZI595" s="109"/>
      <c r="EZJ595" s="109"/>
      <c r="EZK595" s="109"/>
      <c r="EZL595" s="109"/>
      <c r="EZM595" s="109"/>
      <c r="EZN595" s="109"/>
      <c r="EZO595" s="109"/>
      <c r="EZP595" s="109"/>
      <c r="EZQ595" s="109"/>
      <c r="EZR595" s="109"/>
      <c r="EZS595" s="109"/>
      <c r="EZT595" s="109"/>
      <c r="EZU595" s="109"/>
      <c r="EZV595" s="109"/>
      <c r="EZW595" s="109"/>
      <c r="EZX595" s="109"/>
      <c r="EZY595" s="109"/>
      <c r="EZZ595" s="109"/>
      <c r="FAA595" s="109"/>
      <c r="FAB595" s="109"/>
      <c r="FAC595" s="109"/>
      <c r="FAD595" s="109"/>
      <c r="FAE595" s="109"/>
      <c r="FAF595" s="109"/>
      <c r="FAG595" s="109"/>
      <c r="FAH595" s="109"/>
      <c r="FAI595" s="109"/>
      <c r="FAJ595" s="109"/>
      <c r="FAK595" s="109"/>
      <c r="FAL595" s="109"/>
      <c r="FAM595" s="109"/>
      <c r="FAN595" s="109"/>
      <c r="FAO595" s="109"/>
      <c r="FAP595" s="109"/>
      <c r="FAQ595" s="109"/>
      <c r="FAR595" s="109"/>
      <c r="FAS595" s="109"/>
      <c r="FAT595" s="109"/>
      <c r="FAU595" s="109"/>
      <c r="FAV595" s="109"/>
      <c r="FAW595" s="109"/>
      <c r="FAX595" s="109"/>
      <c r="FAY595" s="109"/>
      <c r="FAZ595" s="109"/>
      <c r="FBA595" s="109"/>
      <c r="FBB595" s="109"/>
      <c r="FBC595" s="109"/>
      <c r="FBD595" s="109"/>
      <c r="FBE595" s="109"/>
      <c r="FBF595" s="109"/>
      <c r="FBG595" s="109"/>
      <c r="FBH595" s="109"/>
      <c r="FBI595" s="109"/>
      <c r="FBJ595" s="109"/>
      <c r="FBK595" s="109"/>
      <c r="FBL595" s="109"/>
      <c r="FBM595" s="109"/>
      <c r="FBN595" s="109"/>
      <c r="FBO595" s="109"/>
      <c r="FBP595" s="109"/>
      <c r="FBQ595" s="109"/>
      <c r="FBR595" s="109"/>
      <c r="FBS595" s="109"/>
      <c r="FBT595" s="109"/>
      <c r="FBU595" s="109"/>
      <c r="FBV595" s="109"/>
      <c r="FBW595" s="109"/>
      <c r="FBX595" s="109"/>
      <c r="FBY595" s="109"/>
      <c r="FBZ595" s="109"/>
      <c r="FCA595" s="109"/>
      <c r="FCB595" s="109"/>
      <c r="FCC595" s="109"/>
      <c r="FCD595" s="109"/>
      <c r="FCE595" s="109"/>
      <c r="FCF595" s="109"/>
      <c r="FCG595" s="109"/>
      <c r="FCH595" s="109"/>
      <c r="FCI595" s="109"/>
      <c r="FCJ595" s="109"/>
      <c r="FCK595" s="109"/>
      <c r="FCL595" s="109"/>
      <c r="FCM595" s="109"/>
      <c r="FCN595" s="109"/>
      <c r="FCO595" s="109"/>
      <c r="FCP595" s="109"/>
      <c r="FCQ595" s="109"/>
      <c r="FCR595" s="109"/>
      <c r="FCS595" s="109"/>
      <c r="FCT595" s="109"/>
      <c r="FCU595" s="109"/>
      <c r="FCV595" s="109"/>
      <c r="FCW595" s="109"/>
      <c r="FCX595" s="109"/>
      <c r="FCY595" s="109"/>
      <c r="FCZ595" s="109"/>
      <c r="FDA595" s="109"/>
      <c r="FDB595" s="109"/>
      <c r="FDC595" s="109"/>
      <c r="FDD595" s="109"/>
      <c r="FDE595" s="109"/>
      <c r="FDF595" s="109"/>
      <c r="FDG595" s="109"/>
      <c r="FDH595" s="109"/>
      <c r="FDI595" s="109"/>
      <c r="FDJ595" s="109"/>
      <c r="FDK595" s="109"/>
      <c r="FDL595" s="109"/>
      <c r="FDM595" s="109"/>
      <c r="FDN595" s="109"/>
      <c r="FDO595" s="109"/>
      <c r="FDP595" s="109"/>
      <c r="FDQ595" s="109"/>
      <c r="FDR595" s="109"/>
      <c r="FDS595" s="109"/>
      <c r="FDT595" s="109"/>
      <c r="FDU595" s="109"/>
      <c r="FDV595" s="109"/>
      <c r="FDW595" s="109"/>
      <c r="FDX595" s="109"/>
      <c r="FDY595" s="109"/>
      <c r="FDZ595" s="109"/>
      <c r="FEA595" s="109"/>
      <c r="FEB595" s="109"/>
      <c r="FEC595" s="109"/>
      <c r="FED595" s="109"/>
      <c r="FEE595" s="109"/>
      <c r="FEF595" s="109"/>
      <c r="FEG595" s="109"/>
      <c r="FEH595" s="109"/>
      <c r="FEI595" s="109"/>
      <c r="FEJ595" s="109"/>
      <c r="FEK595" s="109"/>
      <c r="FEL595" s="109"/>
      <c r="FEM595" s="109"/>
      <c r="FEN595" s="109"/>
      <c r="FEO595" s="109"/>
      <c r="FEP595" s="109"/>
      <c r="FEQ595" s="109"/>
      <c r="FER595" s="109"/>
      <c r="FES595" s="109"/>
      <c r="FET595" s="109"/>
      <c r="FEU595" s="109"/>
      <c r="FEV595" s="109"/>
      <c r="FEW595" s="109"/>
      <c r="FEX595" s="109"/>
      <c r="FEY595" s="109"/>
      <c r="FEZ595" s="109"/>
      <c r="FFA595" s="109"/>
      <c r="FFB595" s="109"/>
      <c r="FFC595" s="109"/>
      <c r="FFD595" s="109"/>
      <c r="FFE595" s="109"/>
      <c r="FFF595" s="109"/>
      <c r="FFG595" s="109"/>
      <c r="FFH595" s="109"/>
      <c r="FFI595" s="109"/>
      <c r="FFJ595" s="109"/>
      <c r="FFK595" s="109"/>
      <c r="FFL595" s="109"/>
      <c r="FFM595" s="109"/>
      <c r="FFN595" s="109"/>
      <c r="FFO595" s="109"/>
      <c r="FFP595" s="109"/>
      <c r="FFQ595" s="109"/>
      <c r="FFR595" s="109"/>
      <c r="FFS595" s="109"/>
      <c r="FFT595" s="109"/>
      <c r="FFU595" s="109"/>
      <c r="FFV595" s="109"/>
      <c r="FFW595" s="109"/>
      <c r="FFX595" s="109"/>
      <c r="FFY595" s="109"/>
      <c r="FFZ595" s="109"/>
      <c r="FGA595" s="109"/>
      <c r="FGB595" s="109"/>
      <c r="FGC595" s="109"/>
      <c r="FGD595" s="109"/>
      <c r="FGE595" s="109"/>
      <c r="FGF595" s="109"/>
      <c r="FGG595" s="109"/>
      <c r="FGH595" s="109"/>
      <c r="FGI595" s="109"/>
      <c r="FGJ595" s="109"/>
      <c r="FGK595" s="109"/>
      <c r="FGL595" s="109"/>
      <c r="FGM595" s="109"/>
      <c r="FGN595" s="109"/>
      <c r="FGO595" s="109"/>
      <c r="FGP595" s="109"/>
      <c r="FGQ595" s="109"/>
      <c r="FGR595" s="109"/>
      <c r="FGS595" s="109"/>
      <c r="FGT595" s="109"/>
      <c r="FGU595" s="109"/>
      <c r="FGV595" s="109"/>
      <c r="FGW595" s="109"/>
      <c r="FGX595" s="109"/>
      <c r="FGY595" s="109"/>
      <c r="FGZ595" s="109"/>
      <c r="FHA595" s="109"/>
      <c r="FHB595" s="109"/>
      <c r="FHC595" s="109"/>
      <c r="FHD595" s="109"/>
      <c r="FHE595" s="109"/>
      <c r="FHF595" s="109"/>
      <c r="FHG595" s="109"/>
      <c r="FHH595" s="109"/>
      <c r="FHI595" s="109"/>
      <c r="FHJ595" s="109"/>
      <c r="FHK595" s="109"/>
      <c r="FHL595" s="109"/>
      <c r="FHM595" s="109"/>
      <c r="FHN595" s="109"/>
      <c r="FHO595" s="109"/>
      <c r="FHP595" s="109"/>
      <c r="FHQ595" s="109"/>
      <c r="FHR595" s="109"/>
      <c r="FHS595" s="109"/>
      <c r="FHT595" s="109"/>
      <c r="FHU595" s="109"/>
      <c r="FHV595" s="109"/>
      <c r="FHW595" s="109"/>
      <c r="FHX595" s="109"/>
      <c r="FHY595" s="109"/>
      <c r="FHZ595" s="109"/>
      <c r="FIA595" s="109"/>
      <c r="FIB595" s="109"/>
      <c r="FIC595" s="109"/>
      <c r="FID595" s="109"/>
      <c r="FIE595" s="109"/>
      <c r="FIF595" s="109"/>
      <c r="FIG595" s="109"/>
      <c r="FIH595" s="109"/>
      <c r="FII595" s="109"/>
      <c r="FIJ595" s="109"/>
      <c r="FIK595" s="109"/>
      <c r="FIL595" s="109"/>
      <c r="FIM595" s="109"/>
      <c r="FIN595" s="109"/>
      <c r="FIO595" s="109"/>
      <c r="FIP595" s="109"/>
      <c r="FIQ595" s="109"/>
      <c r="FIR595" s="109"/>
      <c r="FIS595" s="109"/>
      <c r="FIT595" s="109"/>
      <c r="FIU595" s="109"/>
      <c r="FIV595" s="109"/>
      <c r="FIW595" s="109"/>
      <c r="FIX595" s="109"/>
      <c r="FIY595" s="109"/>
      <c r="FIZ595" s="109"/>
      <c r="FJA595" s="109"/>
      <c r="FJB595" s="109"/>
      <c r="FJC595" s="109"/>
      <c r="FJD595" s="109"/>
      <c r="FJE595" s="109"/>
      <c r="FJF595" s="109"/>
      <c r="FJG595" s="109"/>
      <c r="FJH595" s="109"/>
      <c r="FJI595" s="109"/>
      <c r="FJJ595" s="109"/>
      <c r="FJK595" s="109"/>
      <c r="FJL595" s="109"/>
      <c r="FJM595" s="109"/>
      <c r="FJN595" s="109"/>
      <c r="FJO595" s="109"/>
      <c r="FJP595" s="109"/>
      <c r="FJQ595" s="109"/>
      <c r="FJR595" s="109"/>
      <c r="FJS595" s="109"/>
      <c r="FJT595" s="109"/>
      <c r="FJU595" s="109"/>
      <c r="FJV595" s="109"/>
      <c r="FJW595" s="109"/>
      <c r="FJX595" s="109"/>
      <c r="FJY595" s="109"/>
      <c r="FJZ595" s="109"/>
      <c r="FKA595" s="109"/>
      <c r="FKB595" s="109"/>
      <c r="FKC595" s="109"/>
      <c r="FKD595" s="109"/>
      <c r="FKE595" s="109"/>
      <c r="FKF595" s="109"/>
      <c r="FKG595" s="109"/>
      <c r="FKH595" s="109"/>
      <c r="FKI595" s="109"/>
      <c r="FKJ595" s="109"/>
      <c r="FKK595" s="109"/>
      <c r="FKL595" s="109"/>
      <c r="FKM595" s="109"/>
      <c r="FKN595" s="109"/>
      <c r="FKO595" s="109"/>
      <c r="FKP595" s="109"/>
      <c r="FKQ595" s="109"/>
      <c r="FKR595" s="109"/>
      <c r="FKS595" s="109"/>
      <c r="FKT595" s="109"/>
      <c r="FKU595" s="109"/>
      <c r="FKV595" s="109"/>
      <c r="FKW595" s="109"/>
      <c r="FKX595" s="109"/>
      <c r="FKY595" s="109"/>
      <c r="FKZ595" s="109"/>
      <c r="FLA595" s="109"/>
      <c r="FLB595" s="109"/>
      <c r="FLC595" s="109"/>
      <c r="FLD595" s="109"/>
      <c r="FLE595" s="109"/>
      <c r="FLF595" s="109"/>
      <c r="FLG595" s="109"/>
      <c r="FLH595" s="109"/>
      <c r="FLI595" s="109"/>
      <c r="FLJ595" s="109"/>
      <c r="FLK595" s="109"/>
      <c r="FLL595" s="109"/>
      <c r="FLM595" s="109"/>
      <c r="FLN595" s="109"/>
      <c r="FLO595" s="109"/>
      <c r="FLP595" s="109"/>
      <c r="FLQ595" s="109"/>
      <c r="FLR595" s="109"/>
      <c r="FLS595" s="109"/>
      <c r="FLT595" s="109"/>
      <c r="FLU595" s="109"/>
      <c r="FLV595" s="109"/>
      <c r="FLW595" s="109"/>
      <c r="FLX595" s="109"/>
      <c r="FLY595" s="109"/>
      <c r="FLZ595" s="109"/>
      <c r="FMA595" s="109"/>
      <c r="FMB595" s="109"/>
      <c r="FMC595" s="109"/>
      <c r="FMD595" s="109"/>
      <c r="FME595" s="109"/>
      <c r="FMF595" s="109"/>
      <c r="FMG595" s="109"/>
      <c r="FMH595" s="109"/>
      <c r="FMI595" s="109"/>
      <c r="FMJ595" s="109"/>
      <c r="FMK595" s="109"/>
      <c r="FML595" s="109"/>
      <c r="FMM595" s="109"/>
      <c r="FMN595" s="109"/>
      <c r="FMO595" s="109"/>
      <c r="FMP595" s="109"/>
      <c r="FMQ595" s="109"/>
      <c r="FMR595" s="109"/>
      <c r="FMS595" s="109"/>
      <c r="FMT595" s="109"/>
      <c r="FMU595" s="109"/>
      <c r="FMV595" s="109"/>
      <c r="FMW595" s="109"/>
      <c r="FMX595" s="109"/>
      <c r="FMY595" s="109"/>
      <c r="FMZ595" s="109"/>
      <c r="FNA595" s="109"/>
      <c r="FNB595" s="109"/>
      <c r="FNC595" s="109"/>
      <c r="FND595" s="109"/>
      <c r="FNE595" s="109"/>
      <c r="FNF595" s="109"/>
      <c r="FNG595" s="109"/>
      <c r="FNH595" s="109"/>
      <c r="FNI595" s="109"/>
      <c r="FNJ595" s="109"/>
      <c r="FNK595" s="109"/>
      <c r="FNL595" s="109"/>
      <c r="FNM595" s="109"/>
      <c r="FNN595" s="109"/>
      <c r="FNO595" s="109"/>
      <c r="FNP595" s="109"/>
      <c r="FNQ595" s="109"/>
      <c r="FNR595" s="109"/>
      <c r="FNS595" s="109"/>
      <c r="FNT595" s="109"/>
      <c r="FNU595" s="109"/>
      <c r="FNV595" s="109"/>
      <c r="FNW595" s="109"/>
      <c r="FNX595" s="109"/>
      <c r="FNY595" s="109"/>
      <c r="FNZ595" s="109"/>
      <c r="FOA595" s="109"/>
      <c r="FOB595" s="109"/>
      <c r="FOC595" s="109"/>
      <c r="FOD595" s="109"/>
      <c r="FOE595" s="109"/>
      <c r="FOF595" s="109"/>
      <c r="FOG595" s="109"/>
      <c r="FOH595" s="109"/>
      <c r="FOI595" s="109"/>
      <c r="FOJ595" s="109"/>
      <c r="FOK595" s="109"/>
      <c r="FOL595" s="109"/>
      <c r="FOM595" s="109"/>
      <c r="FON595" s="109"/>
      <c r="FOO595" s="109"/>
      <c r="FOP595" s="109"/>
      <c r="FOQ595" s="109"/>
      <c r="FOR595" s="109"/>
      <c r="FOS595" s="109"/>
      <c r="FOT595" s="109"/>
      <c r="FOU595" s="109"/>
      <c r="FOV595" s="109"/>
      <c r="FOW595" s="109"/>
      <c r="FOX595" s="109"/>
      <c r="FOY595" s="109"/>
      <c r="FOZ595" s="109"/>
      <c r="FPA595" s="109"/>
      <c r="FPB595" s="109"/>
      <c r="FPC595" s="109"/>
      <c r="FPD595" s="109"/>
      <c r="FPE595" s="109"/>
      <c r="FPF595" s="109"/>
      <c r="FPG595" s="109"/>
      <c r="FPH595" s="109"/>
      <c r="FPI595" s="109"/>
      <c r="FPJ595" s="109"/>
      <c r="FPK595" s="109"/>
      <c r="FPL595" s="109"/>
      <c r="FPM595" s="109"/>
      <c r="FPN595" s="109"/>
      <c r="FPO595" s="109"/>
      <c r="FPP595" s="109"/>
      <c r="FPQ595" s="109"/>
      <c r="FPR595" s="109"/>
      <c r="FPS595" s="109"/>
      <c r="FPT595" s="109"/>
      <c r="FPU595" s="109"/>
      <c r="FPV595" s="109"/>
      <c r="FPW595" s="109"/>
      <c r="FPX595" s="109"/>
      <c r="FPY595" s="109"/>
      <c r="FPZ595" s="109"/>
      <c r="FQA595" s="109"/>
      <c r="FQB595" s="109"/>
      <c r="FQC595" s="109"/>
      <c r="FQD595" s="109"/>
      <c r="FQE595" s="109"/>
      <c r="FQF595" s="109"/>
      <c r="FQG595" s="109"/>
      <c r="FQH595" s="109"/>
      <c r="FQI595" s="109"/>
      <c r="FQJ595" s="109"/>
      <c r="FQK595" s="109"/>
      <c r="FQL595" s="109"/>
      <c r="FQM595" s="109"/>
      <c r="FQN595" s="109"/>
      <c r="FQO595" s="109"/>
      <c r="FQP595" s="109"/>
      <c r="FQQ595" s="109"/>
      <c r="FQR595" s="109"/>
      <c r="FQS595" s="109"/>
      <c r="FQT595" s="109"/>
      <c r="FQU595" s="109"/>
      <c r="FQV595" s="109"/>
      <c r="FQW595" s="109"/>
      <c r="FQX595" s="109"/>
      <c r="FQY595" s="109"/>
      <c r="FQZ595" s="109"/>
      <c r="FRA595" s="109"/>
      <c r="FRB595" s="109"/>
      <c r="FRC595" s="109"/>
      <c r="FRD595" s="109"/>
      <c r="FRE595" s="109"/>
      <c r="FRF595" s="109"/>
      <c r="FRG595" s="109"/>
      <c r="FRH595" s="109"/>
      <c r="FRI595" s="109"/>
      <c r="FRJ595" s="109"/>
      <c r="FRK595" s="109"/>
      <c r="FRL595" s="109"/>
      <c r="FRM595" s="109"/>
      <c r="FRN595" s="109"/>
      <c r="FRO595" s="109"/>
      <c r="FRP595" s="109"/>
      <c r="FRQ595" s="109"/>
      <c r="FRR595" s="109"/>
      <c r="FRS595" s="109"/>
      <c r="FRT595" s="109"/>
      <c r="FRU595" s="109"/>
      <c r="FRV595" s="109"/>
      <c r="FRW595" s="109"/>
      <c r="FRX595" s="109"/>
      <c r="FRY595" s="109"/>
      <c r="FRZ595" s="109"/>
      <c r="FSA595" s="109"/>
      <c r="FSB595" s="109"/>
      <c r="FSC595" s="109"/>
      <c r="FSD595" s="109"/>
      <c r="FSE595" s="109"/>
      <c r="FSF595" s="109"/>
      <c r="FSG595" s="109"/>
      <c r="FSH595" s="109"/>
      <c r="FSI595" s="109"/>
      <c r="FSJ595" s="109"/>
      <c r="FSK595" s="109"/>
      <c r="FSL595" s="109"/>
      <c r="FSM595" s="109"/>
      <c r="FSN595" s="109"/>
      <c r="FSO595" s="109"/>
      <c r="FSP595" s="109"/>
      <c r="FSQ595" s="109"/>
      <c r="FSR595" s="109"/>
      <c r="FSS595" s="109"/>
      <c r="FST595" s="109"/>
      <c r="FSU595" s="109"/>
      <c r="FSV595" s="109"/>
      <c r="FSW595" s="109"/>
      <c r="FSX595" s="109"/>
      <c r="FSY595" s="109"/>
      <c r="FSZ595" s="109"/>
      <c r="FTA595" s="109"/>
      <c r="FTB595" s="109"/>
      <c r="FTC595" s="109"/>
      <c r="FTD595" s="109"/>
      <c r="FTE595" s="109"/>
      <c r="FTF595" s="109"/>
      <c r="FTG595" s="109"/>
      <c r="FTH595" s="109"/>
      <c r="FTI595" s="109"/>
      <c r="FTJ595" s="109"/>
      <c r="FTK595" s="109"/>
      <c r="FTL595" s="109"/>
      <c r="FTM595" s="109"/>
      <c r="FTN595" s="109"/>
      <c r="FTO595" s="109"/>
      <c r="FTP595" s="109"/>
      <c r="FTQ595" s="109"/>
      <c r="FTR595" s="109"/>
      <c r="FTS595" s="109"/>
      <c r="FTT595" s="109"/>
      <c r="FTU595" s="109"/>
      <c r="FTV595" s="109"/>
      <c r="FTW595" s="109"/>
      <c r="FTX595" s="109"/>
      <c r="FTY595" s="109"/>
      <c r="FTZ595" s="109"/>
      <c r="FUA595" s="109"/>
      <c r="FUB595" s="109"/>
      <c r="FUC595" s="109"/>
      <c r="FUD595" s="109"/>
      <c r="FUE595" s="109"/>
      <c r="FUF595" s="109"/>
      <c r="FUG595" s="109"/>
      <c r="FUH595" s="109"/>
      <c r="FUI595" s="109"/>
      <c r="FUJ595" s="109"/>
      <c r="FUK595" s="109"/>
      <c r="FUL595" s="109"/>
      <c r="FUM595" s="109"/>
      <c r="FUN595" s="109"/>
      <c r="FUO595" s="109"/>
      <c r="FUP595" s="109"/>
      <c r="FUQ595" s="109"/>
      <c r="FUR595" s="109"/>
      <c r="FUS595" s="109"/>
      <c r="FUT595" s="109"/>
      <c r="FUU595" s="109"/>
      <c r="FUV595" s="109"/>
      <c r="FUW595" s="109"/>
      <c r="FUX595" s="109"/>
      <c r="FUY595" s="109"/>
      <c r="FUZ595" s="109"/>
      <c r="FVA595" s="109"/>
      <c r="FVB595" s="109"/>
      <c r="FVC595" s="109"/>
      <c r="FVD595" s="109"/>
      <c r="FVE595" s="109"/>
      <c r="FVF595" s="109"/>
      <c r="FVG595" s="109"/>
      <c r="FVH595" s="109"/>
      <c r="FVI595" s="109"/>
      <c r="FVJ595" s="109"/>
      <c r="FVK595" s="109"/>
      <c r="FVL595" s="109"/>
      <c r="FVM595" s="109"/>
      <c r="FVN595" s="109"/>
      <c r="FVO595" s="109"/>
      <c r="FVP595" s="109"/>
      <c r="FVQ595" s="109"/>
      <c r="FVR595" s="109"/>
      <c r="FVS595" s="109"/>
      <c r="FVT595" s="109"/>
      <c r="FVU595" s="109"/>
      <c r="FVV595" s="109"/>
      <c r="FVW595" s="109"/>
      <c r="FVX595" s="109"/>
      <c r="FVY595" s="109"/>
      <c r="FVZ595" s="109"/>
      <c r="FWA595" s="109"/>
      <c r="FWB595" s="109"/>
      <c r="FWC595" s="109"/>
      <c r="FWD595" s="109"/>
      <c r="FWE595" s="109"/>
      <c r="FWF595" s="109"/>
      <c r="FWG595" s="109"/>
      <c r="FWH595" s="109"/>
      <c r="FWI595" s="109"/>
      <c r="FWJ595" s="109"/>
      <c r="FWK595" s="109"/>
      <c r="FWL595" s="109"/>
      <c r="FWM595" s="109"/>
      <c r="FWN595" s="109"/>
      <c r="FWO595" s="109"/>
      <c r="FWP595" s="109"/>
      <c r="FWQ595" s="109"/>
      <c r="FWR595" s="109"/>
      <c r="FWS595" s="109"/>
      <c r="FWT595" s="109"/>
      <c r="FWU595" s="109"/>
      <c r="FWV595" s="109"/>
      <c r="FWW595" s="109"/>
      <c r="FWX595" s="109"/>
      <c r="FWY595" s="109"/>
      <c r="FWZ595" s="109"/>
      <c r="FXA595" s="109"/>
      <c r="FXB595" s="109"/>
      <c r="FXC595" s="109"/>
      <c r="FXD595" s="109"/>
      <c r="FXE595" s="109"/>
      <c r="FXF595" s="109"/>
      <c r="FXG595" s="109"/>
      <c r="FXH595" s="109"/>
      <c r="FXI595" s="109"/>
      <c r="FXJ595" s="109"/>
      <c r="FXK595" s="109"/>
      <c r="FXL595" s="109"/>
      <c r="FXM595" s="109"/>
      <c r="FXN595" s="109"/>
      <c r="FXO595" s="109"/>
      <c r="FXP595" s="109"/>
      <c r="FXQ595" s="109"/>
      <c r="FXR595" s="109"/>
      <c r="FXS595" s="109"/>
      <c r="FXT595" s="109"/>
      <c r="FXU595" s="109"/>
      <c r="FXV595" s="109"/>
      <c r="FXW595" s="109"/>
      <c r="FXX595" s="109"/>
      <c r="FXY595" s="109"/>
      <c r="FXZ595" s="109"/>
      <c r="FYA595" s="109"/>
      <c r="FYB595" s="109"/>
      <c r="FYC595" s="109"/>
      <c r="FYD595" s="109"/>
      <c r="FYE595" s="109"/>
      <c r="FYF595" s="109"/>
      <c r="FYG595" s="109"/>
      <c r="FYH595" s="109"/>
      <c r="FYI595" s="109"/>
      <c r="FYJ595" s="109"/>
      <c r="FYK595" s="109"/>
      <c r="FYL595" s="109"/>
      <c r="FYM595" s="109"/>
      <c r="FYN595" s="109"/>
      <c r="FYO595" s="109"/>
      <c r="FYP595" s="109"/>
      <c r="FYQ595" s="109"/>
      <c r="FYR595" s="109"/>
      <c r="FYS595" s="109"/>
      <c r="FYT595" s="109"/>
      <c r="FYU595" s="109"/>
      <c r="FYV595" s="109"/>
      <c r="FYW595" s="109"/>
      <c r="FYX595" s="109"/>
      <c r="FYY595" s="109"/>
      <c r="FYZ595" s="109"/>
      <c r="FZA595" s="109"/>
      <c r="FZB595" s="109"/>
      <c r="FZC595" s="109"/>
      <c r="FZD595" s="109"/>
      <c r="FZE595" s="109"/>
      <c r="FZF595" s="109"/>
      <c r="FZG595" s="109"/>
      <c r="FZH595" s="109"/>
      <c r="FZI595" s="109"/>
      <c r="FZJ595" s="109"/>
      <c r="FZK595" s="109"/>
      <c r="FZL595" s="109"/>
      <c r="FZM595" s="109"/>
      <c r="FZN595" s="109"/>
      <c r="FZO595" s="109"/>
      <c r="FZP595" s="109"/>
      <c r="FZQ595" s="109"/>
      <c r="FZR595" s="109"/>
      <c r="FZS595" s="109"/>
      <c r="FZT595" s="109"/>
      <c r="FZU595" s="109"/>
      <c r="FZV595" s="109"/>
      <c r="FZW595" s="109"/>
      <c r="FZX595" s="109"/>
      <c r="FZY595" s="109"/>
      <c r="FZZ595" s="109"/>
      <c r="GAA595" s="109"/>
      <c r="GAB595" s="109"/>
      <c r="GAC595" s="109"/>
      <c r="GAD595" s="109"/>
      <c r="GAE595" s="109"/>
      <c r="GAF595" s="109"/>
      <c r="GAG595" s="109"/>
      <c r="GAH595" s="109"/>
      <c r="GAI595" s="109"/>
      <c r="GAJ595" s="109"/>
      <c r="GAK595" s="109"/>
      <c r="GAL595" s="109"/>
      <c r="GAM595" s="109"/>
      <c r="GAN595" s="109"/>
      <c r="GAO595" s="109"/>
      <c r="GAP595" s="109"/>
      <c r="GAQ595" s="109"/>
      <c r="GAR595" s="109"/>
      <c r="GAS595" s="109"/>
      <c r="GAT595" s="109"/>
      <c r="GAU595" s="109"/>
      <c r="GAV595" s="109"/>
      <c r="GAW595" s="109"/>
      <c r="GAX595" s="109"/>
      <c r="GAY595" s="109"/>
      <c r="GAZ595" s="109"/>
      <c r="GBA595" s="109"/>
      <c r="GBB595" s="109"/>
      <c r="GBC595" s="109"/>
      <c r="GBD595" s="109"/>
      <c r="GBE595" s="109"/>
      <c r="GBF595" s="109"/>
      <c r="GBG595" s="109"/>
      <c r="GBH595" s="109"/>
      <c r="GBI595" s="109"/>
      <c r="GBJ595" s="109"/>
      <c r="GBK595" s="109"/>
      <c r="GBL595" s="109"/>
      <c r="GBM595" s="109"/>
      <c r="GBN595" s="109"/>
      <c r="GBO595" s="109"/>
      <c r="GBP595" s="109"/>
      <c r="GBQ595" s="109"/>
      <c r="GBR595" s="109"/>
      <c r="GBS595" s="109"/>
      <c r="GBT595" s="109"/>
      <c r="GBU595" s="109"/>
      <c r="GBV595" s="109"/>
      <c r="GBW595" s="109"/>
      <c r="GBX595" s="109"/>
      <c r="GBY595" s="109"/>
      <c r="GBZ595" s="109"/>
      <c r="GCA595" s="109"/>
      <c r="GCB595" s="109"/>
      <c r="GCC595" s="109"/>
      <c r="GCD595" s="109"/>
      <c r="GCE595" s="109"/>
      <c r="GCF595" s="109"/>
      <c r="GCG595" s="109"/>
      <c r="GCH595" s="109"/>
      <c r="GCI595" s="109"/>
      <c r="GCJ595" s="109"/>
      <c r="GCK595" s="109"/>
      <c r="GCL595" s="109"/>
      <c r="GCM595" s="109"/>
      <c r="GCN595" s="109"/>
      <c r="GCO595" s="109"/>
      <c r="GCP595" s="109"/>
      <c r="GCQ595" s="109"/>
      <c r="GCR595" s="109"/>
      <c r="GCS595" s="109"/>
      <c r="GCT595" s="109"/>
      <c r="GCU595" s="109"/>
      <c r="GCV595" s="109"/>
      <c r="GCW595" s="109"/>
      <c r="GCX595" s="109"/>
      <c r="GCY595" s="109"/>
      <c r="GCZ595" s="109"/>
      <c r="GDA595" s="109"/>
      <c r="GDB595" s="109"/>
      <c r="GDC595" s="109"/>
      <c r="GDD595" s="109"/>
      <c r="GDE595" s="109"/>
      <c r="GDF595" s="109"/>
      <c r="GDG595" s="109"/>
      <c r="GDH595" s="109"/>
      <c r="GDI595" s="109"/>
      <c r="GDJ595" s="109"/>
      <c r="GDK595" s="109"/>
      <c r="GDL595" s="109"/>
      <c r="GDM595" s="109"/>
      <c r="GDN595" s="109"/>
      <c r="GDO595" s="109"/>
      <c r="GDP595" s="109"/>
      <c r="GDQ595" s="109"/>
      <c r="GDR595" s="109"/>
      <c r="GDS595" s="109"/>
      <c r="GDT595" s="109"/>
      <c r="GDU595" s="109"/>
      <c r="GDV595" s="109"/>
      <c r="GDW595" s="109"/>
      <c r="GDX595" s="109"/>
      <c r="GDY595" s="109"/>
      <c r="GDZ595" s="109"/>
      <c r="GEA595" s="109"/>
      <c r="GEB595" s="109"/>
      <c r="GEC595" s="109"/>
      <c r="GED595" s="109"/>
      <c r="GEE595" s="109"/>
      <c r="GEF595" s="109"/>
      <c r="GEG595" s="109"/>
      <c r="GEH595" s="109"/>
      <c r="GEI595" s="109"/>
      <c r="GEJ595" s="109"/>
      <c r="GEK595" s="109"/>
      <c r="GEL595" s="109"/>
      <c r="GEM595" s="109"/>
      <c r="GEN595" s="109"/>
      <c r="GEO595" s="109"/>
      <c r="GEP595" s="109"/>
      <c r="GEQ595" s="109"/>
      <c r="GER595" s="109"/>
      <c r="GES595" s="109"/>
      <c r="GET595" s="109"/>
      <c r="GEU595" s="109"/>
      <c r="GEV595" s="109"/>
      <c r="GEW595" s="109"/>
      <c r="GEX595" s="109"/>
      <c r="GEY595" s="109"/>
      <c r="GEZ595" s="109"/>
      <c r="GFA595" s="109"/>
      <c r="GFB595" s="109"/>
      <c r="GFC595" s="109"/>
      <c r="GFD595" s="109"/>
      <c r="GFE595" s="109"/>
      <c r="GFF595" s="109"/>
      <c r="GFG595" s="109"/>
      <c r="GFH595" s="109"/>
      <c r="GFI595" s="109"/>
      <c r="GFJ595" s="109"/>
      <c r="GFK595" s="109"/>
      <c r="GFL595" s="109"/>
      <c r="GFM595" s="109"/>
      <c r="GFN595" s="109"/>
      <c r="GFO595" s="109"/>
      <c r="GFP595" s="109"/>
      <c r="GFQ595" s="109"/>
      <c r="GFR595" s="109"/>
      <c r="GFS595" s="109"/>
      <c r="GFT595" s="109"/>
      <c r="GFU595" s="109"/>
      <c r="GFV595" s="109"/>
      <c r="GFW595" s="109"/>
      <c r="GFX595" s="109"/>
      <c r="GFY595" s="109"/>
      <c r="GFZ595" s="109"/>
      <c r="GGA595" s="109"/>
      <c r="GGB595" s="109"/>
      <c r="GGC595" s="109"/>
      <c r="GGD595" s="109"/>
      <c r="GGE595" s="109"/>
      <c r="GGF595" s="109"/>
      <c r="GGG595" s="109"/>
      <c r="GGH595" s="109"/>
      <c r="GGI595" s="109"/>
      <c r="GGJ595" s="109"/>
      <c r="GGK595" s="109"/>
      <c r="GGL595" s="109"/>
      <c r="GGM595" s="109"/>
      <c r="GGN595" s="109"/>
      <c r="GGO595" s="109"/>
      <c r="GGP595" s="109"/>
      <c r="GGQ595" s="109"/>
      <c r="GGR595" s="109"/>
      <c r="GGS595" s="109"/>
      <c r="GGT595" s="109"/>
      <c r="GGU595" s="109"/>
      <c r="GGV595" s="109"/>
      <c r="GGW595" s="109"/>
      <c r="GGX595" s="109"/>
      <c r="GGY595" s="109"/>
      <c r="GGZ595" s="109"/>
      <c r="GHA595" s="109"/>
      <c r="GHB595" s="109"/>
      <c r="GHC595" s="109"/>
      <c r="GHD595" s="109"/>
      <c r="GHE595" s="109"/>
      <c r="GHF595" s="109"/>
      <c r="GHG595" s="109"/>
      <c r="GHH595" s="109"/>
      <c r="GHI595" s="109"/>
      <c r="GHJ595" s="109"/>
      <c r="GHK595" s="109"/>
      <c r="GHL595" s="109"/>
      <c r="GHM595" s="109"/>
      <c r="GHN595" s="109"/>
      <c r="GHO595" s="109"/>
      <c r="GHP595" s="109"/>
      <c r="GHQ595" s="109"/>
      <c r="GHR595" s="109"/>
      <c r="GHS595" s="109"/>
      <c r="GHT595" s="109"/>
      <c r="GHU595" s="109"/>
      <c r="GHV595" s="109"/>
      <c r="GHW595" s="109"/>
      <c r="GHX595" s="109"/>
      <c r="GHY595" s="109"/>
      <c r="GHZ595" s="109"/>
      <c r="GIA595" s="109"/>
      <c r="GIB595" s="109"/>
      <c r="GIC595" s="109"/>
      <c r="GID595" s="109"/>
      <c r="GIE595" s="109"/>
      <c r="GIF595" s="109"/>
      <c r="GIG595" s="109"/>
      <c r="GIH595" s="109"/>
      <c r="GII595" s="109"/>
      <c r="GIJ595" s="109"/>
      <c r="GIK595" s="109"/>
      <c r="GIL595" s="109"/>
      <c r="GIM595" s="109"/>
      <c r="GIN595" s="109"/>
      <c r="GIO595" s="109"/>
      <c r="GIP595" s="109"/>
      <c r="GIQ595" s="109"/>
      <c r="GIR595" s="109"/>
      <c r="GIS595" s="109"/>
      <c r="GIT595" s="109"/>
      <c r="GIU595" s="109"/>
      <c r="GIV595" s="109"/>
      <c r="GIW595" s="109"/>
      <c r="GIX595" s="109"/>
      <c r="GIY595" s="109"/>
      <c r="GIZ595" s="109"/>
      <c r="GJA595" s="109"/>
      <c r="GJB595" s="109"/>
      <c r="GJC595" s="109"/>
      <c r="GJD595" s="109"/>
      <c r="GJE595" s="109"/>
      <c r="GJF595" s="109"/>
      <c r="GJG595" s="109"/>
      <c r="GJH595" s="109"/>
      <c r="GJI595" s="109"/>
      <c r="GJJ595" s="109"/>
      <c r="GJK595" s="109"/>
      <c r="GJL595" s="109"/>
      <c r="GJM595" s="109"/>
      <c r="GJN595" s="109"/>
      <c r="GJO595" s="109"/>
      <c r="GJP595" s="109"/>
      <c r="GJQ595" s="109"/>
      <c r="GJR595" s="109"/>
      <c r="GJS595" s="109"/>
      <c r="GJT595" s="109"/>
      <c r="GJU595" s="109"/>
      <c r="GJV595" s="109"/>
      <c r="GJW595" s="109"/>
      <c r="GJX595" s="109"/>
      <c r="GJY595" s="109"/>
      <c r="GJZ595" s="109"/>
      <c r="GKA595" s="109"/>
      <c r="GKB595" s="109"/>
      <c r="GKC595" s="109"/>
      <c r="GKD595" s="109"/>
      <c r="GKE595" s="109"/>
      <c r="GKF595" s="109"/>
      <c r="GKG595" s="109"/>
      <c r="GKH595" s="109"/>
      <c r="GKI595" s="109"/>
      <c r="GKJ595" s="109"/>
      <c r="GKK595" s="109"/>
      <c r="GKL595" s="109"/>
      <c r="GKM595" s="109"/>
      <c r="GKN595" s="109"/>
      <c r="GKO595" s="109"/>
      <c r="GKP595" s="109"/>
      <c r="GKQ595" s="109"/>
      <c r="GKR595" s="109"/>
      <c r="GKS595" s="109"/>
      <c r="GKT595" s="109"/>
      <c r="GKU595" s="109"/>
      <c r="GKV595" s="109"/>
      <c r="GKW595" s="109"/>
      <c r="GKX595" s="109"/>
      <c r="GKY595" s="109"/>
      <c r="GKZ595" s="109"/>
      <c r="GLA595" s="109"/>
      <c r="GLB595" s="109"/>
      <c r="GLC595" s="109"/>
      <c r="GLD595" s="109"/>
      <c r="GLE595" s="109"/>
      <c r="GLF595" s="109"/>
      <c r="GLG595" s="109"/>
      <c r="GLH595" s="109"/>
      <c r="GLI595" s="109"/>
      <c r="GLJ595" s="109"/>
      <c r="GLK595" s="109"/>
      <c r="GLL595" s="109"/>
      <c r="GLM595" s="109"/>
      <c r="GLN595" s="109"/>
      <c r="GLO595" s="109"/>
      <c r="GLP595" s="109"/>
      <c r="GLQ595" s="109"/>
      <c r="GLR595" s="109"/>
      <c r="GLS595" s="109"/>
      <c r="GLT595" s="109"/>
      <c r="GLU595" s="109"/>
      <c r="GLV595" s="109"/>
      <c r="GLW595" s="109"/>
      <c r="GLX595" s="109"/>
      <c r="GLY595" s="109"/>
      <c r="GLZ595" s="109"/>
      <c r="GMA595" s="109"/>
      <c r="GMB595" s="109"/>
      <c r="GMC595" s="109"/>
      <c r="GMD595" s="109"/>
      <c r="GME595" s="109"/>
      <c r="GMF595" s="109"/>
      <c r="GMG595" s="109"/>
      <c r="GMH595" s="109"/>
      <c r="GMI595" s="109"/>
      <c r="GMJ595" s="109"/>
      <c r="GMK595" s="109"/>
      <c r="GML595" s="109"/>
      <c r="GMM595" s="109"/>
      <c r="GMN595" s="109"/>
      <c r="GMO595" s="109"/>
      <c r="GMP595" s="109"/>
      <c r="GMQ595" s="109"/>
      <c r="GMR595" s="109"/>
      <c r="GMS595" s="109"/>
      <c r="GMT595" s="109"/>
      <c r="GMU595" s="109"/>
      <c r="GMV595" s="109"/>
      <c r="GMW595" s="109"/>
      <c r="GMX595" s="109"/>
      <c r="GMY595" s="109"/>
      <c r="GMZ595" s="109"/>
      <c r="GNA595" s="109"/>
      <c r="GNB595" s="109"/>
      <c r="GNC595" s="109"/>
      <c r="GND595" s="109"/>
      <c r="GNE595" s="109"/>
      <c r="GNF595" s="109"/>
      <c r="GNG595" s="109"/>
      <c r="GNH595" s="109"/>
      <c r="GNI595" s="109"/>
      <c r="GNJ595" s="109"/>
      <c r="GNK595" s="109"/>
      <c r="GNL595" s="109"/>
      <c r="GNM595" s="109"/>
      <c r="GNN595" s="109"/>
      <c r="GNO595" s="109"/>
      <c r="GNP595" s="109"/>
      <c r="GNQ595" s="109"/>
      <c r="GNR595" s="109"/>
      <c r="GNS595" s="109"/>
      <c r="GNT595" s="109"/>
      <c r="GNU595" s="109"/>
      <c r="GNV595" s="109"/>
      <c r="GNW595" s="109"/>
      <c r="GNX595" s="109"/>
      <c r="GNY595" s="109"/>
      <c r="GNZ595" s="109"/>
      <c r="GOA595" s="109"/>
      <c r="GOB595" s="109"/>
      <c r="GOC595" s="109"/>
      <c r="GOD595" s="109"/>
      <c r="GOE595" s="109"/>
      <c r="GOF595" s="109"/>
      <c r="GOG595" s="109"/>
      <c r="GOH595" s="109"/>
      <c r="GOI595" s="109"/>
      <c r="GOJ595" s="109"/>
      <c r="GOK595" s="109"/>
      <c r="GOL595" s="109"/>
      <c r="GOM595" s="109"/>
      <c r="GON595" s="109"/>
      <c r="GOO595" s="109"/>
      <c r="GOP595" s="109"/>
      <c r="GOQ595" s="109"/>
      <c r="GOR595" s="109"/>
      <c r="GOS595" s="109"/>
      <c r="GOT595" s="109"/>
      <c r="GOU595" s="109"/>
      <c r="GOV595" s="109"/>
      <c r="GOW595" s="109"/>
      <c r="GOX595" s="109"/>
      <c r="GOY595" s="109"/>
      <c r="GOZ595" s="109"/>
      <c r="GPA595" s="109"/>
      <c r="GPB595" s="109"/>
      <c r="GPC595" s="109"/>
      <c r="GPD595" s="109"/>
      <c r="GPE595" s="109"/>
      <c r="GPF595" s="109"/>
      <c r="GPG595" s="109"/>
      <c r="GPH595" s="109"/>
      <c r="GPI595" s="109"/>
      <c r="GPJ595" s="109"/>
      <c r="GPK595" s="109"/>
      <c r="GPL595" s="109"/>
      <c r="GPM595" s="109"/>
      <c r="GPN595" s="109"/>
      <c r="GPO595" s="109"/>
      <c r="GPP595" s="109"/>
      <c r="GPQ595" s="109"/>
      <c r="GPR595" s="109"/>
      <c r="GPS595" s="109"/>
      <c r="GPT595" s="109"/>
      <c r="GPU595" s="109"/>
      <c r="GPV595" s="109"/>
      <c r="GPW595" s="109"/>
      <c r="GPX595" s="109"/>
      <c r="GPY595" s="109"/>
      <c r="GPZ595" s="109"/>
      <c r="GQA595" s="109"/>
      <c r="GQB595" s="109"/>
      <c r="GQC595" s="109"/>
      <c r="GQD595" s="109"/>
      <c r="GQE595" s="109"/>
      <c r="GQF595" s="109"/>
      <c r="GQG595" s="109"/>
      <c r="GQH595" s="109"/>
      <c r="GQI595" s="109"/>
      <c r="GQJ595" s="109"/>
      <c r="GQK595" s="109"/>
      <c r="GQL595" s="109"/>
      <c r="GQM595" s="109"/>
      <c r="GQN595" s="109"/>
      <c r="GQO595" s="109"/>
      <c r="GQP595" s="109"/>
      <c r="GQQ595" s="109"/>
      <c r="GQR595" s="109"/>
      <c r="GQS595" s="109"/>
      <c r="GQT595" s="109"/>
      <c r="GQU595" s="109"/>
      <c r="GQV595" s="109"/>
      <c r="GQW595" s="109"/>
      <c r="GQX595" s="109"/>
      <c r="GQY595" s="109"/>
      <c r="GQZ595" s="109"/>
      <c r="GRA595" s="109"/>
      <c r="GRB595" s="109"/>
      <c r="GRC595" s="109"/>
      <c r="GRD595" s="109"/>
      <c r="GRE595" s="109"/>
      <c r="GRF595" s="109"/>
      <c r="GRG595" s="109"/>
      <c r="GRH595" s="109"/>
      <c r="GRI595" s="109"/>
      <c r="GRJ595" s="109"/>
      <c r="GRK595" s="109"/>
      <c r="GRL595" s="109"/>
      <c r="GRM595" s="109"/>
      <c r="GRN595" s="109"/>
      <c r="GRO595" s="109"/>
      <c r="GRP595" s="109"/>
      <c r="GRQ595" s="109"/>
      <c r="GRR595" s="109"/>
      <c r="GRS595" s="109"/>
      <c r="GRT595" s="109"/>
      <c r="GRU595" s="109"/>
      <c r="GRV595" s="109"/>
      <c r="GRW595" s="109"/>
      <c r="GRX595" s="109"/>
      <c r="GRY595" s="109"/>
      <c r="GRZ595" s="109"/>
      <c r="GSA595" s="109"/>
      <c r="GSB595" s="109"/>
      <c r="GSC595" s="109"/>
      <c r="GSD595" s="109"/>
      <c r="GSE595" s="109"/>
      <c r="GSF595" s="109"/>
      <c r="GSG595" s="109"/>
      <c r="GSH595" s="109"/>
      <c r="GSI595" s="109"/>
      <c r="GSJ595" s="109"/>
      <c r="GSK595" s="109"/>
      <c r="GSL595" s="109"/>
      <c r="GSM595" s="109"/>
      <c r="GSN595" s="109"/>
      <c r="GSO595" s="109"/>
      <c r="GSP595" s="109"/>
      <c r="GSQ595" s="109"/>
      <c r="GSR595" s="109"/>
      <c r="GSS595" s="109"/>
      <c r="GST595" s="109"/>
      <c r="GSU595" s="109"/>
      <c r="GSV595" s="109"/>
      <c r="GSW595" s="109"/>
      <c r="GSX595" s="109"/>
      <c r="GSY595" s="109"/>
      <c r="GSZ595" s="109"/>
      <c r="GTA595" s="109"/>
      <c r="GTB595" s="109"/>
      <c r="GTC595" s="109"/>
      <c r="GTD595" s="109"/>
      <c r="GTE595" s="109"/>
      <c r="GTF595" s="109"/>
      <c r="GTG595" s="109"/>
      <c r="GTH595" s="109"/>
      <c r="GTI595" s="109"/>
      <c r="GTJ595" s="109"/>
      <c r="GTK595" s="109"/>
      <c r="GTL595" s="109"/>
      <c r="GTM595" s="109"/>
      <c r="GTN595" s="109"/>
      <c r="GTO595" s="109"/>
      <c r="GTP595" s="109"/>
      <c r="GTQ595" s="109"/>
      <c r="GTR595" s="109"/>
      <c r="GTS595" s="109"/>
      <c r="GTT595" s="109"/>
      <c r="GTU595" s="109"/>
      <c r="GTV595" s="109"/>
      <c r="GTW595" s="109"/>
      <c r="GTX595" s="109"/>
      <c r="GTY595" s="109"/>
      <c r="GTZ595" s="109"/>
      <c r="GUA595" s="109"/>
      <c r="GUB595" s="109"/>
      <c r="GUC595" s="109"/>
      <c r="GUD595" s="109"/>
      <c r="GUE595" s="109"/>
      <c r="GUF595" s="109"/>
      <c r="GUG595" s="109"/>
      <c r="GUH595" s="109"/>
      <c r="GUI595" s="109"/>
      <c r="GUJ595" s="109"/>
      <c r="GUK595" s="109"/>
      <c r="GUL595" s="109"/>
      <c r="GUM595" s="109"/>
      <c r="GUN595" s="109"/>
      <c r="GUO595" s="109"/>
      <c r="GUP595" s="109"/>
      <c r="GUQ595" s="109"/>
      <c r="GUR595" s="109"/>
      <c r="GUS595" s="109"/>
      <c r="GUT595" s="109"/>
      <c r="GUU595" s="109"/>
      <c r="GUV595" s="109"/>
      <c r="GUW595" s="109"/>
      <c r="GUX595" s="109"/>
      <c r="GUY595" s="109"/>
      <c r="GUZ595" s="109"/>
      <c r="GVA595" s="109"/>
      <c r="GVB595" s="109"/>
      <c r="GVC595" s="109"/>
      <c r="GVD595" s="109"/>
      <c r="GVE595" s="109"/>
      <c r="GVF595" s="109"/>
      <c r="GVG595" s="109"/>
      <c r="GVH595" s="109"/>
      <c r="GVI595" s="109"/>
      <c r="GVJ595" s="109"/>
      <c r="GVK595" s="109"/>
      <c r="GVL595" s="109"/>
      <c r="GVM595" s="109"/>
      <c r="GVN595" s="109"/>
      <c r="GVO595" s="109"/>
      <c r="GVP595" s="109"/>
      <c r="GVQ595" s="109"/>
      <c r="GVR595" s="109"/>
      <c r="GVS595" s="109"/>
      <c r="GVT595" s="109"/>
      <c r="GVU595" s="109"/>
      <c r="GVV595" s="109"/>
      <c r="GVW595" s="109"/>
      <c r="GVX595" s="109"/>
      <c r="GVY595" s="109"/>
      <c r="GVZ595" s="109"/>
      <c r="GWA595" s="109"/>
      <c r="GWB595" s="109"/>
      <c r="GWC595" s="109"/>
      <c r="GWD595" s="109"/>
      <c r="GWE595" s="109"/>
      <c r="GWF595" s="109"/>
      <c r="GWG595" s="109"/>
      <c r="GWH595" s="109"/>
      <c r="GWI595" s="109"/>
      <c r="GWJ595" s="109"/>
      <c r="GWK595" s="109"/>
      <c r="GWL595" s="109"/>
      <c r="GWM595" s="109"/>
      <c r="GWN595" s="109"/>
      <c r="GWO595" s="109"/>
      <c r="GWP595" s="109"/>
      <c r="GWQ595" s="109"/>
      <c r="GWR595" s="109"/>
      <c r="GWS595" s="109"/>
      <c r="GWT595" s="109"/>
      <c r="GWU595" s="109"/>
      <c r="GWV595" s="109"/>
      <c r="GWW595" s="109"/>
      <c r="GWX595" s="109"/>
      <c r="GWY595" s="109"/>
      <c r="GWZ595" s="109"/>
      <c r="GXA595" s="109"/>
      <c r="GXB595" s="109"/>
      <c r="GXC595" s="109"/>
      <c r="GXD595" s="109"/>
      <c r="GXE595" s="109"/>
      <c r="GXF595" s="109"/>
      <c r="GXG595" s="109"/>
      <c r="GXH595" s="109"/>
      <c r="GXI595" s="109"/>
      <c r="GXJ595" s="109"/>
      <c r="GXK595" s="109"/>
      <c r="GXL595" s="109"/>
      <c r="GXM595" s="109"/>
      <c r="GXN595" s="109"/>
      <c r="GXO595" s="109"/>
      <c r="GXP595" s="109"/>
      <c r="GXQ595" s="109"/>
      <c r="GXR595" s="109"/>
      <c r="GXS595" s="109"/>
      <c r="GXT595" s="109"/>
      <c r="GXU595" s="109"/>
      <c r="GXV595" s="109"/>
      <c r="GXW595" s="109"/>
      <c r="GXX595" s="109"/>
      <c r="GXY595" s="109"/>
      <c r="GXZ595" s="109"/>
      <c r="GYA595" s="109"/>
      <c r="GYB595" s="109"/>
      <c r="GYC595" s="109"/>
      <c r="GYD595" s="109"/>
      <c r="GYE595" s="109"/>
      <c r="GYF595" s="109"/>
      <c r="GYG595" s="109"/>
      <c r="GYH595" s="109"/>
      <c r="GYI595" s="109"/>
      <c r="GYJ595" s="109"/>
      <c r="GYK595" s="109"/>
      <c r="GYL595" s="109"/>
      <c r="GYM595" s="109"/>
      <c r="GYN595" s="109"/>
      <c r="GYO595" s="109"/>
      <c r="GYP595" s="109"/>
      <c r="GYQ595" s="109"/>
      <c r="GYR595" s="109"/>
      <c r="GYS595" s="109"/>
      <c r="GYT595" s="109"/>
      <c r="GYU595" s="109"/>
      <c r="GYV595" s="109"/>
      <c r="GYW595" s="109"/>
      <c r="GYX595" s="109"/>
      <c r="GYY595" s="109"/>
      <c r="GYZ595" s="109"/>
      <c r="GZA595" s="109"/>
      <c r="GZB595" s="109"/>
      <c r="GZC595" s="109"/>
      <c r="GZD595" s="109"/>
      <c r="GZE595" s="109"/>
      <c r="GZF595" s="109"/>
      <c r="GZG595" s="109"/>
      <c r="GZH595" s="109"/>
      <c r="GZI595" s="109"/>
      <c r="GZJ595" s="109"/>
      <c r="GZK595" s="109"/>
      <c r="GZL595" s="109"/>
      <c r="GZM595" s="109"/>
      <c r="GZN595" s="109"/>
      <c r="GZO595" s="109"/>
      <c r="GZP595" s="109"/>
      <c r="GZQ595" s="109"/>
      <c r="GZR595" s="109"/>
      <c r="GZS595" s="109"/>
      <c r="GZT595" s="109"/>
      <c r="GZU595" s="109"/>
      <c r="GZV595" s="109"/>
      <c r="GZW595" s="109"/>
      <c r="GZX595" s="109"/>
      <c r="GZY595" s="109"/>
      <c r="GZZ595" s="109"/>
      <c r="HAA595" s="109"/>
      <c r="HAB595" s="109"/>
      <c r="HAC595" s="109"/>
      <c r="HAD595" s="109"/>
      <c r="HAE595" s="109"/>
      <c r="HAF595" s="109"/>
      <c r="HAG595" s="109"/>
      <c r="HAH595" s="109"/>
      <c r="HAI595" s="109"/>
      <c r="HAJ595" s="109"/>
      <c r="HAK595" s="109"/>
      <c r="HAL595" s="109"/>
      <c r="HAM595" s="109"/>
      <c r="HAN595" s="109"/>
      <c r="HAO595" s="109"/>
      <c r="HAP595" s="109"/>
      <c r="HAQ595" s="109"/>
      <c r="HAR595" s="109"/>
      <c r="HAS595" s="109"/>
      <c r="HAT595" s="109"/>
      <c r="HAU595" s="109"/>
      <c r="HAV595" s="109"/>
      <c r="HAW595" s="109"/>
      <c r="HAX595" s="109"/>
      <c r="HAY595" s="109"/>
      <c r="HAZ595" s="109"/>
      <c r="HBA595" s="109"/>
      <c r="HBB595" s="109"/>
      <c r="HBC595" s="109"/>
      <c r="HBD595" s="109"/>
      <c r="HBE595" s="109"/>
      <c r="HBF595" s="109"/>
      <c r="HBG595" s="109"/>
      <c r="HBH595" s="109"/>
      <c r="HBI595" s="109"/>
      <c r="HBJ595" s="109"/>
      <c r="HBK595" s="109"/>
      <c r="HBL595" s="109"/>
      <c r="HBM595" s="109"/>
      <c r="HBN595" s="109"/>
      <c r="HBO595" s="109"/>
      <c r="HBP595" s="109"/>
      <c r="HBQ595" s="109"/>
      <c r="HBR595" s="109"/>
      <c r="HBS595" s="109"/>
      <c r="HBT595" s="109"/>
      <c r="HBU595" s="109"/>
      <c r="HBV595" s="109"/>
      <c r="HBW595" s="109"/>
      <c r="HBX595" s="109"/>
      <c r="HBY595" s="109"/>
      <c r="HBZ595" s="109"/>
      <c r="HCA595" s="109"/>
      <c r="HCB595" s="109"/>
      <c r="HCC595" s="109"/>
      <c r="HCD595" s="109"/>
      <c r="HCE595" s="109"/>
      <c r="HCF595" s="109"/>
      <c r="HCG595" s="109"/>
      <c r="HCH595" s="109"/>
      <c r="HCI595" s="109"/>
      <c r="HCJ595" s="109"/>
      <c r="HCK595" s="109"/>
      <c r="HCL595" s="109"/>
      <c r="HCM595" s="109"/>
      <c r="HCN595" s="109"/>
      <c r="HCO595" s="109"/>
      <c r="HCP595" s="109"/>
      <c r="HCQ595" s="109"/>
      <c r="HCR595" s="109"/>
      <c r="HCS595" s="109"/>
      <c r="HCT595" s="109"/>
      <c r="HCU595" s="109"/>
      <c r="HCV595" s="109"/>
      <c r="HCW595" s="109"/>
      <c r="HCX595" s="109"/>
      <c r="HCY595" s="109"/>
      <c r="HCZ595" s="109"/>
      <c r="HDA595" s="109"/>
      <c r="HDB595" s="109"/>
      <c r="HDC595" s="109"/>
      <c r="HDD595" s="109"/>
      <c r="HDE595" s="109"/>
      <c r="HDF595" s="109"/>
      <c r="HDG595" s="109"/>
      <c r="HDH595" s="109"/>
      <c r="HDI595" s="109"/>
      <c r="HDJ595" s="109"/>
      <c r="HDK595" s="109"/>
      <c r="HDL595" s="109"/>
      <c r="HDM595" s="109"/>
      <c r="HDN595" s="109"/>
      <c r="HDO595" s="109"/>
      <c r="HDP595" s="109"/>
      <c r="HDQ595" s="109"/>
      <c r="HDR595" s="109"/>
      <c r="HDS595" s="109"/>
      <c r="HDT595" s="109"/>
      <c r="HDU595" s="109"/>
      <c r="HDV595" s="109"/>
      <c r="HDW595" s="109"/>
      <c r="HDX595" s="109"/>
      <c r="HDY595" s="109"/>
      <c r="HDZ595" s="109"/>
      <c r="HEA595" s="109"/>
      <c r="HEB595" s="109"/>
      <c r="HEC595" s="109"/>
      <c r="HED595" s="109"/>
      <c r="HEE595" s="109"/>
      <c r="HEF595" s="109"/>
      <c r="HEG595" s="109"/>
      <c r="HEH595" s="109"/>
      <c r="HEI595" s="109"/>
      <c r="HEJ595" s="109"/>
      <c r="HEK595" s="109"/>
      <c r="HEL595" s="109"/>
      <c r="HEM595" s="109"/>
      <c r="HEN595" s="109"/>
      <c r="HEO595" s="109"/>
      <c r="HEP595" s="109"/>
      <c r="HEQ595" s="109"/>
      <c r="HER595" s="109"/>
      <c r="HES595" s="109"/>
      <c r="HET595" s="109"/>
      <c r="HEU595" s="109"/>
      <c r="HEV595" s="109"/>
      <c r="HEW595" s="109"/>
      <c r="HEX595" s="109"/>
      <c r="HEY595" s="109"/>
      <c r="HEZ595" s="109"/>
      <c r="HFA595" s="109"/>
      <c r="HFB595" s="109"/>
      <c r="HFC595" s="109"/>
      <c r="HFD595" s="109"/>
      <c r="HFE595" s="109"/>
      <c r="HFF595" s="109"/>
      <c r="HFG595" s="109"/>
      <c r="HFH595" s="109"/>
      <c r="HFI595" s="109"/>
      <c r="HFJ595" s="109"/>
      <c r="HFK595" s="109"/>
      <c r="HFL595" s="109"/>
      <c r="HFM595" s="109"/>
      <c r="HFN595" s="109"/>
      <c r="HFO595" s="109"/>
      <c r="HFP595" s="109"/>
      <c r="HFQ595" s="109"/>
      <c r="HFR595" s="109"/>
      <c r="HFS595" s="109"/>
      <c r="HFT595" s="109"/>
      <c r="HFU595" s="109"/>
      <c r="HFV595" s="109"/>
      <c r="HFW595" s="109"/>
      <c r="HFX595" s="109"/>
      <c r="HFY595" s="109"/>
      <c r="HFZ595" s="109"/>
      <c r="HGA595" s="109"/>
      <c r="HGB595" s="109"/>
      <c r="HGC595" s="109"/>
      <c r="HGD595" s="109"/>
      <c r="HGE595" s="109"/>
      <c r="HGF595" s="109"/>
      <c r="HGG595" s="109"/>
      <c r="HGH595" s="109"/>
      <c r="HGI595" s="109"/>
      <c r="HGJ595" s="109"/>
      <c r="HGK595" s="109"/>
      <c r="HGL595" s="109"/>
      <c r="HGM595" s="109"/>
      <c r="HGN595" s="109"/>
      <c r="HGO595" s="109"/>
      <c r="HGP595" s="109"/>
      <c r="HGQ595" s="109"/>
      <c r="HGR595" s="109"/>
      <c r="HGS595" s="109"/>
      <c r="HGT595" s="109"/>
      <c r="HGU595" s="109"/>
      <c r="HGV595" s="109"/>
      <c r="HGW595" s="109"/>
      <c r="HGX595" s="109"/>
      <c r="HGY595" s="109"/>
      <c r="HGZ595" s="109"/>
      <c r="HHA595" s="109"/>
      <c r="HHB595" s="109"/>
      <c r="HHC595" s="109"/>
      <c r="HHD595" s="109"/>
      <c r="HHE595" s="109"/>
      <c r="HHF595" s="109"/>
      <c r="HHG595" s="109"/>
      <c r="HHH595" s="109"/>
      <c r="HHI595" s="109"/>
      <c r="HHJ595" s="109"/>
      <c r="HHK595" s="109"/>
      <c r="HHL595" s="109"/>
      <c r="HHM595" s="109"/>
      <c r="HHN595" s="109"/>
      <c r="HHO595" s="109"/>
      <c r="HHP595" s="109"/>
      <c r="HHQ595" s="109"/>
      <c r="HHR595" s="109"/>
      <c r="HHS595" s="109"/>
      <c r="HHT595" s="109"/>
      <c r="HHU595" s="109"/>
      <c r="HHV595" s="109"/>
      <c r="HHW595" s="109"/>
      <c r="HHX595" s="109"/>
      <c r="HHY595" s="109"/>
      <c r="HHZ595" s="109"/>
      <c r="HIA595" s="109"/>
      <c r="HIB595" s="109"/>
      <c r="HIC595" s="109"/>
      <c r="HID595" s="109"/>
      <c r="HIE595" s="109"/>
      <c r="HIF595" s="109"/>
      <c r="HIG595" s="109"/>
      <c r="HIH595" s="109"/>
      <c r="HII595" s="109"/>
      <c r="HIJ595" s="109"/>
      <c r="HIK595" s="109"/>
      <c r="HIL595" s="109"/>
      <c r="HIM595" s="109"/>
      <c r="HIN595" s="109"/>
      <c r="HIO595" s="109"/>
      <c r="HIP595" s="109"/>
      <c r="HIQ595" s="109"/>
      <c r="HIR595" s="109"/>
      <c r="HIS595" s="109"/>
      <c r="HIT595" s="109"/>
      <c r="HIU595" s="109"/>
      <c r="HIV595" s="109"/>
      <c r="HIW595" s="109"/>
      <c r="HIX595" s="109"/>
      <c r="HIY595" s="109"/>
      <c r="HIZ595" s="109"/>
      <c r="HJA595" s="109"/>
      <c r="HJB595" s="109"/>
      <c r="HJC595" s="109"/>
      <c r="HJD595" s="109"/>
      <c r="HJE595" s="109"/>
      <c r="HJF595" s="109"/>
      <c r="HJG595" s="109"/>
      <c r="HJH595" s="109"/>
      <c r="HJI595" s="109"/>
      <c r="HJJ595" s="109"/>
      <c r="HJK595" s="109"/>
      <c r="HJL595" s="109"/>
      <c r="HJM595" s="109"/>
      <c r="HJN595" s="109"/>
      <c r="HJO595" s="109"/>
      <c r="HJP595" s="109"/>
      <c r="HJQ595" s="109"/>
      <c r="HJR595" s="109"/>
      <c r="HJS595" s="109"/>
      <c r="HJT595" s="109"/>
      <c r="HJU595" s="109"/>
      <c r="HJV595" s="109"/>
      <c r="HJW595" s="109"/>
      <c r="HJX595" s="109"/>
      <c r="HJY595" s="109"/>
      <c r="HJZ595" s="109"/>
      <c r="HKA595" s="109"/>
      <c r="HKB595" s="109"/>
      <c r="HKC595" s="109"/>
      <c r="HKD595" s="109"/>
      <c r="HKE595" s="109"/>
      <c r="HKF595" s="109"/>
      <c r="HKG595" s="109"/>
      <c r="HKH595" s="109"/>
      <c r="HKI595" s="109"/>
      <c r="HKJ595" s="109"/>
      <c r="HKK595" s="109"/>
      <c r="HKL595" s="109"/>
      <c r="HKM595" s="109"/>
      <c r="HKN595" s="109"/>
      <c r="HKO595" s="109"/>
      <c r="HKP595" s="109"/>
      <c r="HKQ595" s="109"/>
      <c r="HKR595" s="109"/>
      <c r="HKS595" s="109"/>
      <c r="HKT595" s="109"/>
      <c r="HKU595" s="109"/>
      <c r="HKV595" s="109"/>
      <c r="HKW595" s="109"/>
      <c r="HKX595" s="109"/>
      <c r="HKY595" s="109"/>
      <c r="HKZ595" s="109"/>
      <c r="HLA595" s="109"/>
      <c r="HLB595" s="109"/>
      <c r="HLC595" s="109"/>
      <c r="HLD595" s="109"/>
      <c r="HLE595" s="109"/>
      <c r="HLF595" s="109"/>
      <c r="HLG595" s="109"/>
      <c r="HLH595" s="109"/>
      <c r="HLI595" s="109"/>
      <c r="HLJ595" s="109"/>
      <c r="HLK595" s="109"/>
      <c r="HLL595" s="109"/>
      <c r="HLM595" s="109"/>
      <c r="HLN595" s="109"/>
      <c r="HLO595" s="109"/>
      <c r="HLP595" s="109"/>
      <c r="HLQ595" s="109"/>
      <c r="HLR595" s="109"/>
      <c r="HLS595" s="109"/>
      <c r="HLT595" s="109"/>
      <c r="HLU595" s="109"/>
      <c r="HLV595" s="109"/>
      <c r="HLW595" s="109"/>
      <c r="HLX595" s="109"/>
      <c r="HLY595" s="109"/>
      <c r="HLZ595" s="109"/>
      <c r="HMA595" s="109"/>
      <c r="HMB595" s="109"/>
      <c r="HMC595" s="109"/>
      <c r="HMD595" s="109"/>
      <c r="HME595" s="109"/>
      <c r="HMF595" s="109"/>
      <c r="HMG595" s="109"/>
      <c r="HMH595" s="109"/>
      <c r="HMI595" s="109"/>
      <c r="HMJ595" s="109"/>
      <c r="HMK595" s="109"/>
      <c r="HML595" s="109"/>
      <c r="HMM595" s="109"/>
      <c r="HMN595" s="109"/>
      <c r="HMO595" s="109"/>
      <c r="HMP595" s="109"/>
      <c r="HMQ595" s="109"/>
      <c r="HMR595" s="109"/>
      <c r="HMS595" s="109"/>
      <c r="HMT595" s="109"/>
      <c r="HMU595" s="109"/>
      <c r="HMV595" s="109"/>
      <c r="HMW595" s="109"/>
      <c r="HMX595" s="109"/>
      <c r="HMY595" s="109"/>
      <c r="HMZ595" s="109"/>
      <c r="HNA595" s="109"/>
      <c r="HNB595" s="109"/>
      <c r="HNC595" s="109"/>
      <c r="HND595" s="109"/>
      <c r="HNE595" s="109"/>
      <c r="HNF595" s="109"/>
      <c r="HNG595" s="109"/>
      <c r="HNH595" s="109"/>
      <c r="HNI595" s="109"/>
      <c r="HNJ595" s="109"/>
      <c r="HNK595" s="109"/>
      <c r="HNL595" s="109"/>
      <c r="HNM595" s="109"/>
      <c r="HNN595" s="109"/>
      <c r="HNO595" s="109"/>
      <c r="HNP595" s="109"/>
      <c r="HNQ595" s="109"/>
      <c r="HNR595" s="109"/>
      <c r="HNS595" s="109"/>
      <c r="HNT595" s="109"/>
      <c r="HNU595" s="109"/>
      <c r="HNV595" s="109"/>
      <c r="HNW595" s="109"/>
      <c r="HNX595" s="109"/>
      <c r="HNY595" s="109"/>
      <c r="HNZ595" s="109"/>
      <c r="HOA595" s="109"/>
      <c r="HOB595" s="109"/>
      <c r="HOC595" s="109"/>
      <c r="HOD595" s="109"/>
      <c r="HOE595" s="109"/>
      <c r="HOF595" s="109"/>
      <c r="HOG595" s="109"/>
      <c r="HOH595" s="109"/>
      <c r="HOI595" s="109"/>
      <c r="HOJ595" s="109"/>
      <c r="HOK595" s="109"/>
      <c r="HOL595" s="109"/>
      <c r="HOM595" s="109"/>
      <c r="HON595" s="109"/>
      <c r="HOO595" s="109"/>
      <c r="HOP595" s="109"/>
      <c r="HOQ595" s="109"/>
      <c r="HOR595" s="109"/>
      <c r="HOS595" s="109"/>
      <c r="HOT595" s="109"/>
      <c r="HOU595" s="109"/>
      <c r="HOV595" s="109"/>
      <c r="HOW595" s="109"/>
      <c r="HOX595" s="109"/>
      <c r="HOY595" s="109"/>
      <c r="HOZ595" s="109"/>
      <c r="HPA595" s="109"/>
      <c r="HPB595" s="109"/>
      <c r="HPC595" s="109"/>
      <c r="HPD595" s="109"/>
      <c r="HPE595" s="109"/>
      <c r="HPF595" s="109"/>
      <c r="HPG595" s="109"/>
      <c r="HPH595" s="109"/>
      <c r="HPI595" s="109"/>
      <c r="HPJ595" s="109"/>
      <c r="HPK595" s="109"/>
      <c r="HPL595" s="109"/>
      <c r="HPM595" s="109"/>
      <c r="HPN595" s="109"/>
      <c r="HPO595" s="109"/>
      <c r="HPP595" s="109"/>
      <c r="HPQ595" s="109"/>
      <c r="HPR595" s="109"/>
      <c r="HPS595" s="109"/>
      <c r="HPT595" s="109"/>
      <c r="HPU595" s="109"/>
      <c r="HPV595" s="109"/>
      <c r="HPW595" s="109"/>
      <c r="HPX595" s="109"/>
      <c r="HPY595" s="109"/>
      <c r="HPZ595" s="109"/>
      <c r="HQA595" s="109"/>
      <c r="HQB595" s="109"/>
      <c r="HQC595" s="109"/>
      <c r="HQD595" s="109"/>
      <c r="HQE595" s="109"/>
      <c r="HQF595" s="109"/>
      <c r="HQG595" s="109"/>
      <c r="HQH595" s="109"/>
      <c r="HQI595" s="109"/>
      <c r="HQJ595" s="109"/>
      <c r="HQK595" s="109"/>
      <c r="HQL595" s="109"/>
      <c r="HQM595" s="109"/>
      <c r="HQN595" s="109"/>
      <c r="HQO595" s="109"/>
      <c r="HQP595" s="109"/>
      <c r="HQQ595" s="109"/>
      <c r="HQR595" s="109"/>
      <c r="HQS595" s="109"/>
      <c r="HQT595" s="109"/>
      <c r="HQU595" s="109"/>
      <c r="HQV595" s="109"/>
      <c r="HQW595" s="109"/>
      <c r="HQX595" s="109"/>
      <c r="HQY595" s="109"/>
      <c r="HQZ595" s="109"/>
      <c r="HRA595" s="109"/>
      <c r="HRB595" s="109"/>
      <c r="HRC595" s="109"/>
      <c r="HRD595" s="109"/>
      <c r="HRE595" s="109"/>
      <c r="HRF595" s="109"/>
      <c r="HRG595" s="109"/>
      <c r="HRH595" s="109"/>
      <c r="HRI595" s="109"/>
      <c r="HRJ595" s="109"/>
      <c r="HRK595" s="109"/>
      <c r="HRL595" s="109"/>
      <c r="HRM595" s="109"/>
      <c r="HRN595" s="109"/>
      <c r="HRO595" s="109"/>
      <c r="HRP595" s="109"/>
      <c r="HRQ595" s="109"/>
      <c r="HRR595" s="109"/>
      <c r="HRS595" s="109"/>
      <c r="HRT595" s="109"/>
      <c r="HRU595" s="109"/>
      <c r="HRV595" s="109"/>
      <c r="HRW595" s="109"/>
      <c r="HRX595" s="109"/>
      <c r="HRY595" s="109"/>
      <c r="HRZ595" s="109"/>
      <c r="HSA595" s="109"/>
      <c r="HSB595" s="109"/>
      <c r="HSC595" s="109"/>
      <c r="HSD595" s="109"/>
      <c r="HSE595" s="109"/>
      <c r="HSF595" s="109"/>
      <c r="HSG595" s="109"/>
      <c r="HSH595" s="109"/>
      <c r="HSI595" s="109"/>
      <c r="HSJ595" s="109"/>
      <c r="HSK595" s="109"/>
      <c r="HSL595" s="109"/>
      <c r="HSM595" s="109"/>
      <c r="HSN595" s="109"/>
      <c r="HSO595" s="109"/>
      <c r="HSP595" s="109"/>
      <c r="HSQ595" s="109"/>
      <c r="HSR595" s="109"/>
      <c r="HSS595" s="109"/>
      <c r="HST595" s="109"/>
      <c r="HSU595" s="109"/>
      <c r="HSV595" s="109"/>
      <c r="HSW595" s="109"/>
      <c r="HSX595" s="109"/>
      <c r="HSY595" s="109"/>
      <c r="HSZ595" s="109"/>
      <c r="HTA595" s="109"/>
      <c r="HTB595" s="109"/>
      <c r="HTC595" s="109"/>
      <c r="HTD595" s="109"/>
      <c r="HTE595" s="109"/>
      <c r="HTF595" s="109"/>
      <c r="HTG595" s="109"/>
      <c r="HTH595" s="109"/>
      <c r="HTI595" s="109"/>
      <c r="HTJ595" s="109"/>
      <c r="HTK595" s="109"/>
      <c r="HTL595" s="109"/>
      <c r="HTM595" s="109"/>
      <c r="HTN595" s="109"/>
      <c r="HTO595" s="109"/>
      <c r="HTP595" s="109"/>
      <c r="HTQ595" s="109"/>
      <c r="HTR595" s="109"/>
      <c r="HTS595" s="109"/>
      <c r="HTT595" s="109"/>
      <c r="HTU595" s="109"/>
      <c r="HTV595" s="109"/>
      <c r="HTW595" s="109"/>
      <c r="HTX595" s="109"/>
      <c r="HTY595" s="109"/>
      <c r="HTZ595" s="109"/>
      <c r="HUA595" s="109"/>
      <c r="HUB595" s="109"/>
      <c r="HUC595" s="109"/>
      <c r="HUD595" s="109"/>
      <c r="HUE595" s="109"/>
      <c r="HUF595" s="109"/>
      <c r="HUG595" s="109"/>
      <c r="HUH595" s="109"/>
      <c r="HUI595" s="109"/>
      <c r="HUJ595" s="109"/>
      <c r="HUK595" s="109"/>
      <c r="HUL595" s="109"/>
      <c r="HUM595" s="109"/>
      <c r="HUN595" s="109"/>
      <c r="HUO595" s="109"/>
      <c r="HUP595" s="109"/>
      <c r="HUQ595" s="109"/>
      <c r="HUR595" s="109"/>
      <c r="HUS595" s="109"/>
      <c r="HUT595" s="109"/>
      <c r="HUU595" s="109"/>
      <c r="HUV595" s="109"/>
      <c r="HUW595" s="109"/>
      <c r="HUX595" s="109"/>
      <c r="HUY595" s="109"/>
      <c r="HUZ595" s="109"/>
      <c r="HVA595" s="109"/>
      <c r="HVB595" s="109"/>
      <c r="HVC595" s="109"/>
      <c r="HVD595" s="109"/>
      <c r="HVE595" s="109"/>
      <c r="HVF595" s="109"/>
      <c r="HVG595" s="109"/>
      <c r="HVH595" s="109"/>
      <c r="HVI595" s="109"/>
      <c r="HVJ595" s="109"/>
      <c r="HVK595" s="109"/>
      <c r="HVL595" s="109"/>
      <c r="HVM595" s="109"/>
      <c r="HVN595" s="109"/>
      <c r="HVO595" s="109"/>
      <c r="HVP595" s="109"/>
      <c r="HVQ595" s="109"/>
      <c r="HVR595" s="109"/>
      <c r="HVS595" s="109"/>
      <c r="HVT595" s="109"/>
      <c r="HVU595" s="109"/>
      <c r="HVV595" s="109"/>
      <c r="HVW595" s="109"/>
      <c r="HVX595" s="109"/>
      <c r="HVY595" s="109"/>
      <c r="HVZ595" s="109"/>
      <c r="HWA595" s="109"/>
      <c r="HWB595" s="109"/>
      <c r="HWC595" s="109"/>
      <c r="HWD595" s="109"/>
      <c r="HWE595" s="109"/>
      <c r="HWF595" s="109"/>
      <c r="HWG595" s="109"/>
      <c r="HWH595" s="109"/>
      <c r="HWI595" s="109"/>
      <c r="HWJ595" s="109"/>
      <c r="HWK595" s="109"/>
      <c r="HWL595" s="109"/>
      <c r="HWM595" s="109"/>
      <c r="HWN595" s="109"/>
      <c r="HWO595" s="109"/>
      <c r="HWP595" s="109"/>
      <c r="HWQ595" s="109"/>
      <c r="HWR595" s="109"/>
      <c r="HWS595" s="109"/>
      <c r="HWT595" s="109"/>
      <c r="HWU595" s="109"/>
      <c r="HWV595" s="109"/>
      <c r="HWW595" s="109"/>
      <c r="HWX595" s="109"/>
      <c r="HWY595" s="109"/>
      <c r="HWZ595" s="109"/>
      <c r="HXA595" s="109"/>
      <c r="HXB595" s="109"/>
      <c r="HXC595" s="109"/>
      <c r="HXD595" s="109"/>
      <c r="HXE595" s="109"/>
      <c r="HXF595" s="109"/>
      <c r="HXG595" s="109"/>
      <c r="HXH595" s="109"/>
      <c r="HXI595" s="109"/>
      <c r="HXJ595" s="109"/>
      <c r="HXK595" s="109"/>
      <c r="HXL595" s="109"/>
      <c r="HXM595" s="109"/>
      <c r="HXN595" s="109"/>
      <c r="HXO595" s="109"/>
      <c r="HXP595" s="109"/>
      <c r="HXQ595" s="109"/>
      <c r="HXR595" s="109"/>
      <c r="HXS595" s="109"/>
      <c r="HXT595" s="109"/>
      <c r="HXU595" s="109"/>
      <c r="HXV595" s="109"/>
      <c r="HXW595" s="109"/>
      <c r="HXX595" s="109"/>
      <c r="HXY595" s="109"/>
      <c r="HXZ595" s="109"/>
      <c r="HYA595" s="109"/>
      <c r="HYB595" s="109"/>
      <c r="HYC595" s="109"/>
      <c r="HYD595" s="109"/>
      <c r="HYE595" s="109"/>
      <c r="HYF595" s="109"/>
      <c r="HYG595" s="109"/>
      <c r="HYH595" s="109"/>
      <c r="HYI595" s="109"/>
      <c r="HYJ595" s="109"/>
      <c r="HYK595" s="109"/>
      <c r="HYL595" s="109"/>
      <c r="HYM595" s="109"/>
      <c r="HYN595" s="109"/>
      <c r="HYO595" s="109"/>
      <c r="HYP595" s="109"/>
      <c r="HYQ595" s="109"/>
      <c r="HYR595" s="109"/>
      <c r="HYS595" s="109"/>
      <c r="HYT595" s="109"/>
      <c r="HYU595" s="109"/>
      <c r="HYV595" s="109"/>
      <c r="HYW595" s="109"/>
      <c r="HYX595" s="109"/>
      <c r="HYY595" s="109"/>
      <c r="HYZ595" s="109"/>
      <c r="HZA595" s="109"/>
      <c r="HZB595" s="109"/>
      <c r="HZC595" s="109"/>
      <c r="HZD595" s="109"/>
      <c r="HZE595" s="109"/>
      <c r="HZF595" s="109"/>
      <c r="HZG595" s="109"/>
      <c r="HZH595" s="109"/>
      <c r="HZI595" s="109"/>
      <c r="HZJ595" s="109"/>
      <c r="HZK595" s="109"/>
      <c r="HZL595" s="109"/>
      <c r="HZM595" s="109"/>
      <c r="HZN595" s="109"/>
      <c r="HZO595" s="109"/>
      <c r="HZP595" s="109"/>
      <c r="HZQ595" s="109"/>
      <c r="HZR595" s="109"/>
      <c r="HZS595" s="109"/>
      <c r="HZT595" s="109"/>
      <c r="HZU595" s="109"/>
      <c r="HZV595" s="109"/>
      <c r="HZW595" s="109"/>
      <c r="HZX595" s="109"/>
      <c r="HZY595" s="109"/>
      <c r="HZZ595" s="109"/>
      <c r="IAA595" s="109"/>
      <c r="IAB595" s="109"/>
      <c r="IAC595" s="109"/>
      <c r="IAD595" s="109"/>
      <c r="IAE595" s="109"/>
      <c r="IAF595" s="109"/>
      <c r="IAG595" s="109"/>
      <c r="IAH595" s="109"/>
      <c r="IAI595" s="109"/>
      <c r="IAJ595" s="109"/>
      <c r="IAK595" s="109"/>
      <c r="IAL595" s="109"/>
      <c r="IAM595" s="109"/>
      <c r="IAN595" s="109"/>
      <c r="IAO595" s="109"/>
      <c r="IAP595" s="109"/>
      <c r="IAQ595" s="109"/>
      <c r="IAR595" s="109"/>
      <c r="IAS595" s="109"/>
      <c r="IAT595" s="109"/>
      <c r="IAU595" s="109"/>
      <c r="IAV595" s="109"/>
      <c r="IAW595" s="109"/>
      <c r="IAX595" s="109"/>
      <c r="IAY595" s="109"/>
      <c r="IAZ595" s="109"/>
      <c r="IBA595" s="109"/>
      <c r="IBB595" s="109"/>
      <c r="IBC595" s="109"/>
      <c r="IBD595" s="109"/>
      <c r="IBE595" s="109"/>
      <c r="IBF595" s="109"/>
      <c r="IBG595" s="109"/>
      <c r="IBH595" s="109"/>
      <c r="IBI595" s="109"/>
      <c r="IBJ595" s="109"/>
      <c r="IBK595" s="109"/>
      <c r="IBL595" s="109"/>
      <c r="IBM595" s="109"/>
      <c r="IBN595" s="109"/>
      <c r="IBO595" s="109"/>
      <c r="IBP595" s="109"/>
      <c r="IBQ595" s="109"/>
      <c r="IBR595" s="109"/>
      <c r="IBS595" s="109"/>
      <c r="IBT595" s="109"/>
      <c r="IBU595" s="109"/>
      <c r="IBV595" s="109"/>
      <c r="IBW595" s="109"/>
      <c r="IBX595" s="109"/>
      <c r="IBY595" s="109"/>
      <c r="IBZ595" s="109"/>
      <c r="ICA595" s="109"/>
      <c r="ICB595" s="109"/>
      <c r="ICC595" s="109"/>
      <c r="ICD595" s="109"/>
      <c r="ICE595" s="109"/>
      <c r="ICF595" s="109"/>
      <c r="ICG595" s="109"/>
      <c r="ICH595" s="109"/>
      <c r="ICI595" s="109"/>
      <c r="ICJ595" s="109"/>
      <c r="ICK595" s="109"/>
      <c r="ICL595" s="109"/>
      <c r="ICM595" s="109"/>
      <c r="ICN595" s="109"/>
      <c r="ICO595" s="109"/>
      <c r="ICP595" s="109"/>
      <c r="ICQ595" s="109"/>
      <c r="ICR595" s="109"/>
      <c r="ICS595" s="109"/>
      <c r="ICT595" s="109"/>
      <c r="ICU595" s="109"/>
      <c r="ICV595" s="109"/>
      <c r="ICW595" s="109"/>
      <c r="ICX595" s="109"/>
      <c r="ICY595" s="109"/>
      <c r="ICZ595" s="109"/>
      <c r="IDA595" s="109"/>
      <c r="IDB595" s="109"/>
      <c r="IDC595" s="109"/>
      <c r="IDD595" s="109"/>
      <c r="IDE595" s="109"/>
      <c r="IDF595" s="109"/>
      <c r="IDG595" s="109"/>
      <c r="IDH595" s="109"/>
      <c r="IDI595" s="109"/>
      <c r="IDJ595" s="109"/>
      <c r="IDK595" s="109"/>
      <c r="IDL595" s="109"/>
      <c r="IDM595" s="109"/>
      <c r="IDN595" s="109"/>
      <c r="IDO595" s="109"/>
      <c r="IDP595" s="109"/>
      <c r="IDQ595" s="109"/>
      <c r="IDR595" s="109"/>
      <c r="IDS595" s="109"/>
      <c r="IDT595" s="109"/>
      <c r="IDU595" s="109"/>
      <c r="IDV595" s="109"/>
      <c r="IDW595" s="109"/>
      <c r="IDX595" s="109"/>
      <c r="IDY595" s="109"/>
      <c r="IDZ595" s="109"/>
      <c r="IEA595" s="109"/>
      <c r="IEB595" s="109"/>
      <c r="IEC595" s="109"/>
      <c r="IED595" s="109"/>
      <c r="IEE595" s="109"/>
      <c r="IEF595" s="109"/>
      <c r="IEG595" s="109"/>
      <c r="IEH595" s="109"/>
      <c r="IEI595" s="109"/>
      <c r="IEJ595" s="109"/>
      <c r="IEK595" s="109"/>
      <c r="IEL595" s="109"/>
      <c r="IEM595" s="109"/>
      <c r="IEN595" s="109"/>
      <c r="IEO595" s="109"/>
      <c r="IEP595" s="109"/>
      <c r="IEQ595" s="109"/>
      <c r="IER595" s="109"/>
      <c r="IES595" s="109"/>
      <c r="IET595" s="109"/>
      <c r="IEU595" s="109"/>
      <c r="IEV595" s="109"/>
      <c r="IEW595" s="109"/>
      <c r="IEX595" s="109"/>
      <c r="IEY595" s="109"/>
      <c r="IEZ595" s="109"/>
      <c r="IFA595" s="109"/>
      <c r="IFB595" s="109"/>
      <c r="IFC595" s="109"/>
      <c r="IFD595" s="109"/>
      <c r="IFE595" s="109"/>
      <c r="IFF595" s="109"/>
      <c r="IFG595" s="109"/>
      <c r="IFH595" s="109"/>
      <c r="IFI595" s="109"/>
      <c r="IFJ595" s="109"/>
      <c r="IFK595" s="109"/>
      <c r="IFL595" s="109"/>
      <c r="IFM595" s="109"/>
      <c r="IFN595" s="109"/>
      <c r="IFO595" s="109"/>
      <c r="IFP595" s="109"/>
      <c r="IFQ595" s="109"/>
      <c r="IFR595" s="109"/>
      <c r="IFS595" s="109"/>
      <c r="IFT595" s="109"/>
      <c r="IFU595" s="109"/>
      <c r="IFV595" s="109"/>
      <c r="IFW595" s="109"/>
      <c r="IFX595" s="109"/>
      <c r="IFY595" s="109"/>
      <c r="IFZ595" s="109"/>
      <c r="IGA595" s="109"/>
      <c r="IGB595" s="109"/>
      <c r="IGC595" s="109"/>
      <c r="IGD595" s="109"/>
      <c r="IGE595" s="109"/>
      <c r="IGF595" s="109"/>
      <c r="IGG595" s="109"/>
      <c r="IGH595" s="109"/>
      <c r="IGI595" s="109"/>
      <c r="IGJ595" s="109"/>
      <c r="IGK595" s="109"/>
      <c r="IGL595" s="109"/>
      <c r="IGM595" s="109"/>
      <c r="IGN595" s="109"/>
      <c r="IGO595" s="109"/>
      <c r="IGP595" s="109"/>
      <c r="IGQ595" s="109"/>
      <c r="IGR595" s="109"/>
      <c r="IGS595" s="109"/>
      <c r="IGT595" s="109"/>
      <c r="IGU595" s="109"/>
      <c r="IGV595" s="109"/>
      <c r="IGW595" s="109"/>
      <c r="IGX595" s="109"/>
      <c r="IGY595" s="109"/>
      <c r="IGZ595" s="109"/>
      <c r="IHA595" s="109"/>
      <c r="IHB595" s="109"/>
      <c r="IHC595" s="109"/>
      <c r="IHD595" s="109"/>
      <c r="IHE595" s="109"/>
      <c r="IHF595" s="109"/>
      <c r="IHG595" s="109"/>
      <c r="IHH595" s="109"/>
      <c r="IHI595" s="109"/>
      <c r="IHJ595" s="109"/>
      <c r="IHK595" s="109"/>
      <c r="IHL595" s="109"/>
      <c r="IHM595" s="109"/>
      <c r="IHN595" s="109"/>
      <c r="IHO595" s="109"/>
      <c r="IHP595" s="109"/>
      <c r="IHQ595" s="109"/>
      <c r="IHR595" s="109"/>
      <c r="IHS595" s="109"/>
      <c r="IHT595" s="109"/>
      <c r="IHU595" s="109"/>
      <c r="IHV595" s="109"/>
      <c r="IHW595" s="109"/>
      <c r="IHX595" s="109"/>
      <c r="IHY595" s="109"/>
      <c r="IHZ595" s="109"/>
      <c r="IIA595" s="109"/>
      <c r="IIB595" s="109"/>
      <c r="IIC595" s="109"/>
      <c r="IID595" s="109"/>
      <c r="IIE595" s="109"/>
      <c r="IIF595" s="109"/>
      <c r="IIG595" s="109"/>
      <c r="IIH595" s="109"/>
      <c r="III595" s="109"/>
      <c r="IIJ595" s="109"/>
      <c r="IIK595" s="109"/>
      <c r="IIL595" s="109"/>
      <c r="IIM595" s="109"/>
      <c r="IIN595" s="109"/>
      <c r="IIO595" s="109"/>
      <c r="IIP595" s="109"/>
      <c r="IIQ595" s="109"/>
      <c r="IIR595" s="109"/>
      <c r="IIS595" s="109"/>
      <c r="IIT595" s="109"/>
      <c r="IIU595" s="109"/>
      <c r="IIV595" s="109"/>
      <c r="IIW595" s="109"/>
      <c r="IIX595" s="109"/>
      <c r="IIY595" s="109"/>
      <c r="IIZ595" s="109"/>
      <c r="IJA595" s="109"/>
      <c r="IJB595" s="109"/>
      <c r="IJC595" s="109"/>
      <c r="IJD595" s="109"/>
      <c r="IJE595" s="109"/>
      <c r="IJF595" s="109"/>
      <c r="IJG595" s="109"/>
      <c r="IJH595" s="109"/>
      <c r="IJI595" s="109"/>
      <c r="IJJ595" s="109"/>
      <c r="IJK595" s="109"/>
      <c r="IJL595" s="109"/>
      <c r="IJM595" s="109"/>
      <c r="IJN595" s="109"/>
      <c r="IJO595" s="109"/>
      <c r="IJP595" s="109"/>
      <c r="IJQ595" s="109"/>
      <c r="IJR595" s="109"/>
      <c r="IJS595" s="109"/>
      <c r="IJT595" s="109"/>
      <c r="IJU595" s="109"/>
      <c r="IJV595" s="109"/>
      <c r="IJW595" s="109"/>
      <c r="IJX595" s="109"/>
      <c r="IJY595" s="109"/>
      <c r="IJZ595" s="109"/>
      <c r="IKA595" s="109"/>
      <c r="IKB595" s="109"/>
      <c r="IKC595" s="109"/>
      <c r="IKD595" s="109"/>
      <c r="IKE595" s="109"/>
      <c r="IKF595" s="109"/>
      <c r="IKG595" s="109"/>
      <c r="IKH595" s="109"/>
      <c r="IKI595" s="109"/>
      <c r="IKJ595" s="109"/>
      <c r="IKK595" s="109"/>
      <c r="IKL595" s="109"/>
      <c r="IKM595" s="109"/>
      <c r="IKN595" s="109"/>
      <c r="IKO595" s="109"/>
      <c r="IKP595" s="109"/>
      <c r="IKQ595" s="109"/>
      <c r="IKR595" s="109"/>
      <c r="IKS595" s="109"/>
      <c r="IKT595" s="109"/>
      <c r="IKU595" s="109"/>
      <c r="IKV595" s="109"/>
      <c r="IKW595" s="109"/>
      <c r="IKX595" s="109"/>
      <c r="IKY595" s="109"/>
      <c r="IKZ595" s="109"/>
      <c r="ILA595" s="109"/>
      <c r="ILB595" s="109"/>
      <c r="ILC595" s="109"/>
      <c r="ILD595" s="109"/>
      <c r="ILE595" s="109"/>
      <c r="ILF595" s="109"/>
      <c r="ILG595" s="109"/>
      <c r="ILH595" s="109"/>
      <c r="ILI595" s="109"/>
      <c r="ILJ595" s="109"/>
      <c r="ILK595" s="109"/>
      <c r="ILL595" s="109"/>
      <c r="ILM595" s="109"/>
      <c r="ILN595" s="109"/>
      <c r="ILO595" s="109"/>
      <c r="ILP595" s="109"/>
      <c r="ILQ595" s="109"/>
      <c r="ILR595" s="109"/>
      <c r="ILS595" s="109"/>
      <c r="ILT595" s="109"/>
      <c r="ILU595" s="109"/>
      <c r="ILV595" s="109"/>
      <c r="ILW595" s="109"/>
      <c r="ILX595" s="109"/>
      <c r="ILY595" s="109"/>
      <c r="ILZ595" s="109"/>
      <c r="IMA595" s="109"/>
      <c r="IMB595" s="109"/>
      <c r="IMC595" s="109"/>
      <c r="IMD595" s="109"/>
      <c r="IME595" s="109"/>
      <c r="IMF595" s="109"/>
      <c r="IMG595" s="109"/>
      <c r="IMH595" s="109"/>
      <c r="IMI595" s="109"/>
      <c r="IMJ595" s="109"/>
      <c r="IMK595" s="109"/>
      <c r="IML595" s="109"/>
      <c r="IMM595" s="109"/>
      <c r="IMN595" s="109"/>
      <c r="IMO595" s="109"/>
      <c r="IMP595" s="109"/>
      <c r="IMQ595" s="109"/>
      <c r="IMR595" s="109"/>
      <c r="IMS595" s="109"/>
      <c r="IMT595" s="109"/>
      <c r="IMU595" s="109"/>
      <c r="IMV595" s="109"/>
      <c r="IMW595" s="109"/>
      <c r="IMX595" s="109"/>
      <c r="IMY595" s="109"/>
      <c r="IMZ595" s="109"/>
      <c r="INA595" s="109"/>
      <c r="INB595" s="109"/>
      <c r="INC595" s="109"/>
      <c r="IND595" s="109"/>
      <c r="INE595" s="109"/>
      <c r="INF595" s="109"/>
      <c r="ING595" s="109"/>
      <c r="INH595" s="109"/>
      <c r="INI595" s="109"/>
      <c r="INJ595" s="109"/>
      <c r="INK595" s="109"/>
      <c r="INL595" s="109"/>
      <c r="INM595" s="109"/>
      <c r="INN595" s="109"/>
      <c r="INO595" s="109"/>
      <c r="INP595" s="109"/>
      <c r="INQ595" s="109"/>
      <c r="INR595" s="109"/>
      <c r="INS595" s="109"/>
      <c r="INT595" s="109"/>
      <c r="INU595" s="109"/>
      <c r="INV595" s="109"/>
      <c r="INW595" s="109"/>
      <c r="INX595" s="109"/>
      <c r="INY595" s="109"/>
      <c r="INZ595" s="109"/>
      <c r="IOA595" s="109"/>
      <c r="IOB595" s="109"/>
      <c r="IOC595" s="109"/>
      <c r="IOD595" s="109"/>
      <c r="IOE595" s="109"/>
      <c r="IOF595" s="109"/>
      <c r="IOG595" s="109"/>
      <c r="IOH595" s="109"/>
      <c r="IOI595" s="109"/>
      <c r="IOJ595" s="109"/>
      <c r="IOK595" s="109"/>
      <c r="IOL595" s="109"/>
      <c r="IOM595" s="109"/>
      <c r="ION595" s="109"/>
      <c r="IOO595" s="109"/>
      <c r="IOP595" s="109"/>
      <c r="IOQ595" s="109"/>
      <c r="IOR595" s="109"/>
      <c r="IOS595" s="109"/>
      <c r="IOT595" s="109"/>
      <c r="IOU595" s="109"/>
      <c r="IOV595" s="109"/>
      <c r="IOW595" s="109"/>
      <c r="IOX595" s="109"/>
      <c r="IOY595" s="109"/>
      <c r="IOZ595" s="109"/>
      <c r="IPA595" s="109"/>
      <c r="IPB595" s="109"/>
      <c r="IPC595" s="109"/>
      <c r="IPD595" s="109"/>
      <c r="IPE595" s="109"/>
      <c r="IPF595" s="109"/>
      <c r="IPG595" s="109"/>
      <c r="IPH595" s="109"/>
      <c r="IPI595" s="109"/>
      <c r="IPJ595" s="109"/>
      <c r="IPK595" s="109"/>
      <c r="IPL595" s="109"/>
      <c r="IPM595" s="109"/>
      <c r="IPN595" s="109"/>
      <c r="IPO595" s="109"/>
      <c r="IPP595" s="109"/>
      <c r="IPQ595" s="109"/>
      <c r="IPR595" s="109"/>
      <c r="IPS595" s="109"/>
      <c r="IPT595" s="109"/>
      <c r="IPU595" s="109"/>
      <c r="IPV595" s="109"/>
      <c r="IPW595" s="109"/>
      <c r="IPX595" s="109"/>
      <c r="IPY595" s="109"/>
      <c r="IPZ595" s="109"/>
      <c r="IQA595" s="109"/>
      <c r="IQB595" s="109"/>
      <c r="IQC595" s="109"/>
      <c r="IQD595" s="109"/>
      <c r="IQE595" s="109"/>
      <c r="IQF595" s="109"/>
      <c r="IQG595" s="109"/>
      <c r="IQH595" s="109"/>
      <c r="IQI595" s="109"/>
      <c r="IQJ595" s="109"/>
      <c r="IQK595" s="109"/>
      <c r="IQL595" s="109"/>
      <c r="IQM595" s="109"/>
      <c r="IQN595" s="109"/>
      <c r="IQO595" s="109"/>
      <c r="IQP595" s="109"/>
      <c r="IQQ595" s="109"/>
      <c r="IQR595" s="109"/>
      <c r="IQS595" s="109"/>
      <c r="IQT595" s="109"/>
      <c r="IQU595" s="109"/>
      <c r="IQV595" s="109"/>
      <c r="IQW595" s="109"/>
      <c r="IQX595" s="109"/>
      <c r="IQY595" s="109"/>
      <c r="IQZ595" s="109"/>
      <c r="IRA595" s="109"/>
      <c r="IRB595" s="109"/>
      <c r="IRC595" s="109"/>
      <c r="IRD595" s="109"/>
      <c r="IRE595" s="109"/>
      <c r="IRF595" s="109"/>
      <c r="IRG595" s="109"/>
      <c r="IRH595" s="109"/>
      <c r="IRI595" s="109"/>
      <c r="IRJ595" s="109"/>
      <c r="IRK595" s="109"/>
      <c r="IRL595" s="109"/>
      <c r="IRM595" s="109"/>
      <c r="IRN595" s="109"/>
      <c r="IRO595" s="109"/>
      <c r="IRP595" s="109"/>
      <c r="IRQ595" s="109"/>
      <c r="IRR595" s="109"/>
      <c r="IRS595" s="109"/>
      <c r="IRT595" s="109"/>
      <c r="IRU595" s="109"/>
      <c r="IRV595" s="109"/>
      <c r="IRW595" s="109"/>
      <c r="IRX595" s="109"/>
      <c r="IRY595" s="109"/>
      <c r="IRZ595" s="109"/>
      <c r="ISA595" s="109"/>
      <c r="ISB595" s="109"/>
      <c r="ISC595" s="109"/>
      <c r="ISD595" s="109"/>
      <c r="ISE595" s="109"/>
      <c r="ISF595" s="109"/>
      <c r="ISG595" s="109"/>
      <c r="ISH595" s="109"/>
      <c r="ISI595" s="109"/>
      <c r="ISJ595" s="109"/>
      <c r="ISK595" s="109"/>
      <c r="ISL595" s="109"/>
      <c r="ISM595" s="109"/>
      <c r="ISN595" s="109"/>
      <c r="ISO595" s="109"/>
      <c r="ISP595" s="109"/>
      <c r="ISQ595" s="109"/>
      <c r="ISR595" s="109"/>
      <c r="ISS595" s="109"/>
      <c r="IST595" s="109"/>
      <c r="ISU595" s="109"/>
      <c r="ISV595" s="109"/>
      <c r="ISW595" s="109"/>
      <c r="ISX595" s="109"/>
      <c r="ISY595" s="109"/>
      <c r="ISZ595" s="109"/>
      <c r="ITA595" s="109"/>
      <c r="ITB595" s="109"/>
      <c r="ITC595" s="109"/>
      <c r="ITD595" s="109"/>
      <c r="ITE595" s="109"/>
      <c r="ITF595" s="109"/>
      <c r="ITG595" s="109"/>
      <c r="ITH595" s="109"/>
      <c r="ITI595" s="109"/>
      <c r="ITJ595" s="109"/>
      <c r="ITK595" s="109"/>
      <c r="ITL595" s="109"/>
      <c r="ITM595" s="109"/>
      <c r="ITN595" s="109"/>
      <c r="ITO595" s="109"/>
      <c r="ITP595" s="109"/>
      <c r="ITQ595" s="109"/>
      <c r="ITR595" s="109"/>
      <c r="ITS595" s="109"/>
      <c r="ITT595" s="109"/>
      <c r="ITU595" s="109"/>
      <c r="ITV595" s="109"/>
      <c r="ITW595" s="109"/>
      <c r="ITX595" s="109"/>
      <c r="ITY595" s="109"/>
      <c r="ITZ595" s="109"/>
      <c r="IUA595" s="109"/>
      <c r="IUB595" s="109"/>
      <c r="IUC595" s="109"/>
      <c r="IUD595" s="109"/>
      <c r="IUE595" s="109"/>
      <c r="IUF595" s="109"/>
      <c r="IUG595" s="109"/>
      <c r="IUH595" s="109"/>
      <c r="IUI595" s="109"/>
      <c r="IUJ595" s="109"/>
      <c r="IUK595" s="109"/>
      <c r="IUL595" s="109"/>
      <c r="IUM595" s="109"/>
      <c r="IUN595" s="109"/>
      <c r="IUO595" s="109"/>
      <c r="IUP595" s="109"/>
      <c r="IUQ595" s="109"/>
      <c r="IUR595" s="109"/>
      <c r="IUS595" s="109"/>
      <c r="IUT595" s="109"/>
      <c r="IUU595" s="109"/>
      <c r="IUV595" s="109"/>
      <c r="IUW595" s="109"/>
      <c r="IUX595" s="109"/>
      <c r="IUY595" s="109"/>
      <c r="IUZ595" s="109"/>
      <c r="IVA595" s="109"/>
      <c r="IVB595" s="109"/>
      <c r="IVC595" s="109"/>
      <c r="IVD595" s="109"/>
      <c r="IVE595" s="109"/>
      <c r="IVF595" s="109"/>
      <c r="IVG595" s="109"/>
      <c r="IVH595" s="109"/>
      <c r="IVI595" s="109"/>
      <c r="IVJ595" s="109"/>
      <c r="IVK595" s="109"/>
      <c r="IVL595" s="109"/>
      <c r="IVM595" s="109"/>
      <c r="IVN595" s="109"/>
      <c r="IVO595" s="109"/>
      <c r="IVP595" s="109"/>
      <c r="IVQ595" s="109"/>
      <c r="IVR595" s="109"/>
      <c r="IVS595" s="109"/>
      <c r="IVT595" s="109"/>
      <c r="IVU595" s="109"/>
      <c r="IVV595" s="109"/>
      <c r="IVW595" s="109"/>
      <c r="IVX595" s="109"/>
      <c r="IVY595" s="109"/>
      <c r="IVZ595" s="109"/>
      <c r="IWA595" s="109"/>
      <c r="IWB595" s="109"/>
      <c r="IWC595" s="109"/>
      <c r="IWD595" s="109"/>
      <c r="IWE595" s="109"/>
      <c r="IWF595" s="109"/>
      <c r="IWG595" s="109"/>
      <c r="IWH595" s="109"/>
      <c r="IWI595" s="109"/>
      <c r="IWJ595" s="109"/>
      <c r="IWK595" s="109"/>
      <c r="IWL595" s="109"/>
      <c r="IWM595" s="109"/>
      <c r="IWN595" s="109"/>
      <c r="IWO595" s="109"/>
      <c r="IWP595" s="109"/>
      <c r="IWQ595" s="109"/>
      <c r="IWR595" s="109"/>
      <c r="IWS595" s="109"/>
      <c r="IWT595" s="109"/>
      <c r="IWU595" s="109"/>
      <c r="IWV595" s="109"/>
      <c r="IWW595" s="109"/>
      <c r="IWX595" s="109"/>
      <c r="IWY595" s="109"/>
      <c r="IWZ595" s="109"/>
      <c r="IXA595" s="109"/>
      <c r="IXB595" s="109"/>
      <c r="IXC595" s="109"/>
      <c r="IXD595" s="109"/>
      <c r="IXE595" s="109"/>
      <c r="IXF595" s="109"/>
      <c r="IXG595" s="109"/>
      <c r="IXH595" s="109"/>
      <c r="IXI595" s="109"/>
      <c r="IXJ595" s="109"/>
      <c r="IXK595" s="109"/>
      <c r="IXL595" s="109"/>
      <c r="IXM595" s="109"/>
      <c r="IXN595" s="109"/>
      <c r="IXO595" s="109"/>
      <c r="IXP595" s="109"/>
      <c r="IXQ595" s="109"/>
      <c r="IXR595" s="109"/>
      <c r="IXS595" s="109"/>
      <c r="IXT595" s="109"/>
      <c r="IXU595" s="109"/>
      <c r="IXV595" s="109"/>
      <c r="IXW595" s="109"/>
      <c r="IXX595" s="109"/>
      <c r="IXY595" s="109"/>
      <c r="IXZ595" s="109"/>
      <c r="IYA595" s="109"/>
      <c r="IYB595" s="109"/>
      <c r="IYC595" s="109"/>
      <c r="IYD595" s="109"/>
      <c r="IYE595" s="109"/>
      <c r="IYF595" s="109"/>
      <c r="IYG595" s="109"/>
      <c r="IYH595" s="109"/>
      <c r="IYI595" s="109"/>
      <c r="IYJ595" s="109"/>
      <c r="IYK595" s="109"/>
      <c r="IYL595" s="109"/>
      <c r="IYM595" s="109"/>
      <c r="IYN595" s="109"/>
      <c r="IYO595" s="109"/>
      <c r="IYP595" s="109"/>
      <c r="IYQ595" s="109"/>
      <c r="IYR595" s="109"/>
      <c r="IYS595" s="109"/>
      <c r="IYT595" s="109"/>
      <c r="IYU595" s="109"/>
      <c r="IYV595" s="109"/>
      <c r="IYW595" s="109"/>
      <c r="IYX595" s="109"/>
      <c r="IYY595" s="109"/>
      <c r="IYZ595" s="109"/>
      <c r="IZA595" s="109"/>
      <c r="IZB595" s="109"/>
      <c r="IZC595" s="109"/>
      <c r="IZD595" s="109"/>
      <c r="IZE595" s="109"/>
      <c r="IZF595" s="109"/>
      <c r="IZG595" s="109"/>
      <c r="IZH595" s="109"/>
      <c r="IZI595" s="109"/>
      <c r="IZJ595" s="109"/>
      <c r="IZK595" s="109"/>
      <c r="IZL595" s="109"/>
      <c r="IZM595" s="109"/>
      <c r="IZN595" s="109"/>
      <c r="IZO595" s="109"/>
      <c r="IZP595" s="109"/>
      <c r="IZQ595" s="109"/>
      <c r="IZR595" s="109"/>
      <c r="IZS595" s="109"/>
      <c r="IZT595" s="109"/>
      <c r="IZU595" s="109"/>
      <c r="IZV595" s="109"/>
      <c r="IZW595" s="109"/>
      <c r="IZX595" s="109"/>
      <c r="IZY595" s="109"/>
      <c r="IZZ595" s="109"/>
      <c r="JAA595" s="109"/>
      <c r="JAB595" s="109"/>
      <c r="JAC595" s="109"/>
      <c r="JAD595" s="109"/>
      <c r="JAE595" s="109"/>
      <c r="JAF595" s="109"/>
      <c r="JAG595" s="109"/>
      <c r="JAH595" s="109"/>
      <c r="JAI595" s="109"/>
      <c r="JAJ595" s="109"/>
      <c r="JAK595" s="109"/>
      <c r="JAL595" s="109"/>
      <c r="JAM595" s="109"/>
      <c r="JAN595" s="109"/>
      <c r="JAO595" s="109"/>
      <c r="JAP595" s="109"/>
      <c r="JAQ595" s="109"/>
      <c r="JAR595" s="109"/>
      <c r="JAS595" s="109"/>
      <c r="JAT595" s="109"/>
      <c r="JAU595" s="109"/>
      <c r="JAV595" s="109"/>
      <c r="JAW595" s="109"/>
      <c r="JAX595" s="109"/>
      <c r="JAY595" s="109"/>
      <c r="JAZ595" s="109"/>
      <c r="JBA595" s="109"/>
      <c r="JBB595" s="109"/>
      <c r="JBC595" s="109"/>
      <c r="JBD595" s="109"/>
      <c r="JBE595" s="109"/>
      <c r="JBF595" s="109"/>
      <c r="JBG595" s="109"/>
      <c r="JBH595" s="109"/>
      <c r="JBI595" s="109"/>
      <c r="JBJ595" s="109"/>
      <c r="JBK595" s="109"/>
      <c r="JBL595" s="109"/>
      <c r="JBM595" s="109"/>
      <c r="JBN595" s="109"/>
      <c r="JBO595" s="109"/>
      <c r="JBP595" s="109"/>
      <c r="JBQ595" s="109"/>
      <c r="JBR595" s="109"/>
      <c r="JBS595" s="109"/>
      <c r="JBT595" s="109"/>
      <c r="JBU595" s="109"/>
      <c r="JBV595" s="109"/>
      <c r="JBW595" s="109"/>
      <c r="JBX595" s="109"/>
      <c r="JBY595" s="109"/>
      <c r="JBZ595" s="109"/>
      <c r="JCA595" s="109"/>
      <c r="JCB595" s="109"/>
      <c r="JCC595" s="109"/>
      <c r="JCD595" s="109"/>
      <c r="JCE595" s="109"/>
      <c r="JCF595" s="109"/>
      <c r="JCG595" s="109"/>
      <c r="JCH595" s="109"/>
      <c r="JCI595" s="109"/>
      <c r="JCJ595" s="109"/>
      <c r="JCK595" s="109"/>
      <c r="JCL595" s="109"/>
      <c r="JCM595" s="109"/>
      <c r="JCN595" s="109"/>
      <c r="JCO595" s="109"/>
      <c r="JCP595" s="109"/>
      <c r="JCQ595" s="109"/>
      <c r="JCR595" s="109"/>
      <c r="JCS595" s="109"/>
      <c r="JCT595" s="109"/>
      <c r="JCU595" s="109"/>
      <c r="JCV595" s="109"/>
      <c r="JCW595" s="109"/>
      <c r="JCX595" s="109"/>
      <c r="JCY595" s="109"/>
      <c r="JCZ595" s="109"/>
      <c r="JDA595" s="109"/>
      <c r="JDB595" s="109"/>
      <c r="JDC595" s="109"/>
      <c r="JDD595" s="109"/>
      <c r="JDE595" s="109"/>
      <c r="JDF595" s="109"/>
      <c r="JDG595" s="109"/>
      <c r="JDH595" s="109"/>
      <c r="JDI595" s="109"/>
      <c r="JDJ595" s="109"/>
      <c r="JDK595" s="109"/>
      <c r="JDL595" s="109"/>
      <c r="JDM595" s="109"/>
      <c r="JDN595" s="109"/>
      <c r="JDO595" s="109"/>
      <c r="JDP595" s="109"/>
      <c r="JDQ595" s="109"/>
      <c r="JDR595" s="109"/>
      <c r="JDS595" s="109"/>
      <c r="JDT595" s="109"/>
      <c r="JDU595" s="109"/>
      <c r="JDV595" s="109"/>
      <c r="JDW595" s="109"/>
      <c r="JDX595" s="109"/>
      <c r="JDY595" s="109"/>
      <c r="JDZ595" s="109"/>
      <c r="JEA595" s="109"/>
      <c r="JEB595" s="109"/>
      <c r="JEC595" s="109"/>
      <c r="JED595" s="109"/>
      <c r="JEE595" s="109"/>
      <c r="JEF595" s="109"/>
      <c r="JEG595" s="109"/>
      <c r="JEH595" s="109"/>
      <c r="JEI595" s="109"/>
      <c r="JEJ595" s="109"/>
      <c r="JEK595" s="109"/>
      <c r="JEL595" s="109"/>
      <c r="JEM595" s="109"/>
      <c r="JEN595" s="109"/>
      <c r="JEO595" s="109"/>
      <c r="JEP595" s="109"/>
      <c r="JEQ595" s="109"/>
      <c r="JER595" s="109"/>
      <c r="JES595" s="109"/>
      <c r="JET595" s="109"/>
      <c r="JEU595" s="109"/>
      <c r="JEV595" s="109"/>
      <c r="JEW595" s="109"/>
      <c r="JEX595" s="109"/>
      <c r="JEY595" s="109"/>
      <c r="JEZ595" s="109"/>
      <c r="JFA595" s="109"/>
      <c r="JFB595" s="109"/>
      <c r="JFC595" s="109"/>
      <c r="JFD595" s="109"/>
      <c r="JFE595" s="109"/>
      <c r="JFF595" s="109"/>
      <c r="JFG595" s="109"/>
      <c r="JFH595" s="109"/>
      <c r="JFI595" s="109"/>
      <c r="JFJ595" s="109"/>
      <c r="JFK595" s="109"/>
      <c r="JFL595" s="109"/>
      <c r="JFM595" s="109"/>
      <c r="JFN595" s="109"/>
      <c r="JFO595" s="109"/>
      <c r="JFP595" s="109"/>
      <c r="JFQ595" s="109"/>
      <c r="JFR595" s="109"/>
      <c r="JFS595" s="109"/>
      <c r="JFT595" s="109"/>
      <c r="JFU595" s="109"/>
      <c r="JFV595" s="109"/>
      <c r="JFW595" s="109"/>
      <c r="JFX595" s="109"/>
      <c r="JFY595" s="109"/>
      <c r="JFZ595" s="109"/>
      <c r="JGA595" s="109"/>
      <c r="JGB595" s="109"/>
      <c r="JGC595" s="109"/>
      <c r="JGD595" s="109"/>
      <c r="JGE595" s="109"/>
      <c r="JGF595" s="109"/>
      <c r="JGG595" s="109"/>
      <c r="JGH595" s="109"/>
      <c r="JGI595" s="109"/>
      <c r="JGJ595" s="109"/>
      <c r="JGK595" s="109"/>
      <c r="JGL595" s="109"/>
      <c r="JGM595" s="109"/>
      <c r="JGN595" s="109"/>
      <c r="JGO595" s="109"/>
      <c r="JGP595" s="109"/>
      <c r="JGQ595" s="109"/>
      <c r="JGR595" s="109"/>
      <c r="JGS595" s="109"/>
      <c r="JGT595" s="109"/>
      <c r="JGU595" s="109"/>
      <c r="JGV595" s="109"/>
      <c r="JGW595" s="109"/>
      <c r="JGX595" s="109"/>
      <c r="JGY595" s="109"/>
      <c r="JGZ595" s="109"/>
      <c r="JHA595" s="109"/>
      <c r="JHB595" s="109"/>
      <c r="JHC595" s="109"/>
      <c r="JHD595" s="109"/>
      <c r="JHE595" s="109"/>
      <c r="JHF595" s="109"/>
      <c r="JHG595" s="109"/>
      <c r="JHH595" s="109"/>
      <c r="JHI595" s="109"/>
      <c r="JHJ595" s="109"/>
      <c r="JHK595" s="109"/>
      <c r="JHL595" s="109"/>
      <c r="JHM595" s="109"/>
      <c r="JHN595" s="109"/>
      <c r="JHO595" s="109"/>
      <c r="JHP595" s="109"/>
      <c r="JHQ595" s="109"/>
      <c r="JHR595" s="109"/>
      <c r="JHS595" s="109"/>
      <c r="JHT595" s="109"/>
      <c r="JHU595" s="109"/>
      <c r="JHV595" s="109"/>
      <c r="JHW595" s="109"/>
      <c r="JHX595" s="109"/>
      <c r="JHY595" s="109"/>
      <c r="JHZ595" s="109"/>
      <c r="JIA595" s="109"/>
      <c r="JIB595" s="109"/>
      <c r="JIC595" s="109"/>
      <c r="JID595" s="109"/>
      <c r="JIE595" s="109"/>
      <c r="JIF595" s="109"/>
      <c r="JIG595" s="109"/>
      <c r="JIH595" s="109"/>
      <c r="JII595" s="109"/>
      <c r="JIJ595" s="109"/>
      <c r="JIK595" s="109"/>
      <c r="JIL595" s="109"/>
      <c r="JIM595" s="109"/>
      <c r="JIN595" s="109"/>
      <c r="JIO595" s="109"/>
      <c r="JIP595" s="109"/>
      <c r="JIQ595" s="109"/>
      <c r="JIR595" s="109"/>
      <c r="JIS595" s="109"/>
      <c r="JIT595" s="109"/>
      <c r="JIU595" s="109"/>
      <c r="JIV595" s="109"/>
      <c r="JIW595" s="109"/>
      <c r="JIX595" s="109"/>
      <c r="JIY595" s="109"/>
      <c r="JIZ595" s="109"/>
      <c r="JJA595" s="109"/>
      <c r="JJB595" s="109"/>
      <c r="JJC595" s="109"/>
      <c r="JJD595" s="109"/>
      <c r="JJE595" s="109"/>
      <c r="JJF595" s="109"/>
      <c r="JJG595" s="109"/>
      <c r="JJH595" s="109"/>
      <c r="JJI595" s="109"/>
      <c r="JJJ595" s="109"/>
      <c r="JJK595" s="109"/>
      <c r="JJL595" s="109"/>
      <c r="JJM595" s="109"/>
      <c r="JJN595" s="109"/>
      <c r="JJO595" s="109"/>
      <c r="JJP595" s="109"/>
      <c r="JJQ595" s="109"/>
      <c r="JJR595" s="109"/>
      <c r="JJS595" s="109"/>
      <c r="JJT595" s="109"/>
      <c r="JJU595" s="109"/>
      <c r="JJV595" s="109"/>
      <c r="JJW595" s="109"/>
      <c r="JJX595" s="109"/>
      <c r="JJY595" s="109"/>
      <c r="JJZ595" s="109"/>
      <c r="JKA595" s="109"/>
      <c r="JKB595" s="109"/>
      <c r="JKC595" s="109"/>
      <c r="JKD595" s="109"/>
      <c r="JKE595" s="109"/>
      <c r="JKF595" s="109"/>
      <c r="JKG595" s="109"/>
      <c r="JKH595" s="109"/>
      <c r="JKI595" s="109"/>
      <c r="JKJ595" s="109"/>
      <c r="JKK595" s="109"/>
      <c r="JKL595" s="109"/>
      <c r="JKM595" s="109"/>
      <c r="JKN595" s="109"/>
      <c r="JKO595" s="109"/>
      <c r="JKP595" s="109"/>
      <c r="JKQ595" s="109"/>
      <c r="JKR595" s="109"/>
      <c r="JKS595" s="109"/>
      <c r="JKT595" s="109"/>
      <c r="JKU595" s="109"/>
      <c r="JKV595" s="109"/>
      <c r="JKW595" s="109"/>
      <c r="JKX595" s="109"/>
      <c r="JKY595" s="109"/>
      <c r="JKZ595" s="109"/>
      <c r="JLA595" s="109"/>
      <c r="JLB595" s="109"/>
      <c r="JLC595" s="109"/>
      <c r="JLD595" s="109"/>
      <c r="JLE595" s="109"/>
      <c r="JLF595" s="109"/>
      <c r="JLG595" s="109"/>
      <c r="JLH595" s="109"/>
      <c r="JLI595" s="109"/>
      <c r="JLJ595" s="109"/>
      <c r="JLK595" s="109"/>
      <c r="JLL595" s="109"/>
      <c r="JLM595" s="109"/>
      <c r="JLN595" s="109"/>
      <c r="JLO595" s="109"/>
      <c r="JLP595" s="109"/>
      <c r="JLQ595" s="109"/>
      <c r="JLR595" s="109"/>
      <c r="JLS595" s="109"/>
      <c r="JLT595" s="109"/>
      <c r="JLU595" s="109"/>
      <c r="JLV595" s="109"/>
      <c r="JLW595" s="109"/>
      <c r="JLX595" s="109"/>
      <c r="JLY595" s="109"/>
      <c r="JLZ595" s="109"/>
      <c r="JMA595" s="109"/>
      <c r="JMB595" s="109"/>
      <c r="JMC595" s="109"/>
      <c r="JMD595" s="109"/>
      <c r="JME595" s="109"/>
      <c r="JMF595" s="109"/>
      <c r="JMG595" s="109"/>
      <c r="JMH595" s="109"/>
      <c r="JMI595" s="109"/>
      <c r="JMJ595" s="109"/>
      <c r="JMK595" s="109"/>
      <c r="JML595" s="109"/>
      <c r="JMM595" s="109"/>
      <c r="JMN595" s="109"/>
      <c r="JMO595" s="109"/>
      <c r="JMP595" s="109"/>
      <c r="JMQ595" s="109"/>
      <c r="JMR595" s="109"/>
      <c r="JMS595" s="109"/>
      <c r="JMT595" s="109"/>
      <c r="JMU595" s="109"/>
      <c r="JMV595" s="109"/>
      <c r="JMW595" s="109"/>
      <c r="JMX595" s="109"/>
      <c r="JMY595" s="109"/>
      <c r="JMZ595" s="109"/>
      <c r="JNA595" s="109"/>
      <c r="JNB595" s="109"/>
      <c r="JNC595" s="109"/>
      <c r="JND595" s="109"/>
      <c r="JNE595" s="109"/>
      <c r="JNF595" s="109"/>
      <c r="JNG595" s="109"/>
      <c r="JNH595" s="109"/>
      <c r="JNI595" s="109"/>
      <c r="JNJ595" s="109"/>
      <c r="JNK595" s="109"/>
      <c r="JNL595" s="109"/>
      <c r="JNM595" s="109"/>
      <c r="JNN595" s="109"/>
      <c r="JNO595" s="109"/>
      <c r="JNP595" s="109"/>
      <c r="JNQ595" s="109"/>
      <c r="JNR595" s="109"/>
      <c r="JNS595" s="109"/>
      <c r="JNT595" s="109"/>
      <c r="JNU595" s="109"/>
      <c r="JNV595" s="109"/>
      <c r="JNW595" s="109"/>
      <c r="JNX595" s="109"/>
      <c r="JNY595" s="109"/>
      <c r="JNZ595" s="109"/>
      <c r="JOA595" s="109"/>
      <c r="JOB595" s="109"/>
      <c r="JOC595" s="109"/>
      <c r="JOD595" s="109"/>
      <c r="JOE595" s="109"/>
      <c r="JOF595" s="109"/>
      <c r="JOG595" s="109"/>
      <c r="JOH595" s="109"/>
      <c r="JOI595" s="109"/>
      <c r="JOJ595" s="109"/>
      <c r="JOK595" s="109"/>
      <c r="JOL595" s="109"/>
      <c r="JOM595" s="109"/>
      <c r="JON595" s="109"/>
      <c r="JOO595" s="109"/>
      <c r="JOP595" s="109"/>
      <c r="JOQ595" s="109"/>
      <c r="JOR595" s="109"/>
      <c r="JOS595" s="109"/>
      <c r="JOT595" s="109"/>
      <c r="JOU595" s="109"/>
      <c r="JOV595" s="109"/>
      <c r="JOW595" s="109"/>
      <c r="JOX595" s="109"/>
      <c r="JOY595" s="109"/>
      <c r="JOZ595" s="109"/>
      <c r="JPA595" s="109"/>
      <c r="JPB595" s="109"/>
      <c r="JPC595" s="109"/>
      <c r="JPD595" s="109"/>
      <c r="JPE595" s="109"/>
      <c r="JPF595" s="109"/>
      <c r="JPG595" s="109"/>
      <c r="JPH595" s="109"/>
      <c r="JPI595" s="109"/>
      <c r="JPJ595" s="109"/>
      <c r="JPK595" s="109"/>
      <c r="JPL595" s="109"/>
      <c r="JPM595" s="109"/>
      <c r="JPN595" s="109"/>
      <c r="JPO595" s="109"/>
      <c r="JPP595" s="109"/>
      <c r="JPQ595" s="109"/>
      <c r="JPR595" s="109"/>
      <c r="JPS595" s="109"/>
      <c r="JPT595" s="109"/>
      <c r="JPU595" s="109"/>
      <c r="JPV595" s="109"/>
      <c r="JPW595" s="109"/>
      <c r="JPX595" s="109"/>
      <c r="JPY595" s="109"/>
      <c r="JPZ595" s="109"/>
      <c r="JQA595" s="109"/>
      <c r="JQB595" s="109"/>
      <c r="JQC595" s="109"/>
      <c r="JQD595" s="109"/>
      <c r="JQE595" s="109"/>
      <c r="JQF595" s="109"/>
      <c r="JQG595" s="109"/>
      <c r="JQH595" s="109"/>
      <c r="JQI595" s="109"/>
      <c r="JQJ595" s="109"/>
      <c r="JQK595" s="109"/>
      <c r="JQL595" s="109"/>
      <c r="JQM595" s="109"/>
      <c r="JQN595" s="109"/>
      <c r="JQO595" s="109"/>
      <c r="JQP595" s="109"/>
      <c r="JQQ595" s="109"/>
      <c r="JQR595" s="109"/>
      <c r="JQS595" s="109"/>
      <c r="JQT595" s="109"/>
      <c r="JQU595" s="109"/>
      <c r="JQV595" s="109"/>
      <c r="JQW595" s="109"/>
      <c r="JQX595" s="109"/>
      <c r="JQY595" s="109"/>
      <c r="JQZ595" s="109"/>
      <c r="JRA595" s="109"/>
      <c r="JRB595" s="109"/>
      <c r="JRC595" s="109"/>
      <c r="JRD595" s="109"/>
      <c r="JRE595" s="109"/>
      <c r="JRF595" s="109"/>
      <c r="JRG595" s="109"/>
      <c r="JRH595" s="109"/>
      <c r="JRI595" s="109"/>
      <c r="JRJ595" s="109"/>
      <c r="JRK595" s="109"/>
      <c r="JRL595" s="109"/>
      <c r="JRM595" s="109"/>
      <c r="JRN595" s="109"/>
      <c r="JRO595" s="109"/>
      <c r="JRP595" s="109"/>
      <c r="JRQ595" s="109"/>
      <c r="JRR595" s="109"/>
      <c r="JRS595" s="109"/>
      <c r="JRT595" s="109"/>
      <c r="JRU595" s="109"/>
      <c r="JRV595" s="109"/>
      <c r="JRW595" s="109"/>
      <c r="JRX595" s="109"/>
      <c r="JRY595" s="109"/>
      <c r="JRZ595" s="109"/>
      <c r="JSA595" s="109"/>
      <c r="JSB595" s="109"/>
      <c r="JSC595" s="109"/>
      <c r="JSD595" s="109"/>
      <c r="JSE595" s="109"/>
      <c r="JSF595" s="109"/>
      <c r="JSG595" s="109"/>
      <c r="JSH595" s="109"/>
      <c r="JSI595" s="109"/>
      <c r="JSJ595" s="109"/>
      <c r="JSK595" s="109"/>
      <c r="JSL595" s="109"/>
      <c r="JSM595" s="109"/>
      <c r="JSN595" s="109"/>
      <c r="JSO595" s="109"/>
      <c r="JSP595" s="109"/>
      <c r="JSQ595" s="109"/>
      <c r="JSR595" s="109"/>
      <c r="JSS595" s="109"/>
      <c r="JST595" s="109"/>
      <c r="JSU595" s="109"/>
      <c r="JSV595" s="109"/>
      <c r="JSW595" s="109"/>
      <c r="JSX595" s="109"/>
      <c r="JSY595" s="109"/>
      <c r="JSZ595" s="109"/>
      <c r="JTA595" s="109"/>
      <c r="JTB595" s="109"/>
      <c r="JTC595" s="109"/>
      <c r="JTD595" s="109"/>
      <c r="JTE595" s="109"/>
      <c r="JTF595" s="109"/>
      <c r="JTG595" s="109"/>
      <c r="JTH595" s="109"/>
      <c r="JTI595" s="109"/>
      <c r="JTJ595" s="109"/>
      <c r="JTK595" s="109"/>
      <c r="JTL595" s="109"/>
      <c r="JTM595" s="109"/>
      <c r="JTN595" s="109"/>
      <c r="JTO595" s="109"/>
      <c r="JTP595" s="109"/>
      <c r="JTQ595" s="109"/>
      <c r="JTR595" s="109"/>
      <c r="JTS595" s="109"/>
      <c r="JTT595" s="109"/>
      <c r="JTU595" s="109"/>
      <c r="JTV595" s="109"/>
      <c r="JTW595" s="109"/>
      <c r="JTX595" s="109"/>
      <c r="JTY595" s="109"/>
      <c r="JTZ595" s="109"/>
      <c r="JUA595" s="109"/>
      <c r="JUB595" s="109"/>
      <c r="JUC595" s="109"/>
      <c r="JUD595" s="109"/>
      <c r="JUE595" s="109"/>
      <c r="JUF595" s="109"/>
      <c r="JUG595" s="109"/>
      <c r="JUH595" s="109"/>
      <c r="JUI595" s="109"/>
      <c r="JUJ595" s="109"/>
      <c r="JUK595" s="109"/>
      <c r="JUL595" s="109"/>
      <c r="JUM595" s="109"/>
      <c r="JUN595" s="109"/>
      <c r="JUO595" s="109"/>
      <c r="JUP595" s="109"/>
      <c r="JUQ595" s="109"/>
      <c r="JUR595" s="109"/>
      <c r="JUS595" s="109"/>
      <c r="JUT595" s="109"/>
      <c r="JUU595" s="109"/>
      <c r="JUV595" s="109"/>
      <c r="JUW595" s="109"/>
      <c r="JUX595" s="109"/>
      <c r="JUY595" s="109"/>
      <c r="JUZ595" s="109"/>
      <c r="JVA595" s="109"/>
      <c r="JVB595" s="109"/>
      <c r="JVC595" s="109"/>
      <c r="JVD595" s="109"/>
      <c r="JVE595" s="109"/>
      <c r="JVF595" s="109"/>
      <c r="JVG595" s="109"/>
      <c r="JVH595" s="109"/>
      <c r="JVI595" s="109"/>
      <c r="JVJ595" s="109"/>
      <c r="JVK595" s="109"/>
      <c r="JVL595" s="109"/>
      <c r="JVM595" s="109"/>
      <c r="JVN595" s="109"/>
      <c r="JVO595" s="109"/>
      <c r="JVP595" s="109"/>
      <c r="JVQ595" s="109"/>
      <c r="JVR595" s="109"/>
      <c r="JVS595" s="109"/>
      <c r="JVT595" s="109"/>
      <c r="JVU595" s="109"/>
      <c r="JVV595" s="109"/>
      <c r="JVW595" s="109"/>
      <c r="JVX595" s="109"/>
      <c r="JVY595" s="109"/>
      <c r="JVZ595" s="109"/>
      <c r="JWA595" s="109"/>
      <c r="JWB595" s="109"/>
      <c r="JWC595" s="109"/>
      <c r="JWD595" s="109"/>
      <c r="JWE595" s="109"/>
      <c r="JWF595" s="109"/>
      <c r="JWG595" s="109"/>
      <c r="JWH595" s="109"/>
      <c r="JWI595" s="109"/>
      <c r="JWJ595" s="109"/>
      <c r="JWK595" s="109"/>
      <c r="JWL595" s="109"/>
      <c r="JWM595" s="109"/>
      <c r="JWN595" s="109"/>
      <c r="JWO595" s="109"/>
      <c r="JWP595" s="109"/>
      <c r="JWQ595" s="109"/>
      <c r="JWR595" s="109"/>
      <c r="JWS595" s="109"/>
      <c r="JWT595" s="109"/>
      <c r="JWU595" s="109"/>
      <c r="JWV595" s="109"/>
      <c r="JWW595" s="109"/>
      <c r="JWX595" s="109"/>
      <c r="JWY595" s="109"/>
      <c r="JWZ595" s="109"/>
      <c r="JXA595" s="109"/>
      <c r="JXB595" s="109"/>
      <c r="JXC595" s="109"/>
      <c r="JXD595" s="109"/>
      <c r="JXE595" s="109"/>
      <c r="JXF595" s="109"/>
      <c r="JXG595" s="109"/>
      <c r="JXH595" s="109"/>
      <c r="JXI595" s="109"/>
      <c r="JXJ595" s="109"/>
      <c r="JXK595" s="109"/>
      <c r="JXL595" s="109"/>
      <c r="JXM595" s="109"/>
      <c r="JXN595" s="109"/>
      <c r="JXO595" s="109"/>
      <c r="JXP595" s="109"/>
      <c r="JXQ595" s="109"/>
      <c r="JXR595" s="109"/>
      <c r="JXS595" s="109"/>
      <c r="JXT595" s="109"/>
      <c r="JXU595" s="109"/>
      <c r="JXV595" s="109"/>
      <c r="JXW595" s="109"/>
      <c r="JXX595" s="109"/>
      <c r="JXY595" s="109"/>
      <c r="JXZ595" s="109"/>
      <c r="JYA595" s="109"/>
      <c r="JYB595" s="109"/>
      <c r="JYC595" s="109"/>
      <c r="JYD595" s="109"/>
      <c r="JYE595" s="109"/>
      <c r="JYF595" s="109"/>
      <c r="JYG595" s="109"/>
      <c r="JYH595" s="109"/>
      <c r="JYI595" s="109"/>
      <c r="JYJ595" s="109"/>
      <c r="JYK595" s="109"/>
      <c r="JYL595" s="109"/>
      <c r="JYM595" s="109"/>
      <c r="JYN595" s="109"/>
      <c r="JYO595" s="109"/>
      <c r="JYP595" s="109"/>
      <c r="JYQ595" s="109"/>
      <c r="JYR595" s="109"/>
      <c r="JYS595" s="109"/>
      <c r="JYT595" s="109"/>
      <c r="JYU595" s="109"/>
      <c r="JYV595" s="109"/>
      <c r="JYW595" s="109"/>
      <c r="JYX595" s="109"/>
      <c r="JYY595" s="109"/>
      <c r="JYZ595" s="109"/>
      <c r="JZA595" s="109"/>
      <c r="JZB595" s="109"/>
      <c r="JZC595" s="109"/>
      <c r="JZD595" s="109"/>
      <c r="JZE595" s="109"/>
      <c r="JZF595" s="109"/>
      <c r="JZG595" s="109"/>
      <c r="JZH595" s="109"/>
      <c r="JZI595" s="109"/>
      <c r="JZJ595" s="109"/>
      <c r="JZK595" s="109"/>
      <c r="JZL595" s="109"/>
      <c r="JZM595" s="109"/>
      <c r="JZN595" s="109"/>
      <c r="JZO595" s="109"/>
      <c r="JZP595" s="109"/>
      <c r="JZQ595" s="109"/>
      <c r="JZR595" s="109"/>
      <c r="JZS595" s="109"/>
      <c r="JZT595" s="109"/>
      <c r="JZU595" s="109"/>
      <c r="JZV595" s="109"/>
      <c r="JZW595" s="109"/>
      <c r="JZX595" s="109"/>
      <c r="JZY595" s="109"/>
      <c r="JZZ595" s="109"/>
      <c r="KAA595" s="109"/>
      <c r="KAB595" s="109"/>
      <c r="KAC595" s="109"/>
      <c r="KAD595" s="109"/>
      <c r="KAE595" s="109"/>
      <c r="KAF595" s="109"/>
      <c r="KAG595" s="109"/>
      <c r="KAH595" s="109"/>
      <c r="KAI595" s="109"/>
      <c r="KAJ595" s="109"/>
      <c r="KAK595" s="109"/>
      <c r="KAL595" s="109"/>
      <c r="KAM595" s="109"/>
      <c r="KAN595" s="109"/>
      <c r="KAO595" s="109"/>
      <c r="KAP595" s="109"/>
      <c r="KAQ595" s="109"/>
      <c r="KAR595" s="109"/>
      <c r="KAS595" s="109"/>
      <c r="KAT595" s="109"/>
      <c r="KAU595" s="109"/>
      <c r="KAV595" s="109"/>
      <c r="KAW595" s="109"/>
      <c r="KAX595" s="109"/>
      <c r="KAY595" s="109"/>
      <c r="KAZ595" s="109"/>
      <c r="KBA595" s="109"/>
      <c r="KBB595" s="109"/>
      <c r="KBC595" s="109"/>
      <c r="KBD595" s="109"/>
      <c r="KBE595" s="109"/>
      <c r="KBF595" s="109"/>
      <c r="KBG595" s="109"/>
      <c r="KBH595" s="109"/>
      <c r="KBI595" s="109"/>
      <c r="KBJ595" s="109"/>
      <c r="KBK595" s="109"/>
      <c r="KBL595" s="109"/>
      <c r="KBM595" s="109"/>
      <c r="KBN595" s="109"/>
      <c r="KBO595" s="109"/>
      <c r="KBP595" s="109"/>
      <c r="KBQ595" s="109"/>
      <c r="KBR595" s="109"/>
      <c r="KBS595" s="109"/>
      <c r="KBT595" s="109"/>
      <c r="KBU595" s="109"/>
      <c r="KBV595" s="109"/>
      <c r="KBW595" s="109"/>
      <c r="KBX595" s="109"/>
      <c r="KBY595" s="109"/>
      <c r="KBZ595" s="109"/>
      <c r="KCA595" s="109"/>
      <c r="KCB595" s="109"/>
      <c r="KCC595" s="109"/>
      <c r="KCD595" s="109"/>
      <c r="KCE595" s="109"/>
      <c r="KCF595" s="109"/>
      <c r="KCG595" s="109"/>
      <c r="KCH595" s="109"/>
      <c r="KCI595" s="109"/>
      <c r="KCJ595" s="109"/>
      <c r="KCK595" s="109"/>
      <c r="KCL595" s="109"/>
      <c r="KCM595" s="109"/>
      <c r="KCN595" s="109"/>
      <c r="KCO595" s="109"/>
      <c r="KCP595" s="109"/>
      <c r="KCQ595" s="109"/>
      <c r="KCR595" s="109"/>
      <c r="KCS595" s="109"/>
      <c r="KCT595" s="109"/>
      <c r="KCU595" s="109"/>
      <c r="KCV595" s="109"/>
      <c r="KCW595" s="109"/>
      <c r="KCX595" s="109"/>
      <c r="KCY595" s="109"/>
      <c r="KCZ595" s="109"/>
      <c r="KDA595" s="109"/>
      <c r="KDB595" s="109"/>
      <c r="KDC595" s="109"/>
      <c r="KDD595" s="109"/>
      <c r="KDE595" s="109"/>
      <c r="KDF595" s="109"/>
      <c r="KDG595" s="109"/>
      <c r="KDH595" s="109"/>
      <c r="KDI595" s="109"/>
      <c r="KDJ595" s="109"/>
      <c r="KDK595" s="109"/>
      <c r="KDL595" s="109"/>
      <c r="KDM595" s="109"/>
      <c r="KDN595" s="109"/>
      <c r="KDO595" s="109"/>
      <c r="KDP595" s="109"/>
      <c r="KDQ595" s="109"/>
      <c r="KDR595" s="109"/>
      <c r="KDS595" s="109"/>
      <c r="KDT595" s="109"/>
      <c r="KDU595" s="109"/>
      <c r="KDV595" s="109"/>
      <c r="KDW595" s="109"/>
      <c r="KDX595" s="109"/>
      <c r="KDY595" s="109"/>
      <c r="KDZ595" s="109"/>
      <c r="KEA595" s="109"/>
      <c r="KEB595" s="109"/>
      <c r="KEC595" s="109"/>
      <c r="KED595" s="109"/>
      <c r="KEE595" s="109"/>
      <c r="KEF595" s="109"/>
      <c r="KEG595" s="109"/>
      <c r="KEH595" s="109"/>
      <c r="KEI595" s="109"/>
      <c r="KEJ595" s="109"/>
      <c r="KEK595" s="109"/>
      <c r="KEL595" s="109"/>
      <c r="KEM595" s="109"/>
      <c r="KEN595" s="109"/>
      <c r="KEO595" s="109"/>
      <c r="KEP595" s="109"/>
      <c r="KEQ595" s="109"/>
      <c r="KER595" s="109"/>
      <c r="KES595" s="109"/>
      <c r="KET595" s="109"/>
      <c r="KEU595" s="109"/>
      <c r="KEV595" s="109"/>
      <c r="KEW595" s="109"/>
      <c r="KEX595" s="109"/>
      <c r="KEY595" s="109"/>
      <c r="KEZ595" s="109"/>
      <c r="KFA595" s="109"/>
      <c r="KFB595" s="109"/>
      <c r="KFC595" s="109"/>
      <c r="KFD595" s="109"/>
      <c r="KFE595" s="109"/>
      <c r="KFF595" s="109"/>
      <c r="KFG595" s="109"/>
      <c r="KFH595" s="109"/>
      <c r="KFI595" s="109"/>
      <c r="KFJ595" s="109"/>
      <c r="KFK595" s="109"/>
      <c r="KFL595" s="109"/>
      <c r="KFM595" s="109"/>
      <c r="KFN595" s="109"/>
      <c r="KFO595" s="109"/>
      <c r="KFP595" s="109"/>
      <c r="KFQ595" s="109"/>
      <c r="KFR595" s="109"/>
      <c r="KFS595" s="109"/>
      <c r="KFT595" s="109"/>
      <c r="KFU595" s="109"/>
      <c r="KFV595" s="109"/>
      <c r="KFW595" s="109"/>
      <c r="KFX595" s="109"/>
      <c r="KFY595" s="109"/>
      <c r="KFZ595" s="109"/>
      <c r="KGA595" s="109"/>
      <c r="KGB595" s="109"/>
      <c r="KGC595" s="109"/>
      <c r="KGD595" s="109"/>
      <c r="KGE595" s="109"/>
      <c r="KGF595" s="109"/>
      <c r="KGG595" s="109"/>
      <c r="KGH595" s="109"/>
      <c r="KGI595" s="109"/>
      <c r="KGJ595" s="109"/>
      <c r="KGK595" s="109"/>
      <c r="KGL595" s="109"/>
      <c r="KGM595" s="109"/>
      <c r="KGN595" s="109"/>
      <c r="KGO595" s="109"/>
      <c r="KGP595" s="109"/>
      <c r="KGQ595" s="109"/>
      <c r="KGR595" s="109"/>
      <c r="KGS595" s="109"/>
      <c r="KGT595" s="109"/>
      <c r="KGU595" s="109"/>
      <c r="KGV595" s="109"/>
      <c r="KGW595" s="109"/>
      <c r="KGX595" s="109"/>
      <c r="KGY595" s="109"/>
      <c r="KGZ595" s="109"/>
      <c r="KHA595" s="109"/>
      <c r="KHB595" s="109"/>
      <c r="KHC595" s="109"/>
      <c r="KHD595" s="109"/>
      <c r="KHE595" s="109"/>
      <c r="KHF595" s="109"/>
      <c r="KHG595" s="109"/>
      <c r="KHH595" s="109"/>
      <c r="KHI595" s="109"/>
      <c r="KHJ595" s="109"/>
      <c r="KHK595" s="109"/>
      <c r="KHL595" s="109"/>
      <c r="KHM595" s="109"/>
      <c r="KHN595" s="109"/>
      <c r="KHO595" s="109"/>
      <c r="KHP595" s="109"/>
      <c r="KHQ595" s="109"/>
      <c r="KHR595" s="109"/>
      <c r="KHS595" s="109"/>
      <c r="KHT595" s="109"/>
      <c r="KHU595" s="109"/>
      <c r="KHV595" s="109"/>
      <c r="KHW595" s="109"/>
      <c r="KHX595" s="109"/>
      <c r="KHY595" s="109"/>
      <c r="KHZ595" s="109"/>
      <c r="KIA595" s="109"/>
      <c r="KIB595" s="109"/>
      <c r="KIC595" s="109"/>
      <c r="KID595" s="109"/>
      <c r="KIE595" s="109"/>
      <c r="KIF595" s="109"/>
      <c r="KIG595" s="109"/>
      <c r="KIH595" s="109"/>
      <c r="KII595" s="109"/>
      <c r="KIJ595" s="109"/>
      <c r="KIK595" s="109"/>
      <c r="KIL595" s="109"/>
      <c r="KIM595" s="109"/>
      <c r="KIN595" s="109"/>
      <c r="KIO595" s="109"/>
      <c r="KIP595" s="109"/>
      <c r="KIQ595" s="109"/>
      <c r="KIR595" s="109"/>
      <c r="KIS595" s="109"/>
      <c r="KIT595" s="109"/>
      <c r="KIU595" s="109"/>
      <c r="KIV595" s="109"/>
      <c r="KIW595" s="109"/>
      <c r="KIX595" s="109"/>
      <c r="KIY595" s="109"/>
      <c r="KIZ595" s="109"/>
      <c r="KJA595" s="109"/>
      <c r="KJB595" s="109"/>
      <c r="KJC595" s="109"/>
      <c r="KJD595" s="109"/>
      <c r="KJE595" s="109"/>
      <c r="KJF595" s="109"/>
      <c r="KJG595" s="109"/>
      <c r="KJH595" s="109"/>
      <c r="KJI595" s="109"/>
      <c r="KJJ595" s="109"/>
      <c r="KJK595" s="109"/>
      <c r="KJL595" s="109"/>
      <c r="KJM595" s="109"/>
      <c r="KJN595" s="109"/>
      <c r="KJO595" s="109"/>
      <c r="KJP595" s="109"/>
      <c r="KJQ595" s="109"/>
      <c r="KJR595" s="109"/>
      <c r="KJS595" s="109"/>
      <c r="KJT595" s="109"/>
      <c r="KJU595" s="109"/>
      <c r="KJV595" s="109"/>
      <c r="KJW595" s="109"/>
      <c r="KJX595" s="109"/>
      <c r="KJY595" s="109"/>
      <c r="KJZ595" s="109"/>
      <c r="KKA595" s="109"/>
      <c r="KKB595" s="109"/>
      <c r="KKC595" s="109"/>
      <c r="KKD595" s="109"/>
      <c r="KKE595" s="109"/>
      <c r="KKF595" s="109"/>
      <c r="KKG595" s="109"/>
      <c r="KKH595" s="109"/>
      <c r="KKI595" s="109"/>
      <c r="KKJ595" s="109"/>
      <c r="KKK595" s="109"/>
      <c r="KKL595" s="109"/>
      <c r="KKM595" s="109"/>
      <c r="KKN595" s="109"/>
      <c r="KKO595" s="109"/>
      <c r="KKP595" s="109"/>
      <c r="KKQ595" s="109"/>
      <c r="KKR595" s="109"/>
      <c r="KKS595" s="109"/>
      <c r="KKT595" s="109"/>
      <c r="KKU595" s="109"/>
      <c r="KKV595" s="109"/>
      <c r="KKW595" s="109"/>
      <c r="KKX595" s="109"/>
      <c r="KKY595" s="109"/>
      <c r="KKZ595" s="109"/>
      <c r="KLA595" s="109"/>
      <c r="KLB595" s="109"/>
      <c r="KLC595" s="109"/>
      <c r="KLD595" s="109"/>
      <c r="KLE595" s="109"/>
      <c r="KLF595" s="109"/>
      <c r="KLG595" s="109"/>
      <c r="KLH595" s="109"/>
      <c r="KLI595" s="109"/>
      <c r="KLJ595" s="109"/>
      <c r="KLK595" s="109"/>
      <c r="KLL595" s="109"/>
      <c r="KLM595" s="109"/>
      <c r="KLN595" s="109"/>
      <c r="KLO595" s="109"/>
      <c r="KLP595" s="109"/>
      <c r="KLQ595" s="109"/>
      <c r="KLR595" s="109"/>
      <c r="KLS595" s="109"/>
      <c r="KLT595" s="109"/>
      <c r="KLU595" s="109"/>
      <c r="KLV595" s="109"/>
      <c r="KLW595" s="109"/>
      <c r="KLX595" s="109"/>
      <c r="KLY595" s="109"/>
      <c r="KLZ595" s="109"/>
      <c r="KMA595" s="109"/>
      <c r="KMB595" s="109"/>
      <c r="KMC595" s="109"/>
      <c r="KMD595" s="109"/>
      <c r="KME595" s="109"/>
      <c r="KMF595" s="109"/>
      <c r="KMG595" s="109"/>
      <c r="KMH595" s="109"/>
      <c r="KMI595" s="109"/>
      <c r="KMJ595" s="109"/>
      <c r="KMK595" s="109"/>
      <c r="KML595" s="109"/>
      <c r="KMM595" s="109"/>
      <c r="KMN595" s="109"/>
      <c r="KMO595" s="109"/>
      <c r="KMP595" s="109"/>
      <c r="KMQ595" s="109"/>
      <c r="KMR595" s="109"/>
      <c r="KMS595" s="109"/>
      <c r="KMT595" s="109"/>
      <c r="KMU595" s="109"/>
      <c r="KMV595" s="109"/>
      <c r="KMW595" s="109"/>
      <c r="KMX595" s="109"/>
      <c r="KMY595" s="109"/>
      <c r="KMZ595" s="109"/>
      <c r="KNA595" s="109"/>
      <c r="KNB595" s="109"/>
      <c r="KNC595" s="109"/>
      <c r="KND595" s="109"/>
      <c r="KNE595" s="109"/>
      <c r="KNF595" s="109"/>
      <c r="KNG595" s="109"/>
      <c r="KNH595" s="109"/>
      <c r="KNI595" s="109"/>
      <c r="KNJ595" s="109"/>
      <c r="KNK595" s="109"/>
      <c r="KNL595" s="109"/>
      <c r="KNM595" s="109"/>
      <c r="KNN595" s="109"/>
      <c r="KNO595" s="109"/>
      <c r="KNP595" s="109"/>
      <c r="KNQ595" s="109"/>
      <c r="KNR595" s="109"/>
      <c r="KNS595" s="109"/>
      <c r="KNT595" s="109"/>
      <c r="KNU595" s="109"/>
      <c r="KNV595" s="109"/>
      <c r="KNW595" s="109"/>
      <c r="KNX595" s="109"/>
      <c r="KNY595" s="109"/>
      <c r="KNZ595" s="109"/>
      <c r="KOA595" s="109"/>
      <c r="KOB595" s="109"/>
      <c r="KOC595" s="109"/>
      <c r="KOD595" s="109"/>
      <c r="KOE595" s="109"/>
      <c r="KOF595" s="109"/>
      <c r="KOG595" s="109"/>
      <c r="KOH595" s="109"/>
      <c r="KOI595" s="109"/>
      <c r="KOJ595" s="109"/>
      <c r="KOK595" s="109"/>
      <c r="KOL595" s="109"/>
      <c r="KOM595" s="109"/>
      <c r="KON595" s="109"/>
      <c r="KOO595" s="109"/>
      <c r="KOP595" s="109"/>
      <c r="KOQ595" s="109"/>
      <c r="KOR595" s="109"/>
      <c r="KOS595" s="109"/>
      <c r="KOT595" s="109"/>
      <c r="KOU595" s="109"/>
      <c r="KOV595" s="109"/>
      <c r="KOW595" s="109"/>
      <c r="KOX595" s="109"/>
      <c r="KOY595" s="109"/>
      <c r="KOZ595" s="109"/>
      <c r="KPA595" s="109"/>
      <c r="KPB595" s="109"/>
      <c r="KPC595" s="109"/>
      <c r="KPD595" s="109"/>
      <c r="KPE595" s="109"/>
      <c r="KPF595" s="109"/>
      <c r="KPG595" s="109"/>
      <c r="KPH595" s="109"/>
      <c r="KPI595" s="109"/>
      <c r="KPJ595" s="109"/>
      <c r="KPK595" s="109"/>
      <c r="KPL595" s="109"/>
      <c r="KPM595" s="109"/>
      <c r="KPN595" s="109"/>
      <c r="KPO595" s="109"/>
      <c r="KPP595" s="109"/>
      <c r="KPQ595" s="109"/>
      <c r="KPR595" s="109"/>
      <c r="KPS595" s="109"/>
      <c r="KPT595" s="109"/>
      <c r="KPU595" s="109"/>
      <c r="KPV595" s="109"/>
      <c r="KPW595" s="109"/>
      <c r="KPX595" s="109"/>
      <c r="KPY595" s="109"/>
      <c r="KPZ595" s="109"/>
      <c r="KQA595" s="109"/>
      <c r="KQB595" s="109"/>
      <c r="KQC595" s="109"/>
      <c r="KQD595" s="109"/>
      <c r="KQE595" s="109"/>
      <c r="KQF595" s="109"/>
      <c r="KQG595" s="109"/>
      <c r="KQH595" s="109"/>
      <c r="KQI595" s="109"/>
      <c r="KQJ595" s="109"/>
      <c r="KQK595" s="109"/>
      <c r="KQL595" s="109"/>
      <c r="KQM595" s="109"/>
      <c r="KQN595" s="109"/>
      <c r="KQO595" s="109"/>
      <c r="KQP595" s="109"/>
      <c r="KQQ595" s="109"/>
      <c r="KQR595" s="109"/>
      <c r="KQS595" s="109"/>
      <c r="KQT595" s="109"/>
      <c r="KQU595" s="109"/>
      <c r="KQV595" s="109"/>
      <c r="KQW595" s="109"/>
      <c r="KQX595" s="109"/>
      <c r="KQY595" s="109"/>
      <c r="KQZ595" s="109"/>
      <c r="KRA595" s="109"/>
      <c r="KRB595" s="109"/>
      <c r="KRC595" s="109"/>
      <c r="KRD595" s="109"/>
      <c r="KRE595" s="109"/>
      <c r="KRF595" s="109"/>
      <c r="KRG595" s="109"/>
      <c r="KRH595" s="109"/>
      <c r="KRI595" s="109"/>
      <c r="KRJ595" s="109"/>
      <c r="KRK595" s="109"/>
      <c r="KRL595" s="109"/>
      <c r="KRM595" s="109"/>
      <c r="KRN595" s="109"/>
      <c r="KRO595" s="109"/>
      <c r="KRP595" s="109"/>
      <c r="KRQ595" s="109"/>
      <c r="KRR595" s="109"/>
      <c r="KRS595" s="109"/>
      <c r="KRT595" s="109"/>
      <c r="KRU595" s="109"/>
      <c r="KRV595" s="109"/>
      <c r="KRW595" s="109"/>
      <c r="KRX595" s="109"/>
      <c r="KRY595" s="109"/>
      <c r="KRZ595" s="109"/>
      <c r="KSA595" s="109"/>
      <c r="KSB595" s="109"/>
      <c r="KSC595" s="109"/>
      <c r="KSD595" s="109"/>
      <c r="KSE595" s="109"/>
      <c r="KSF595" s="109"/>
      <c r="KSG595" s="109"/>
      <c r="KSH595" s="109"/>
      <c r="KSI595" s="109"/>
      <c r="KSJ595" s="109"/>
      <c r="KSK595" s="109"/>
      <c r="KSL595" s="109"/>
      <c r="KSM595" s="109"/>
      <c r="KSN595" s="109"/>
      <c r="KSO595" s="109"/>
      <c r="KSP595" s="109"/>
      <c r="KSQ595" s="109"/>
      <c r="KSR595" s="109"/>
      <c r="KSS595" s="109"/>
      <c r="KST595" s="109"/>
      <c r="KSU595" s="109"/>
      <c r="KSV595" s="109"/>
      <c r="KSW595" s="109"/>
      <c r="KSX595" s="109"/>
      <c r="KSY595" s="109"/>
      <c r="KSZ595" s="109"/>
      <c r="KTA595" s="109"/>
      <c r="KTB595" s="109"/>
      <c r="KTC595" s="109"/>
      <c r="KTD595" s="109"/>
      <c r="KTE595" s="109"/>
      <c r="KTF595" s="109"/>
      <c r="KTG595" s="109"/>
      <c r="KTH595" s="109"/>
      <c r="KTI595" s="109"/>
      <c r="KTJ595" s="109"/>
      <c r="KTK595" s="109"/>
      <c r="KTL595" s="109"/>
      <c r="KTM595" s="109"/>
      <c r="KTN595" s="109"/>
      <c r="KTO595" s="109"/>
      <c r="KTP595" s="109"/>
      <c r="KTQ595" s="109"/>
      <c r="KTR595" s="109"/>
      <c r="KTS595" s="109"/>
      <c r="KTT595" s="109"/>
      <c r="KTU595" s="109"/>
      <c r="KTV595" s="109"/>
      <c r="KTW595" s="109"/>
      <c r="KTX595" s="109"/>
      <c r="KTY595" s="109"/>
      <c r="KTZ595" s="109"/>
      <c r="KUA595" s="109"/>
      <c r="KUB595" s="109"/>
      <c r="KUC595" s="109"/>
      <c r="KUD595" s="109"/>
      <c r="KUE595" s="109"/>
      <c r="KUF595" s="109"/>
      <c r="KUG595" s="109"/>
      <c r="KUH595" s="109"/>
      <c r="KUI595" s="109"/>
      <c r="KUJ595" s="109"/>
      <c r="KUK595" s="109"/>
      <c r="KUL595" s="109"/>
      <c r="KUM595" s="109"/>
      <c r="KUN595" s="109"/>
      <c r="KUO595" s="109"/>
      <c r="KUP595" s="109"/>
      <c r="KUQ595" s="109"/>
      <c r="KUR595" s="109"/>
      <c r="KUS595" s="109"/>
      <c r="KUT595" s="109"/>
      <c r="KUU595" s="109"/>
      <c r="KUV595" s="109"/>
      <c r="KUW595" s="109"/>
      <c r="KUX595" s="109"/>
      <c r="KUY595" s="109"/>
      <c r="KUZ595" s="109"/>
      <c r="KVA595" s="109"/>
      <c r="KVB595" s="109"/>
      <c r="KVC595" s="109"/>
      <c r="KVD595" s="109"/>
      <c r="KVE595" s="109"/>
      <c r="KVF595" s="109"/>
      <c r="KVG595" s="109"/>
      <c r="KVH595" s="109"/>
      <c r="KVI595" s="109"/>
      <c r="KVJ595" s="109"/>
      <c r="KVK595" s="109"/>
      <c r="KVL595" s="109"/>
      <c r="KVM595" s="109"/>
      <c r="KVN595" s="109"/>
      <c r="KVO595" s="109"/>
      <c r="KVP595" s="109"/>
      <c r="KVQ595" s="109"/>
      <c r="KVR595" s="109"/>
      <c r="KVS595" s="109"/>
      <c r="KVT595" s="109"/>
      <c r="KVU595" s="109"/>
      <c r="KVV595" s="109"/>
      <c r="KVW595" s="109"/>
      <c r="KVX595" s="109"/>
      <c r="KVY595" s="109"/>
      <c r="KVZ595" s="109"/>
      <c r="KWA595" s="109"/>
      <c r="KWB595" s="109"/>
      <c r="KWC595" s="109"/>
      <c r="KWD595" s="109"/>
      <c r="KWE595" s="109"/>
      <c r="KWF595" s="109"/>
      <c r="KWG595" s="109"/>
      <c r="KWH595" s="109"/>
      <c r="KWI595" s="109"/>
      <c r="KWJ595" s="109"/>
      <c r="KWK595" s="109"/>
      <c r="KWL595" s="109"/>
      <c r="KWM595" s="109"/>
      <c r="KWN595" s="109"/>
      <c r="KWO595" s="109"/>
      <c r="KWP595" s="109"/>
      <c r="KWQ595" s="109"/>
      <c r="KWR595" s="109"/>
      <c r="KWS595" s="109"/>
      <c r="KWT595" s="109"/>
      <c r="KWU595" s="109"/>
      <c r="KWV595" s="109"/>
      <c r="KWW595" s="109"/>
      <c r="KWX595" s="109"/>
      <c r="KWY595" s="109"/>
      <c r="KWZ595" s="109"/>
      <c r="KXA595" s="109"/>
      <c r="KXB595" s="109"/>
      <c r="KXC595" s="109"/>
      <c r="KXD595" s="109"/>
      <c r="KXE595" s="109"/>
      <c r="KXF595" s="109"/>
      <c r="KXG595" s="109"/>
      <c r="KXH595" s="109"/>
      <c r="KXI595" s="109"/>
      <c r="KXJ595" s="109"/>
      <c r="KXK595" s="109"/>
      <c r="KXL595" s="109"/>
      <c r="KXM595" s="109"/>
      <c r="KXN595" s="109"/>
      <c r="KXO595" s="109"/>
      <c r="KXP595" s="109"/>
      <c r="KXQ595" s="109"/>
      <c r="KXR595" s="109"/>
      <c r="KXS595" s="109"/>
      <c r="KXT595" s="109"/>
      <c r="KXU595" s="109"/>
      <c r="KXV595" s="109"/>
      <c r="KXW595" s="109"/>
      <c r="KXX595" s="109"/>
      <c r="KXY595" s="109"/>
      <c r="KXZ595" s="109"/>
      <c r="KYA595" s="109"/>
      <c r="KYB595" s="109"/>
      <c r="KYC595" s="109"/>
      <c r="KYD595" s="109"/>
      <c r="KYE595" s="109"/>
      <c r="KYF595" s="109"/>
      <c r="KYG595" s="109"/>
      <c r="KYH595" s="109"/>
      <c r="KYI595" s="109"/>
      <c r="KYJ595" s="109"/>
      <c r="KYK595" s="109"/>
      <c r="KYL595" s="109"/>
      <c r="KYM595" s="109"/>
      <c r="KYN595" s="109"/>
      <c r="KYO595" s="109"/>
      <c r="KYP595" s="109"/>
      <c r="KYQ595" s="109"/>
      <c r="KYR595" s="109"/>
      <c r="KYS595" s="109"/>
      <c r="KYT595" s="109"/>
      <c r="KYU595" s="109"/>
      <c r="KYV595" s="109"/>
      <c r="KYW595" s="109"/>
      <c r="KYX595" s="109"/>
      <c r="KYY595" s="109"/>
      <c r="KYZ595" s="109"/>
      <c r="KZA595" s="109"/>
      <c r="KZB595" s="109"/>
      <c r="KZC595" s="109"/>
      <c r="KZD595" s="109"/>
      <c r="KZE595" s="109"/>
      <c r="KZF595" s="109"/>
      <c r="KZG595" s="109"/>
      <c r="KZH595" s="109"/>
      <c r="KZI595" s="109"/>
      <c r="KZJ595" s="109"/>
      <c r="KZK595" s="109"/>
      <c r="KZL595" s="109"/>
      <c r="KZM595" s="109"/>
      <c r="KZN595" s="109"/>
      <c r="KZO595" s="109"/>
      <c r="KZP595" s="109"/>
      <c r="KZQ595" s="109"/>
      <c r="KZR595" s="109"/>
      <c r="KZS595" s="109"/>
      <c r="KZT595" s="109"/>
      <c r="KZU595" s="109"/>
      <c r="KZV595" s="109"/>
      <c r="KZW595" s="109"/>
      <c r="KZX595" s="109"/>
      <c r="KZY595" s="109"/>
      <c r="KZZ595" s="109"/>
      <c r="LAA595" s="109"/>
      <c r="LAB595" s="109"/>
      <c r="LAC595" s="109"/>
      <c r="LAD595" s="109"/>
      <c r="LAE595" s="109"/>
      <c r="LAF595" s="109"/>
      <c r="LAG595" s="109"/>
      <c r="LAH595" s="109"/>
      <c r="LAI595" s="109"/>
      <c r="LAJ595" s="109"/>
      <c r="LAK595" s="109"/>
      <c r="LAL595" s="109"/>
      <c r="LAM595" s="109"/>
      <c r="LAN595" s="109"/>
      <c r="LAO595" s="109"/>
      <c r="LAP595" s="109"/>
      <c r="LAQ595" s="109"/>
      <c r="LAR595" s="109"/>
      <c r="LAS595" s="109"/>
      <c r="LAT595" s="109"/>
      <c r="LAU595" s="109"/>
      <c r="LAV595" s="109"/>
      <c r="LAW595" s="109"/>
      <c r="LAX595" s="109"/>
      <c r="LAY595" s="109"/>
      <c r="LAZ595" s="109"/>
      <c r="LBA595" s="109"/>
      <c r="LBB595" s="109"/>
      <c r="LBC595" s="109"/>
      <c r="LBD595" s="109"/>
      <c r="LBE595" s="109"/>
      <c r="LBF595" s="109"/>
      <c r="LBG595" s="109"/>
      <c r="LBH595" s="109"/>
      <c r="LBI595" s="109"/>
      <c r="LBJ595" s="109"/>
      <c r="LBK595" s="109"/>
      <c r="LBL595" s="109"/>
      <c r="LBM595" s="109"/>
      <c r="LBN595" s="109"/>
      <c r="LBO595" s="109"/>
      <c r="LBP595" s="109"/>
      <c r="LBQ595" s="109"/>
      <c r="LBR595" s="109"/>
      <c r="LBS595" s="109"/>
      <c r="LBT595" s="109"/>
      <c r="LBU595" s="109"/>
      <c r="LBV595" s="109"/>
      <c r="LBW595" s="109"/>
      <c r="LBX595" s="109"/>
      <c r="LBY595" s="109"/>
      <c r="LBZ595" s="109"/>
      <c r="LCA595" s="109"/>
      <c r="LCB595" s="109"/>
      <c r="LCC595" s="109"/>
      <c r="LCD595" s="109"/>
      <c r="LCE595" s="109"/>
      <c r="LCF595" s="109"/>
      <c r="LCG595" s="109"/>
      <c r="LCH595" s="109"/>
      <c r="LCI595" s="109"/>
      <c r="LCJ595" s="109"/>
      <c r="LCK595" s="109"/>
      <c r="LCL595" s="109"/>
      <c r="LCM595" s="109"/>
      <c r="LCN595" s="109"/>
      <c r="LCO595" s="109"/>
      <c r="LCP595" s="109"/>
      <c r="LCQ595" s="109"/>
      <c r="LCR595" s="109"/>
      <c r="LCS595" s="109"/>
      <c r="LCT595" s="109"/>
      <c r="LCU595" s="109"/>
      <c r="LCV595" s="109"/>
      <c r="LCW595" s="109"/>
      <c r="LCX595" s="109"/>
      <c r="LCY595" s="109"/>
      <c r="LCZ595" s="109"/>
      <c r="LDA595" s="109"/>
      <c r="LDB595" s="109"/>
      <c r="LDC595" s="109"/>
      <c r="LDD595" s="109"/>
      <c r="LDE595" s="109"/>
      <c r="LDF595" s="109"/>
      <c r="LDG595" s="109"/>
      <c r="LDH595" s="109"/>
      <c r="LDI595" s="109"/>
      <c r="LDJ595" s="109"/>
      <c r="LDK595" s="109"/>
      <c r="LDL595" s="109"/>
      <c r="LDM595" s="109"/>
      <c r="LDN595" s="109"/>
      <c r="LDO595" s="109"/>
      <c r="LDP595" s="109"/>
      <c r="LDQ595" s="109"/>
      <c r="LDR595" s="109"/>
      <c r="LDS595" s="109"/>
      <c r="LDT595" s="109"/>
      <c r="LDU595" s="109"/>
      <c r="LDV595" s="109"/>
      <c r="LDW595" s="109"/>
      <c r="LDX595" s="109"/>
      <c r="LDY595" s="109"/>
      <c r="LDZ595" s="109"/>
      <c r="LEA595" s="109"/>
      <c r="LEB595" s="109"/>
      <c r="LEC595" s="109"/>
      <c r="LED595" s="109"/>
      <c r="LEE595" s="109"/>
      <c r="LEF595" s="109"/>
      <c r="LEG595" s="109"/>
      <c r="LEH595" s="109"/>
      <c r="LEI595" s="109"/>
      <c r="LEJ595" s="109"/>
      <c r="LEK595" s="109"/>
      <c r="LEL595" s="109"/>
      <c r="LEM595" s="109"/>
      <c r="LEN595" s="109"/>
      <c r="LEO595" s="109"/>
      <c r="LEP595" s="109"/>
      <c r="LEQ595" s="109"/>
      <c r="LER595" s="109"/>
      <c r="LES595" s="109"/>
      <c r="LET595" s="109"/>
      <c r="LEU595" s="109"/>
      <c r="LEV595" s="109"/>
      <c r="LEW595" s="109"/>
      <c r="LEX595" s="109"/>
      <c r="LEY595" s="109"/>
      <c r="LEZ595" s="109"/>
      <c r="LFA595" s="109"/>
      <c r="LFB595" s="109"/>
      <c r="LFC595" s="109"/>
      <c r="LFD595" s="109"/>
      <c r="LFE595" s="109"/>
      <c r="LFF595" s="109"/>
      <c r="LFG595" s="109"/>
      <c r="LFH595" s="109"/>
      <c r="LFI595" s="109"/>
      <c r="LFJ595" s="109"/>
      <c r="LFK595" s="109"/>
      <c r="LFL595" s="109"/>
      <c r="LFM595" s="109"/>
      <c r="LFN595" s="109"/>
      <c r="LFO595" s="109"/>
      <c r="LFP595" s="109"/>
      <c r="LFQ595" s="109"/>
      <c r="LFR595" s="109"/>
      <c r="LFS595" s="109"/>
      <c r="LFT595" s="109"/>
      <c r="LFU595" s="109"/>
      <c r="LFV595" s="109"/>
      <c r="LFW595" s="109"/>
      <c r="LFX595" s="109"/>
      <c r="LFY595" s="109"/>
      <c r="LFZ595" s="109"/>
      <c r="LGA595" s="109"/>
      <c r="LGB595" s="109"/>
      <c r="LGC595" s="109"/>
      <c r="LGD595" s="109"/>
      <c r="LGE595" s="109"/>
      <c r="LGF595" s="109"/>
      <c r="LGG595" s="109"/>
      <c r="LGH595" s="109"/>
      <c r="LGI595" s="109"/>
      <c r="LGJ595" s="109"/>
      <c r="LGK595" s="109"/>
      <c r="LGL595" s="109"/>
      <c r="LGM595" s="109"/>
      <c r="LGN595" s="109"/>
      <c r="LGO595" s="109"/>
      <c r="LGP595" s="109"/>
      <c r="LGQ595" s="109"/>
      <c r="LGR595" s="109"/>
      <c r="LGS595" s="109"/>
      <c r="LGT595" s="109"/>
      <c r="LGU595" s="109"/>
      <c r="LGV595" s="109"/>
      <c r="LGW595" s="109"/>
      <c r="LGX595" s="109"/>
      <c r="LGY595" s="109"/>
      <c r="LGZ595" s="109"/>
      <c r="LHA595" s="109"/>
      <c r="LHB595" s="109"/>
      <c r="LHC595" s="109"/>
      <c r="LHD595" s="109"/>
      <c r="LHE595" s="109"/>
      <c r="LHF595" s="109"/>
      <c r="LHG595" s="109"/>
      <c r="LHH595" s="109"/>
      <c r="LHI595" s="109"/>
      <c r="LHJ595" s="109"/>
      <c r="LHK595" s="109"/>
      <c r="LHL595" s="109"/>
      <c r="LHM595" s="109"/>
      <c r="LHN595" s="109"/>
      <c r="LHO595" s="109"/>
      <c r="LHP595" s="109"/>
      <c r="LHQ595" s="109"/>
      <c r="LHR595" s="109"/>
      <c r="LHS595" s="109"/>
      <c r="LHT595" s="109"/>
      <c r="LHU595" s="109"/>
      <c r="LHV595" s="109"/>
      <c r="LHW595" s="109"/>
      <c r="LHX595" s="109"/>
      <c r="LHY595" s="109"/>
      <c r="LHZ595" s="109"/>
      <c r="LIA595" s="109"/>
      <c r="LIB595" s="109"/>
      <c r="LIC595" s="109"/>
      <c r="LID595" s="109"/>
      <c r="LIE595" s="109"/>
      <c r="LIF595" s="109"/>
      <c r="LIG595" s="109"/>
      <c r="LIH595" s="109"/>
      <c r="LII595" s="109"/>
      <c r="LIJ595" s="109"/>
      <c r="LIK595" s="109"/>
      <c r="LIL595" s="109"/>
      <c r="LIM595" s="109"/>
      <c r="LIN595" s="109"/>
      <c r="LIO595" s="109"/>
      <c r="LIP595" s="109"/>
      <c r="LIQ595" s="109"/>
      <c r="LIR595" s="109"/>
      <c r="LIS595" s="109"/>
      <c r="LIT595" s="109"/>
      <c r="LIU595" s="109"/>
      <c r="LIV595" s="109"/>
      <c r="LIW595" s="109"/>
      <c r="LIX595" s="109"/>
      <c r="LIY595" s="109"/>
      <c r="LIZ595" s="109"/>
      <c r="LJA595" s="109"/>
      <c r="LJB595" s="109"/>
      <c r="LJC595" s="109"/>
      <c r="LJD595" s="109"/>
      <c r="LJE595" s="109"/>
      <c r="LJF595" s="109"/>
      <c r="LJG595" s="109"/>
      <c r="LJH595" s="109"/>
      <c r="LJI595" s="109"/>
      <c r="LJJ595" s="109"/>
      <c r="LJK595" s="109"/>
      <c r="LJL595" s="109"/>
      <c r="LJM595" s="109"/>
      <c r="LJN595" s="109"/>
      <c r="LJO595" s="109"/>
      <c r="LJP595" s="109"/>
      <c r="LJQ595" s="109"/>
      <c r="LJR595" s="109"/>
      <c r="LJS595" s="109"/>
      <c r="LJT595" s="109"/>
      <c r="LJU595" s="109"/>
      <c r="LJV595" s="109"/>
      <c r="LJW595" s="109"/>
      <c r="LJX595" s="109"/>
      <c r="LJY595" s="109"/>
      <c r="LJZ595" s="109"/>
      <c r="LKA595" s="109"/>
      <c r="LKB595" s="109"/>
      <c r="LKC595" s="109"/>
      <c r="LKD595" s="109"/>
      <c r="LKE595" s="109"/>
      <c r="LKF595" s="109"/>
      <c r="LKG595" s="109"/>
      <c r="LKH595" s="109"/>
      <c r="LKI595" s="109"/>
      <c r="LKJ595" s="109"/>
      <c r="LKK595" s="109"/>
      <c r="LKL595" s="109"/>
      <c r="LKM595" s="109"/>
      <c r="LKN595" s="109"/>
      <c r="LKO595" s="109"/>
      <c r="LKP595" s="109"/>
      <c r="LKQ595" s="109"/>
      <c r="LKR595" s="109"/>
      <c r="LKS595" s="109"/>
      <c r="LKT595" s="109"/>
      <c r="LKU595" s="109"/>
      <c r="LKV595" s="109"/>
      <c r="LKW595" s="109"/>
      <c r="LKX595" s="109"/>
      <c r="LKY595" s="109"/>
      <c r="LKZ595" s="109"/>
      <c r="LLA595" s="109"/>
      <c r="LLB595" s="109"/>
      <c r="LLC595" s="109"/>
      <c r="LLD595" s="109"/>
      <c r="LLE595" s="109"/>
      <c r="LLF595" s="109"/>
      <c r="LLG595" s="109"/>
      <c r="LLH595" s="109"/>
      <c r="LLI595" s="109"/>
      <c r="LLJ595" s="109"/>
      <c r="LLK595" s="109"/>
      <c r="LLL595" s="109"/>
      <c r="LLM595" s="109"/>
      <c r="LLN595" s="109"/>
      <c r="LLO595" s="109"/>
      <c r="LLP595" s="109"/>
      <c r="LLQ595" s="109"/>
      <c r="LLR595" s="109"/>
      <c r="LLS595" s="109"/>
      <c r="LLT595" s="109"/>
      <c r="LLU595" s="109"/>
      <c r="LLV595" s="109"/>
      <c r="LLW595" s="109"/>
      <c r="LLX595" s="109"/>
      <c r="LLY595" s="109"/>
      <c r="LLZ595" s="109"/>
      <c r="LMA595" s="109"/>
      <c r="LMB595" s="109"/>
      <c r="LMC595" s="109"/>
      <c r="LMD595" s="109"/>
      <c r="LME595" s="109"/>
      <c r="LMF595" s="109"/>
      <c r="LMG595" s="109"/>
      <c r="LMH595" s="109"/>
      <c r="LMI595" s="109"/>
      <c r="LMJ595" s="109"/>
      <c r="LMK595" s="109"/>
      <c r="LML595" s="109"/>
      <c r="LMM595" s="109"/>
      <c r="LMN595" s="109"/>
      <c r="LMO595" s="109"/>
      <c r="LMP595" s="109"/>
      <c r="LMQ595" s="109"/>
      <c r="LMR595" s="109"/>
      <c r="LMS595" s="109"/>
      <c r="LMT595" s="109"/>
      <c r="LMU595" s="109"/>
      <c r="LMV595" s="109"/>
      <c r="LMW595" s="109"/>
      <c r="LMX595" s="109"/>
      <c r="LMY595" s="109"/>
      <c r="LMZ595" s="109"/>
      <c r="LNA595" s="109"/>
      <c r="LNB595" s="109"/>
      <c r="LNC595" s="109"/>
      <c r="LND595" s="109"/>
      <c r="LNE595" s="109"/>
      <c r="LNF595" s="109"/>
      <c r="LNG595" s="109"/>
      <c r="LNH595" s="109"/>
      <c r="LNI595" s="109"/>
      <c r="LNJ595" s="109"/>
      <c r="LNK595" s="109"/>
      <c r="LNL595" s="109"/>
      <c r="LNM595" s="109"/>
      <c r="LNN595" s="109"/>
      <c r="LNO595" s="109"/>
      <c r="LNP595" s="109"/>
      <c r="LNQ595" s="109"/>
      <c r="LNR595" s="109"/>
      <c r="LNS595" s="109"/>
      <c r="LNT595" s="109"/>
      <c r="LNU595" s="109"/>
      <c r="LNV595" s="109"/>
      <c r="LNW595" s="109"/>
      <c r="LNX595" s="109"/>
      <c r="LNY595" s="109"/>
      <c r="LNZ595" s="109"/>
      <c r="LOA595" s="109"/>
      <c r="LOB595" s="109"/>
      <c r="LOC595" s="109"/>
      <c r="LOD595" s="109"/>
      <c r="LOE595" s="109"/>
      <c r="LOF595" s="109"/>
      <c r="LOG595" s="109"/>
      <c r="LOH595" s="109"/>
      <c r="LOI595" s="109"/>
      <c r="LOJ595" s="109"/>
      <c r="LOK595" s="109"/>
      <c r="LOL595" s="109"/>
      <c r="LOM595" s="109"/>
      <c r="LON595" s="109"/>
      <c r="LOO595" s="109"/>
      <c r="LOP595" s="109"/>
      <c r="LOQ595" s="109"/>
      <c r="LOR595" s="109"/>
      <c r="LOS595" s="109"/>
      <c r="LOT595" s="109"/>
      <c r="LOU595" s="109"/>
      <c r="LOV595" s="109"/>
      <c r="LOW595" s="109"/>
      <c r="LOX595" s="109"/>
      <c r="LOY595" s="109"/>
      <c r="LOZ595" s="109"/>
      <c r="LPA595" s="109"/>
      <c r="LPB595" s="109"/>
      <c r="LPC595" s="109"/>
      <c r="LPD595" s="109"/>
      <c r="LPE595" s="109"/>
      <c r="LPF595" s="109"/>
      <c r="LPG595" s="109"/>
      <c r="LPH595" s="109"/>
      <c r="LPI595" s="109"/>
      <c r="LPJ595" s="109"/>
      <c r="LPK595" s="109"/>
      <c r="LPL595" s="109"/>
      <c r="LPM595" s="109"/>
      <c r="LPN595" s="109"/>
      <c r="LPO595" s="109"/>
      <c r="LPP595" s="109"/>
      <c r="LPQ595" s="109"/>
      <c r="LPR595" s="109"/>
      <c r="LPS595" s="109"/>
      <c r="LPT595" s="109"/>
      <c r="LPU595" s="109"/>
      <c r="LPV595" s="109"/>
      <c r="LPW595" s="109"/>
      <c r="LPX595" s="109"/>
      <c r="LPY595" s="109"/>
      <c r="LPZ595" s="109"/>
      <c r="LQA595" s="109"/>
      <c r="LQB595" s="109"/>
      <c r="LQC595" s="109"/>
      <c r="LQD595" s="109"/>
      <c r="LQE595" s="109"/>
      <c r="LQF595" s="109"/>
      <c r="LQG595" s="109"/>
      <c r="LQH595" s="109"/>
      <c r="LQI595" s="109"/>
      <c r="LQJ595" s="109"/>
      <c r="LQK595" s="109"/>
      <c r="LQL595" s="109"/>
      <c r="LQM595" s="109"/>
      <c r="LQN595" s="109"/>
      <c r="LQO595" s="109"/>
      <c r="LQP595" s="109"/>
      <c r="LQQ595" s="109"/>
      <c r="LQR595" s="109"/>
      <c r="LQS595" s="109"/>
      <c r="LQT595" s="109"/>
      <c r="LQU595" s="109"/>
      <c r="LQV595" s="109"/>
      <c r="LQW595" s="109"/>
      <c r="LQX595" s="109"/>
      <c r="LQY595" s="109"/>
      <c r="LQZ595" s="109"/>
      <c r="LRA595" s="109"/>
      <c r="LRB595" s="109"/>
      <c r="LRC595" s="109"/>
      <c r="LRD595" s="109"/>
      <c r="LRE595" s="109"/>
      <c r="LRF595" s="109"/>
      <c r="LRG595" s="109"/>
      <c r="LRH595" s="109"/>
      <c r="LRI595" s="109"/>
      <c r="LRJ595" s="109"/>
      <c r="LRK595" s="109"/>
      <c r="LRL595" s="109"/>
      <c r="LRM595" s="109"/>
      <c r="LRN595" s="109"/>
      <c r="LRO595" s="109"/>
      <c r="LRP595" s="109"/>
      <c r="LRQ595" s="109"/>
      <c r="LRR595" s="109"/>
      <c r="LRS595" s="109"/>
      <c r="LRT595" s="109"/>
      <c r="LRU595" s="109"/>
      <c r="LRV595" s="109"/>
      <c r="LRW595" s="109"/>
      <c r="LRX595" s="109"/>
      <c r="LRY595" s="109"/>
      <c r="LRZ595" s="109"/>
      <c r="LSA595" s="109"/>
      <c r="LSB595" s="109"/>
      <c r="LSC595" s="109"/>
      <c r="LSD595" s="109"/>
      <c r="LSE595" s="109"/>
      <c r="LSF595" s="109"/>
      <c r="LSG595" s="109"/>
      <c r="LSH595" s="109"/>
      <c r="LSI595" s="109"/>
      <c r="LSJ595" s="109"/>
      <c r="LSK595" s="109"/>
      <c r="LSL595" s="109"/>
      <c r="LSM595" s="109"/>
      <c r="LSN595" s="109"/>
      <c r="LSO595" s="109"/>
      <c r="LSP595" s="109"/>
      <c r="LSQ595" s="109"/>
      <c r="LSR595" s="109"/>
      <c r="LSS595" s="109"/>
      <c r="LST595" s="109"/>
      <c r="LSU595" s="109"/>
      <c r="LSV595" s="109"/>
      <c r="LSW595" s="109"/>
      <c r="LSX595" s="109"/>
      <c r="LSY595" s="109"/>
      <c r="LSZ595" s="109"/>
      <c r="LTA595" s="109"/>
      <c r="LTB595" s="109"/>
      <c r="LTC595" s="109"/>
      <c r="LTD595" s="109"/>
      <c r="LTE595" s="109"/>
      <c r="LTF595" s="109"/>
      <c r="LTG595" s="109"/>
      <c r="LTH595" s="109"/>
      <c r="LTI595" s="109"/>
      <c r="LTJ595" s="109"/>
      <c r="LTK595" s="109"/>
      <c r="LTL595" s="109"/>
      <c r="LTM595" s="109"/>
      <c r="LTN595" s="109"/>
      <c r="LTO595" s="109"/>
      <c r="LTP595" s="109"/>
      <c r="LTQ595" s="109"/>
      <c r="LTR595" s="109"/>
      <c r="LTS595" s="109"/>
      <c r="LTT595" s="109"/>
      <c r="LTU595" s="109"/>
      <c r="LTV595" s="109"/>
      <c r="LTW595" s="109"/>
      <c r="LTX595" s="109"/>
      <c r="LTY595" s="109"/>
      <c r="LTZ595" s="109"/>
      <c r="LUA595" s="109"/>
      <c r="LUB595" s="109"/>
      <c r="LUC595" s="109"/>
      <c r="LUD595" s="109"/>
      <c r="LUE595" s="109"/>
      <c r="LUF595" s="109"/>
      <c r="LUG595" s="109"/>
      <c r="LUH595" s="109"/>
      <c r="LUI595" s="109"/>
      <c r="LUJ595" s="109"/>
      <c r="LUK595" s="109"/>
      <c r="LUL595" s="109"/>
      <c r="LUM595" s="109"/>
      <c r="LUN595" s="109"/>
      <c r="LUO595" s="109"/>
      <c r="LUP595" s="109"/>
      <c r="LUQ595" s="109"/>
      <c r="LUR595" s="109"/>
      <c r="LUS595" s="109"/>
      <c r="LUT595" s="109"/>
      <c r="LUU595" s="109"/>
      <c r="LUV595" s="109"/>
      <c r="LUW595" s="109"/>
      <c r="LUX595" s="109"/>
      <c r="LUY595" s="109"/>
      <c r="LUZ595" s="109"/>
      <c r="LVA595" s="109"/>
      <c r="LVB595" s="109"/>
      <c r="LVC595" s="109"/>
      <c r="LVD595" s="109"/>
      <c r="LVE595" s="109"/>
      <c r="LVF595" s="109"/>
      <c r="LVG595" s="109"/>
      <c r="LVH595" s="109"/>
      <c r="LVI595" s="109"/>
      <c r="LVJ595" s="109"/>
      <c r="LVK595" s="109"/>
      <c r="LVL595" s="109"/>
      <c r="LVM595" s="109"/>
      <c r="LVN595" s="109"/>
      <c r="LVO595" s="109"/>
      <c r="LVP595" s="109"/>
      <c r="LVQ595" s="109"/>
      <c r="LVR595" s="109"/>
      <c r="LVS595" s="109"/>
      <c r="LVT595" s="109"/>
      <c r="LVU595" s="109"/>
      <c r="LVV595" s="109"/>
      <c r="LVW595" s="109"/>
      <c r="LVX595" s="109"/>
      <c r="LVY595" s="109"/>
      <c r="LVZ595" s="109"/>
      <c r="LWA595" s="109"/>
      <c r="LWB595" s="109"/>
      <c r="LWC595" s="109"/>
      <c r="LWD595" s="109"/>
      <c r="LWE595" s="109"/>
      <c r="LWF595" s="109"/>
      <c r="LWG595" s="109"/>
      <c r="LWH595" s="109"/>
      <c r="LWI595" s="109"/>
      <c r="LWJ595" s="109"/>
      <c r="LWK595" s="109"/>
      <c r="LWL595" s="109"/>
      <c r="LWM595" s="109"/>
      <c r="LWN595" s="109"/>
      <c r="LWO595" s="109"/>
      <c r="LWP595" s="109"/>
      <c r="LWQ595" s="109"/>
      <c r="LWR595" s="109"/>
      <c r="LWS595" s="109"/>
      <c r="LWT595" s="109"/>
      <c r="LWU595" s="109"/>
      <c r="LWV595" s="109"/>
      <c r="LWW595" s="109"/>
      <c r="LWX595" s="109"/>
      <c r="LWY595" s="109"/>
      <c r="LWZ595" s="109"/>
      <c r="LXA595" s="109"/>
      <c r="LXB595" s="109"/>
      <c r="LXC595" s="109"/>
      <c r="LXD595" s="109"/>
      <c r="LXE595" s="109"/>
      <c r="LXF595" s="109"/>
      <c r="LXG595" s="109"/>
      <c r="LXH595" s="109"/>
      <c r="LXI595" s="109"/>
      <c r="LXJ595" s="109"/>
      <c r="LXK595" s="109"/>
      <c r="LXL595" s="109"/>
      <c r="LXM595" s="109"/>
      <c r="LXN595" s="109"/>
      <c r="LXO595" s="109"/>
      <c r="LXP595" s="109"/>
      <c r="LXQ595" s="109"/>
      <c r="LXR595" s="109"/>
      <c r="LXS595" s="109"/>
      <c r="LXT595" s="109"/>
      <c r="LXU595" s="109"/>
      <c r="LXV595" s="109"/>
      <c r="LXW595" s="109"/>
      <c r="LXX595" s="109"/>
      <c r="LXY595" s="109"/>
      <c r="LXZ595" s="109"/>
      <c r="LYA595" s="109"/>
      <c r="LYB595" s="109"/>
      <c r="LYC595" s="109"/>
      <c r="LYD595" s="109"/>
      <c r="LYE595" s="109"/>
      <c r="LYF595" s="109"/>
      <c r="LYG595" s="109"/>
      <c r="LYH595" s="109"/>
      <c r="LYI595" s="109"/>
      <c r="LYJ595" s="109"/>
      <c r="LYK595" s="109"/>
      <c r="LYL595" s="109"/>
      <c r="LYM595" s="109"/>
      <c r="LYN595" s="109"/>
      <c r="LYO595" s="109"/>
      <c r="LYP595" s="109"/>
      <c r="LYQ595" s="109"/>
      <c r="LYR595" s="109"/>
      <c r="LYS595" s="109"/>
      <c r="LYT595" s="109"/>
      <c r="LYU595" s="109"/>
      <c r="LYV595" s="109"/>
      <c r="LYW595" s="109"/>
      <c r="LYX595" s="109"/>
      <c r="LYY595" s="109"/>
      <c r="LYZ595" s="109"/>
      <c r="LZA595" s="109"/>
      <c r="LZB595" s="109"/>
      <c r="LZC595" s="109"/>
      <c r="LZD595" s="109"/>
      <c r="LZE595" s="109"/>
      <c r="LZF595" s="109"/>
      <c r="LZG595" s="109"/>
      <c r="LZH595" s="109"/>
      <c r="LZI595" s="109"/>
      <c r="LZJ595" s="109"/>
      <c r="LZK595" s="109"/>
      <c r="LZL595" s="109"/>
      <c r="LZM595" s="109"/>
      <c r="LZN595" s="109"/>
      <c r="LZO595" s="109"/>
      <c r="LZP595" s="109"/>
      <c r="LZQ595" s="109"/>
      <c r="LZR595" s="109"/>
      <c r="LZS595" s="109"/>
      <c r="LZT595" s="109"/>
      <c r="LZU595" s="109"/>
      <c r="LZV595" s="109"/>
      <c r="LZW595" s="109"/>
      <c r="LZX595" s="109"/>
      <c r="LZY595" s="109"/>
      <c r="LZZ595" s="109"/>
      <c r="MAA595" s="109"/>
      <c r="MAB595" s="109"/>
      <c r="MAC595" s="109"/>
      <c r="MAD595" s="109"/>
      <c r="MAE595" s="109"/>
      <c r="MAF595" s="109"/>
      <c r="MAG595" s="109"/>
      <c r="MAH595" s="109"/>
      <c r="MAI595" s="109"/>
      <c r="MAJ595" s="109"/>
      <c r="MAK595" s="109"/>
      <c r="MAL595" s="109"/>
      <c r="MAM595" s="109"/>
      <c r="MAN595" s="109"/>
      <c r="MAO595" s="109"/>
      <c r="MAP595" s="109"/>
      <c r="MAQ595" s="109"/>
      <c r="MAR595" s="109"/>
      <c r="MAS595" s="109"/>
      <c r="MAT595" s="109"/>
      <c r="MAU595" s="109"/>
      <c r="MAV595" s="109"/>
      <c r="MAW595" s="109"/>
      <c r="MAX595" s="109"/>
      <c r="MAY595" s="109"/>
      <c r="MAZ595" s="109"/>
      <c r="MBA595" s="109"/>
      <c r="MBB595" s="109"/>
      <c r="MBC595" s="109"/>
      <c r="MBD595" s="109"/>
      <c r="MBE595" s="109"/>
      <c r="MBF595" s="109"/>
      <c r="MBG595" s="109"/>
      <c r="MBH595" s="109"/>
      <c r="MBI595" s="109"/>
      <c r="MBJ595" s="109"/>
      <c r="MBK595" s="109"/>
      <c r="MBL595" s="109"/>
      <c r="MBM595" s="109"/>
      <c r="MBN595" s="109"/>
      <c r="MBO595" s="109"/>
      <c r="MBP595" s="109"/>
      <c r="MBQ595" s="109"/>
      <c r="MBR595" s="109"/>
      <c r="MBS595" s="109"/>
      <c r="MBT595" s="109"/>
      <c r="MBU595" s="109"/>
      <c r="MBV595" s="109"/>
      <c r="MBW595" s="109"/>
      <c r="MBX595" s="109"/>
      <c r="MBY595" s="109"/>
      <c r="MBZ595" s="109"/>
      <c r="MCA595" s="109"/>
      <c r="MCB595" s="109"/>
      <c r="MCC595" s="109"/>
      <c r="MCD595" s="109"/>
      <c r="MCE595" s="109"/>
      <c r="MCF595" s="109"/>
      <c r="MCG595" s="109"/>
      <c r="MCH595" s="109"/>
      <c r="MCI595" s="109"/>
      <c r="MCJ595" s="109"/>
      <c r="MCK595" s="109"/>
      <c r="MCL595" s="109"/>
      <c r="MCM595" s="109"/>
      <c r="MCN595" s="109"/>
      <c r="MCO595" s="109"/>
      <c r="MCP595" s="109"/>
      <c r="MCQ595" s="109"/>
      <c r="MCR595" s="109"/>
      <c r="MCS595" s="109"/>
      <c r="MCT595" s="109"/>
      <c r="MCU595" s="109"/>
      <c r="MCV595" s="109"/>
      <c r="MCW595" s="109"/>
      <c r="MCX595" s="109"/>
      <c r="MCY595" s="109"/>
      <c r="MCZ595" s="109"/>
      <c r="MDA595" s="109"/>
      <c r="MDB595" s="109"/>
      <c r="MDC595" s="109"/>
      <c r="MDD595" s="109"/>
      <c r="MDE595" s="109"/>
      <c r="MDF595" s="109"/>
      <c r="MDG595" s="109"/>
      <c r="MDH595" s="109"/>
      <c r="MDI595" s="109"/>
      <c r="MDJ595" s="109"/>
      <c r="MDK595" s="109"/>
      <c r="MDL595" s="109"/>
      <c r="MDM595" s="109"/>
      <c r="MDN595" s="109"/>
      <c r="MDO595" s="109"/>
      <c r="MDP595" s="109"/>
      <c r="MDQ595" s="109"/>
      <c r="MDR595" s="109"/>
      <c r="MDS595" s="109"/>
      <c r="MDT595" s="109"/>
      <c r="MDU595" s="109"/>
      <c r="MDV595" s="109"/>
      <c r="MDW595" s="109"/>
      <c r="MDX595" s="109"/>
      <c r="MDY595" s="109"/>
      <c r="MDZ595" s="109"/>
      <c r="MEA595" s="109"/>
      <c r="MEB595" s="109"/>
      <c r="MEC595" s="109"/>
      <c r="MED595" s="109"/>
      <c r="MEE595" s="109"/>
      <c r="MEF595" s="109"/>
      <c r="MEG595" s="109"/>
      <c r="MEH595" s="109"/>
      <c r="MEI595" s="109"/>
      <c r="MEJ595" s="109"/>
      <c r="MEK595" s="109"/>
      <c r="MEL595" s="109"/>
      <c r="MEM595" s="109"/>
      <c r="MEN595" s="109"/>
      <c r="MEO595" s="109"/>
      <c r="MEP595" s="109"/>
      <c r="MEQ595" s="109"/>
      <c r="MER595" s="109"/>
      <c r="MES595" s="109"/>
      <c r="MET595" s="109"/>
      <c r="MEU595" s="109"/>
      <c r="MEV595" s="109"/>
      <c r="MEW595" s="109"/>
      <c r="MEX595" s="109"/>
      <c r="MEY595" s="109"/>
      <c r="MEZ595" s="109"/>
      <c r="MFA595" s="109"/>
      <c r="MFB595" s="109"/>
      <c r="MFC595" s="109"/>
      <c r="MFD595" s="109"/>
      <c r="MFE595" s="109"/>
      <c r="MFF595" s="109"/>
      <c r="MFG595" s="109"/>
      <c r="MFH595" s="109"/>
      <c r="MFI595" s="109"/>
      <c r="MFJ595" s="109"/>
      <c r="MFK595" s="109"/>
      <c r="MFL595" s="109"/>
      <c r="MFM595" s="109"/>
      <c r="MFN595" s="109"/>
      <c r="MFO595" s="109"/>
      <c r="MFP595" s="109"/>
      <c r="MFQ595" s="109"/>
      <c r="MFR595" s="109"/>
      <c r="MFS595" s="109"/>
      <c r="MFT595" s="109"/>
      <c r="MFU595" s="109"/>
      <c r="MFV595" s="109"/>
      <c r="MFW595" s="109"/>
      <c r="MFX595" s="109"/>
      <c r="MFY595" s="109"/>
      <c r="MFZ595" s="109"/>
      <c r="MGA595" s="109"/>
      <c r="MGB595" s="109"/>
      <c r="MGC595" s="109"/>
      <c r="MGD595" s="109"/>
      <c r="MGE595" s="109"/>
      <c r="MGF595" s="109"/>
      <c r="MGG595" s="109"/>
      <c r="MGH595" s="109"/>
      <c r="MGI595" s="109"/>
      <c r="MGJ595" s="109"/>
      <c r="MGK595" s="109"/>
      <c r="MGL595" s="109"/>
      <c r="MGM595" s="109"/>
      <c r="MGN595" s="109"/>
      <c r="MGO595" s="109"/>
      <c r="MGP595" s="109"/>
      <c r="MGQ595" s="109"/>
      <c r="MGR595" s="109"/>
      <c r="MGS595" s="109"/>
      <c r="MGT595" s="109"/>
      <c r="MGU595" s="109"/>
      <c r="MGV595" s="109"/>
      <c r="MGW595" s="109"/>
      <c r="MGX595" s="109"/>
      <c r="MGY595" s="109"/>
      <c r="MGZ595" s="109"/>
      <c r="MHA595" s="109"/>
      <c r="MHB595" s="109"/>
      <c r="MHC595" s="109"/>
      <c r="MHD595" s="109"/>
      <c r="MHE595" s="109"/>
      <c r="MHF595" s="109"/>
      <c r="MHG595" s="109"/>
      <c r="MHH595" s="109"/>
      <c r="MHI595" s="109"/>
      <c r="MHJ595" s="109"/>
      <c r="MHK595" s="109"/>
      <c r="MHL595" s="109"/>
      <c r="MHM595" s="109"/>
      <c r="MHN595" s="109"/>
      <c r="MHO595" s="109"/>
      <c r="MHP595" s="109"/>
      <c r="MHQ595" s="109"/>
      <c r="MHR595" s="109"/>
      <c r="MHS595" s="109"/>
      <c r="MHT595" s="109"/>
      <c r="MHU595" s="109"/>
      <c r="MHV595" s="109"/>
      <c r="MHW595" s="109"/>
      <c r="MHX595" s="109"/>
      <c r="MHY595" s="109"/>
      <c r="MHZ595" s="109"/>
      <c r="MIA595" s="109"/>
      <c r="MIB595" s="109"/>
      <c r="MIC595" s="109"/>
      <c r="MID595" s="109"/>
      <c r="MIE595" s="109"/>
      <c r="MIF595" s="109"/>
      <c r="MIG595" s="109"/>
      <c r="MIH595" s="109"/>
      <c r="MII595" s="109"/>
      <c r="MIJ595" s="109"/>
      <c r="MIK595" s="109"/>
      <c r="MIL595" s="109"/>
      <c r="MIM595" s="109"/>
      <c r="MIN595" s="109"/>
      <c r="MIO595" s="109"/>
      <c r="MIP595" s="109"/>
      <c r="MIQ595" s="109"/>
      <c r="MIR595" s="109"/>
      <c r="MIS595" s="109"/>
      <c r="MIT595" s="109"/>
      <c r="MIU595" s="109"/>
      <c r="MIV595" s="109"/>
      <c r="MIW595" s="109"/>
      <c r="MIX595" s="109"/>
      <c r="MIY595" s="109"/>
      <c r="MIZ595" s="109"/>
      <c r="MJA595" s="109"/>
      <c r="MJB595" s="109"/>
      <c r="MJC595" s="109"/>
      <c r="MJD595" s="109"/>
      <c r="MJE595" s="109"/>
      <c r="MJF595" s="109"/>
      <c r="MJG595" s="109"/>
      <c r="MJH595" s="109"/>
      <c r="MJI595" s="109"/>
      <c r="MJJ595" s="109"/>
      <c r="MJK595" s="109"/>
      <c r="MJL595" s="109"/>
      <c r="MJM595" s="109"/>
      <c r="MJN595" s="109"/>
      <c r="MJO595" s="109"/>
      <c r="MJP595" s="109"/>
      <c r="MJQ595" s="109"/>
      <c r="MJR595" s="109"/>
      <c r="MJS595" s="109"/>
      <c r="MJT595" s="109"/>
      <c r="MJU595" s="109"/>
      <c r="MJV595" s="109"/>
      <c r="MJW595" s="109"/>
      <c r="MJX595" s="109"/>
      <c r="MJY595" s="109"/>
      <c r="MJZ595" s="109"/>
      <c r="MKA595" s="109"/>
      <c r="MKB595" s="109"/>
      <c r="MKC595" s="109"/>
      <c r="MKD595" s="109"/>
      <c r="MKE595" s="109"/>
      <c r="MKF595" s="109"/>
      <c r="MKG595" s="109"/>
      <c r="MKH595" s="109"/>
      <c r="MKI595" s="109"/>
      <c r="MKJ595" s="109"/>
      <c r="MKK595" s="109"/>
      <c r="MKL595" s="109"/>
      <c r="MKM595" s="109"/>
      <c r="MKN595" s="109"/>
      <c r="MKO595" s="109"/>
      <c r="MKP595" s="109"/>
      <c r="MKQ595" s="109"/>
      <c r="MKR595" s="109"/>
      <c r="MKS595" s="109"/>
      <c r="MKT595" s="109"/>
      <c r="MKU595" s="109"/>
      <c r="MKV595" s="109"/>
      <c r="MKW595" s="109"/>
      <c r="MKX595" s="109"/>
      <c r="MKY595" s="109"/>
      <c r="MKZ595" s="109"/>
      <c r="MLA595" s="109"/>
      <c r="MLB595" s="109"/>
      <c r="MLC595" s="109"/>
      <c r="MLD595" s="109"/>
      <c r="MLE595" s="109"/>
      <c r="MLF595" s="109"/>
      <c r="MLG595" s="109"/>
      <c r="MLH595" s="109"/>
      <c r="MLI595" s="109"/>
      <c r="MLJ595" s="109"/>
      <c r="MLK595" s="109"/>
      <c r="MLL595" s="109"/>
      <c r="MLM595" s="109"/>
      <c r="MLN595" s="109"/>
      <c r="MLO595" s="109"/>
      <c r="MLP595" s="109"/>
      <c r="MLQ595" s="109"/>
      <c r="MLR595" s="109"/>
      <c r="MLS595" s="109"/>
      <c r="MLT595" s="109"/>
      <c r="MLU595" s="109"/>
      <c r="MLV595" s="109"/>
      <c r="MLW595" s="109"/>
      <c r="MLX595" s="109"/>
      <c r="MLY595" s="109"/>
      <c r="MLZ595" s="109"/>
      <c r="MMA595" s="109"/>
      <c r="MMB595" s="109"/>
      <c r="MMC595" s="109"/>
      <c r="MMD595" s="109"/>
      <c r="MME595" s="109"/>
      <c r="MMF595" s="109"/>
      <c r="MMG595" s="109"/>
      <c r="MMH595" s="109"/>
      <c r="MMI595" s="109"/>
      <c r="MMJ595" s="109"/>
      <c r="MMK595" s="109"/>
      <c r="MML595" s="109"/>
      <c r="MMM595" s="109"/>
      <c r="MMN595" s="109"/>
      <c r="MMO595" s="109"/>
      <c r="MMP595" s="109"/>
      <c r="MMQ595" s="109"/>
      <c r="MMR595" s="109"/>
      <c r="MMS595" s="109"/>
      <c r="MMT595" s="109"/>
      <c r="MMU595" s="109"/>
      <c r="MMV595" s="109"/>
      <c r="MMW595" s="109"/>
      <c r="MMX595" s="109"/>
      <c r="MMY595" s="109"/>
      <c r="MMZ595" s="109"/>
      <c r="MNA595" s="109"/>
      <c r="MNB595" s="109"/>
      <c r="MNC595" s="109"/>
      <c r="MND595" s="109"/>
      <c r="MNE595" s="109"/>
      <c r="MNF595" s="109"/>
      <c r="MNG595" s="109"/>
      <c r="MNH595" s="109"/>
      <c r="MNI595" s="109"/>
      <c r="MNJ595" s="109"/>
      <c r="MNK595" s="109"/>
      <c r="MNL595" s="109"/>
      <c r="MNM595" s="109"/>
      <c r="MNN595" s="109"/>
      <c r="MNO595" s="109"/>
      <c r="MNP595" s="109"/>
      <c r="MNQ595" s="109"/>
      <c r="MNR595" s="109"/>
      <c r="MNS595" s="109"/>
      <c r="MNT595" s="109"/>
      <c r="MNU595" s="109"/>
      <c r="MNV595" s="109"/>
      <c r="MNW595" s="109"/>
      <c r="MNX595" s="109"/>
      <c r="MNY595" s="109"/>
      <c r="MNZ595" s="109"/>
      <c r="MOA595" s="109"/>
      <c r="MOB595" s="109"/>
      <c r="MOC595" s="109"/>
      <c r="MOD595" s="109"/>
      <c r="MOE595" s="109"/>
      <c r="MOF595" s="109"/>
      <c r="MOG595" s="109"/>
      <c r="MOH595" s="109"/>
      <c r="MOI595" s="109"/>
      <c r="MOJ595" s="109"/>
      <c r="MOK595" s="109"/>
      <c r="MOL595" s="109"/>
      <c r="MOM595" s="109"/>
      <c r="MON595" s="109"/>
      <c r="MOO595" s="109"/>
      <c r="MOP595" s="109"/>
      <c r="MOQ595" s="109"/>
      <c r="MOR595" s="109"/>
      <c r="MOS595" s="109"/>
      <c r="MOT595" s="109"/>
      <c r="MOU595" s="109"/>
      <c r="MOV595" s="109"/>
      <c r="MOW595" s="109"/>
      <c r="MOX595" s="109"/>
      <c r="MOY595" s="109"/>
      <c r="MOZ595" s="109"/>
      <c r="MPA595" s="109"/>
      <c r="MPB595" s="109"/>
      <c r="MPC595" s="109"/>
      <c r="MPD595" s="109"/>
      <c r="MPE595" s="109"/>
      <c r="MPF595" s="109"/>
      <c r="MPG595" s="109"/>
      <c r="MPH595" s="109"/>
      <c r="MPI595" s="109"/>
      <c r="MPJ595" s="109"/>
      <c r="MPK595" s="109"/>
      <c r="MPL595" s="109"/>
      <c r="MPM595" s="109"/>
      <c r="MPN595" s="109"/>
      <c r="MPO595" s="109"/>
      <c r="MPP595" s="109"/>
      <c r="MPQ595" s="109"/>
      <c r="MPR595" s="109"/>
      <c r="MPS595" s="109"/>
      <c r="MPT595" s="109"/>
      <c r="MPU595" s="109"/>
      <c r="MPV595" s="109"/>
      <c r="MPW595" s="109"/>
      <c r="MPX595" s="109"/>
      <c r="MPY595" s="109"/>
      <c r="MPZ595" s="109"/>
      <c r="MQA595" s="109"/>
      <c r="MQB595" s="109"/>
      <c r="MQC595" s="109"/>
      <c r="MQD595" s="109"/>
      <c r="MQE595" s="109"/>
      <c r="MQF595" s="109"/>
      <c r="MQG595" s="109"/>
      <c r="MQH595" s="109"/>
      <c r="MQI595" s="109"/>
      <c r="MQJ595" s="109"/>
      <c r="MQK595" s="109"/>
      <c r="MQL595" s="109"/>
      <c r="MQM595" s="109"/>
      <c r="MQN595" s="109"/>
      <c r="MQO595" s="109"/>
      <c r="MQP595" s="109"/>
      <c r="MQQ595" s="109"/>
      <c r="MQR595" s="109"/>
      <c r="MQS595" s="109"/>
      <c r="MQT595" s="109"/>
      <c r="MQU595" s="109"/>
      <c r="MQV595" s="109"/>
      <c r="MQW595" s="109"/>
      <c r="MQX595" s="109"/>
      <c r="MQY595" s="109"/>
      <c r="MQZ595" s="109"/>
      <c r="MRA595" s="109"/>
      <c r="MRB595" s="109"/>
      <c r="MRC595" s="109"/>
      <c r="MRD595" s="109"/>
      <c r="MRE595" s="109"/>
      <c r="MRF595" s="109"/>
      <c r="MRG595" s="109"/>
      <c r="MRH595" s="109"/>
      <c r="MRI595" s="109"/>
      <c r="MRJ595" s="109"/>
      <c r="MRK595" s="109"/>
      <c r="MRL595" s="109"/>
      <c r="MRM595" s="109"/>
      <c r="MRN595" s="109"/>
      <c r="MRO595" s="109"/>
      <c r="MRP595" s="109"/>
      <c r="MRQ595" s="109"/>
      <c r="MRR595" s="109"/>
      <c r="MRS595" s="109"/>
      <c r="MRT595" s="109"/>
      <c r="MRU595" s="109"/>
      <c r="MRV595" s="109"/>
      <c r="MRW595" s="109"/>
      <c r="MRX595" s="109"/>
      <c r="MRY595" s="109"/>
      <c r="MRZ595" s="109"/>
      <c r="MSA595" s="109"/>
      <c r="MSB595" s="109"/>
      <c r="MSC595" s="109"/>
      <c r="MSD595" s="109"/>
      <c r="MSE595" s="109"/>
      <c r="MSF595" s="109"/>
      <c r="MSG595" s="109"/>
      <c r="MSH595" s="109"/>
      <c r="MSI595" s="109"/>
      <c r="MSJ595" s="109"/>
      <c r="MSK595" s="109"/>
      <c r="MSL595" s="109"/>
      <c r="MSM595" s="109"/>
      <c r="MSN595" s="109"/>
      <c r="MSO595" s="109"/>
      <c r="MSP595" s="109"/>
      <c r="MSQ595" s="109"/>
      <c r="MSR595" s="109"/>
      <c r="MSS595" s="109"/>
      <c r="MST595" s="109"/>
      <c r="MSU595" s="109"/>
      <c r="MSV595" s="109"/>
      <c r="MSW595" s="109"/>
      <c r="MSX595" s="109"/>
      <c r="MSY595" s="109"/>
      <c r="MSZ595" s="109"/>
      <c r="MTA595" s="109"/>
      <c r="MTB595" s="109"/>
      <c r="MTC595" s="109"/>
      <c r="MTD595" s="109"/>
      <c r="MTE595" s="109"/>
      <c r="MTF595" s="109"/>
      <c r="MTG595" s="109"/>
      <c r="MTH595" s="109"/>
      <c r="MTI595" s="109"/>
      <c r="MTJ595" s="109"/>
      <c r="MTK595" s="109"/>
      <c r="MTL595" s="109"/>
      <c r="MTM595" s="109"/>
      <c r="MTN595" s="109"/>
      <c r="MTO595" s="109"/>
      <c r="MTP595" s="109"/>
      <c r="MTQ595" s="109"/>
      <c r="MTR595" s="109"/>
      <c r="MTS595" s="109"/>
      <c r="MTT595" s="109"/>
      <c r="MTU595" s="109"/>
      <c r="MTV595" s="109"/>
      <c r="MTW595" s="109"/>
      <c r="MTX595" s="109"/>
      <c r="MTY595" s="109"/>
      <c r="MTZ595" s="109"/>
      <c r="MUA595" s="109"/>
      <c r="MUB595" s="109"/>
      <c r="MUC595" s="109"/>
      <c r="MUD595" s="109"/>
      <c r="MUE595" s="109"/>
      <c r="MUF595" s="109"/>
      <c r="MUG595" s="109"/>
      <c r="MUH595" s="109"/>
      <c r="MUI595" s="109"/>
      <c r="MUJ595" s="109"/>
      <c r="MUK595" s="109"/>
      <c r="MUL595" s="109"/>
      <c r="MUM595" s="109"/>
      <c r="MUN595" s="109"/>
      <c r="MUO595" s="109"/>
      <c r="MUP595" s="109"/>
      <c r="MUQ595" s="109"/>
      <c r="MUR595" s="109"/>
      <c r="MUS595" s="109"/>
      <c r="MUT595" s="109"/>
      <c r="MUU595" s="109"/>
      <c r="MUV595" s="109"/>
      <c r="MUW595" s="109"/>
      <c r="MUX595" s="109"/>
      <c r="MUY595" s="109"/>
      <c r="MUZ595" s="109"/>
      <c r="MVA595" s="109"/>
      <c r="MVB595" s="109"/>
      <c r="MVC595" s="109"/>
      <c r="MVD595" s="109"/>
      <c r="MVE595" s="109"/>
      <c r="MVF595" s="109"/>
      <c r="MVG595" s="109"/>
      <c r="MVH595" s="109"/>
      <c r="MVI595" s="109"/>
      <c r="MVJ595" s="109"/>
      <c r="MVK595" s="109"/>
      <c r="MVL595" s="109"/>
      <c r="MVM595" s="109"/>
      <c r="MVN595" s="109"/>
      <c r="MVO595" s="109"/>
      <c r="MVP595" s="109"/>
      <c r="MVQ595" s="109"/>
      <c r="MVR595" s="109"/>
      <c r="MVS595" s="109"/>
      <c r="MVT595" s="109"/>
      <c r="MVU595" s="109"/>
      <c r="MVV595" s="109"/>
      <c r="MVW595" s="109"/>
      <c r="MVX595" s="109"/>
      <c r="MVY595" s="109"/>
      <c r="MVZ595" s="109"/>
      <c r="MWA595" s="109"/>
      <c r="MWB595" s="109"/>
      <c r="MWC595" s="109"/>
      <c r="MWD595" s="109"/>
      <c r="MWE595" s="109"/>
      <c r="MWF595" s="109"/>
      <c r="MWG595" s="109"/>
      <c r="MWH595" s="109"/>
      <c r="MWI595" s="109"/>
      <c r="MWJ595" s="109"/>
      <c r="MWK595" s="109"/>
      <c r="MWL595" s="109"/>
      <c r="MWM595" s="109"/>
      <c r="MWN595" s="109"/>
      <c r="MWO595" s="109"/>
      <c r="MWP595" s="109"/>
      <c r="MWQ595" s="109"/>
      <c r="MWR595" s="109"/>
      <c r="MWS595" s="109"/>
      <c r="MWT595" s="109"/>
      <c r="MWU595" s="109"/>
      <c r="MWV595" s="109"/>
      <c r="MWW595" s="109"/>
      <c r="MWX595" s="109"/>
      <c r="MWY595" s="109"/>
      <c r="MWZ595" s="109"/>
      <c r="MXA595" s="109"/>
      <c r="MXB595" s="109"/>
      <c r="MXC595" s="109"/>
      <c r="MXD595" s="109"/>
      <c r="MXE595" s="109"/>
      <c r="MXF595" s="109"/>
      <c r="MXG595" s="109"/>
      <c r="MXH595" s="109"/>
      <c r="MXI595" s="109"/>
      <c r="MXJ595" s="109"/>
      <c r="MXK595" s="109"/>
      <c r="MXL595" s="109"/>
      <c r="MXM595" s="109"/>
      <c r="MXN595" s="109"/>
      <c r="MXO595" s="109"/>
      <c r="MXP595" s="109"/>
      <c r="MXQ595" s="109"/>
      <c r="MXR595" s="109"/>
      <c r="MXS595" s="109"/>
      <c r="MXT595" s="109"/>
      <c r="MXU595" s="109"/>
      <c r="MXV595" s="109"/>
      <c r="MXW595" s="109"/>
      <c r="MXX595" s="109"/>
      <c r="MXY595" s="109"/>
      <c r="MXZ595" s="109"/>
      <c r="MYA595" s="109"/>
      <c r="MYB595" s="109"/>
      <c r="MYC595" s="109"/>
      <c r="MYD595" s="109"/>
      <c r="MYE595" s="109"/>
      <c r="MYF595" s="109"/>
      <c r="MYG595" s="109"/>
      <c r="MYH595" s="109"/>
      <c r="MYI595" s="109"/>
      <c r="MYJ595" s="109"/>
      <c r="MYK595" s="109"/>
      <c r="MYL595" s="109"/>
      <c r="MYM595" s="109"/>
      <c r="MYN595" s="109"/>
      <c r="MYO595" s="109"/>
      <c r="MYP595" s="109"/>
      <c r="MYQ595" s="109"/>
      <c r="MYR595" s="109"/>
      <c r="MYS595" s="109"/>
      <c r="MYT595" s="109"/>
      <c r="MYU595" s="109"/>
      <c r="MYV595" s="109"/>
      <c r="MYW595" s="109"/>
      <c r="MYX595" s="109"/>
      <c r="MYY595" s="109"/>
      <c r="MYZ595" s="109"/>
      <c r="MZA595" s="109"/>
      <c r="MZB595" s="109"/>
      <c r="MZC595" s="109"/>
      <c r="MZD595" s="109"/>
      <c r="MZE595" s="109"/>
      <c r="MZF595" s="109"/>
      <c r="MZG595" s="109"/>
      <c r="MZH595" s="109"/>
      <c r="MZI595" s="109"/>
      <c r="MZJ595" s="109"/>
      <c r="MZK595" s="109"/>
      <c r="MZL595" s="109"/>
      <c r="MZM595" s="109"/>
      <c r="MZN595" s="109"/>
      <c r="MZO595" s="109"/>
      <c r="MZP595" s="109"/>
      <c r="MZQ595" s="109"/>
      <c r="MZR595" s="109"/>
      <c r="MZS595" s="109"/>
      <c r="MZT595" s="109"/>
      <c r="MZU595" s="109"/>
      <c r="MZV595" s="109"/>
      <c r="MZW595" s="109"/>
      <c r="MZX595" s="109"/>
      <c r="MZY595" s="109"/>
      <c r="MZZ595" s="109"/>
      <c r="NAA595" s="109"/>
      <c r="NAB595" s="109"/>
      <c r="NAC595" s="109"/>
      <c r="NAD595" s="109"/>
      <c r="NAE595" s="109"/>
      <c r="NAF595" s="109"/>
      <c r="NAG595" s="109"/>
      <c r="NAH595" s="109"/>
      <c r="NAI595" s="109"/>
      <c r="NAJ595" s="109"/>
      <c r="NAK595" s="109"/>
      <c r="NAL595" s="109"/>
      <c r="NAM595" s="109"/>
      <c r="NAN595" s="109"/>
      <c r="NAO595" s="109"/>
      <c r="NAP595" s="109"/>
      <c r="NAQ595" s="109"/>
      <c r="NAR595" s="109"/>
      <c r="NAS595" s="109"/>
      <c r="NAT595" s="109"/>
      <c r="NAU595" s="109"/>
      <c r="NAV595" s="109"/>
      <c r="NAW595" s="109"/>
      <c r="NAX595" s="109"/>
      <c r="NAY595" s="109"/>
      <c r="NAZ595" s="109"/>
      <c r="NBA595" s="109"/>
      <c r="NBB595" s="109"/>
      <c r="NBC595" s="109"/>
      <c r="NBD595" s="109"/>
      <c r="NBE595" s="109"/>
      <c r="NBF595" s="109"/>
      <c r="NBG595" s="109"/>
      <c r="NBH595" s="109"/>
      <c r="NBI595" s="109"/>
      <c r="NBJ595" s="109"/>
      <c r="NBK595" s="109"/>
      <c r="NBL595" s="109"/>
      <c r="NBM595" s="109"/>
      <c r="NBN595" s="109"/>
      <c r="NBO595" s="109"/>
      <c r="NBP595" s="109"/>
      <c r="NBQ595" s="109"/>
      <c r="NBR595" s="109"/>
      <c r="NBS595" s="109"/>
      <c r="NBT595" s="109"/>
      <c r="NBU595" s="109"/>
      <c r="NBV595" s="109"/>
      <c r="NBW595" s="109"/>
      <c r="NBX595" s="109"/>
      <c r="NBY595" s="109"/>
      <c r="NBZ595" s="109"/>
      <c r="NCA595" s="109"/>
      <c r="NCB595" s="109"/>
      <c r="NCC595" s="109"/>
      <c r="NCD595" s="109"/>
      <c r="NCE595" s="109"/>
      <c r="NCF595" s="109"/>
      <c r="NCG595" s="109"/>
      <c r="NCH595" s="109"/>
      <c r="NCI595" s="109"/>
      <c r="NCJ595" s="109"/>
      <c r="NCK595" s="109"/>
      <c r="NCL595" s="109"/>
      <c r="NCM595" s="109"/>
      <c r="NCN595" s="109"/>
      <c r="NCO595" s="109"/>
      <c r="NCP595" s="109"/>
      <c r="NCQ595" s="109"/>
      <c r="NCR595" s="109"/>
      <c r="NCS595" s="109"/>
      <c r="NCT595" s="109"/>
      <c r="NCU595" s="109"/>
      <c r="NCV595" s="109"/>
      <c r="NCW595" s="109"/>
      <c r="NCX595" s="109"/>
      <c r="NCY595" s="109"/>
      <c r="NCZ595" s="109"/>
      <c r="NDA595" s="109"/>
      <c r="NDB595" s="109"/>
      <c r="NDC595" s="109"/>
      <c r="NDD595" s="109"/>
      <c r="NDE595" s="109"/>
      <c r="NDF595" s="109"/>
      <c r="NDG595" s="109"/>
      <c r="NDH595" s="109"/>
      <c r="NDI595" s="109"/>
      <c r="NDJ595" s="109"/>
      <c r="NDK595" s="109"/>
      <c r="NDL595" s="109"/>
      <c r="NDM595" s="109"/>
      <c r="NDN595" s="109"/>
      <c r="NDO595" s="109"/>
      <c r="NDP595" s="109"/>
      <c r="NDQ595" s="109"/>
      <c r="NDR595" s="109"/>
      <c r="NDS595" s="109"/>
      <c r="NDT595" s="109"/>
      <c r="NDU595" s="109"/>
      <c r="NDV595" s="109"/>
      <c r="NDW595" s="109"/>
      <c r="NDX595" s="109"/>
      <c r="NDY595" s="109"/>
      <c r="NDZ595" s="109"/>
      <c r="NEA595" s="109"/>
      <c r="NEB595" s="109"/>
      <c r="NEC595" s="109"/>
      <c r="NED595" s="109"/>
      <c r="NEE595" s="109"/>
      <c r="NEF595" s="109"/>
      <c r="NEG595" s="109"/>
      <c r="NEH595" s="109"/>
      <c r="NEI595" s="109"/>
      <c r="NEJ595" s="109"/>
      <c r="NEK595" s="109"/>
      <c r="NEL595" s="109"/>
      <c r="NEM595" s="109"/>
      <c r="NEN595" s="109"/>
      <c r="NEO595" s="109"/>
      <c r="NEP595" s="109"/>
      <c r="NEQ595" s="109"/>
      <c r="NER595" s="109"/>
      <c r="NES595" s="109"/>
      <c r="NET595" s="109"/>
      <c r="NEU595" s="109"/>
      <c r="NEV595" s="109"/>
      <c r="NEW595" s="109"/>
      <c r="NEX595" s="109"/>
      <c r="NEY595" s="109"/>
      <c r="NEZ595" s="109"/>
      <c r="NFA595" s="109"/>
      <c r="NFB595" s="109"/>
      <c r="NFC595" s="109"/>
      <c r="NFD595" s="109"/>
      <c r="NFE595" s="109"/>
      <c r="NFF595" s="109"/>
      <c r="NFG595" s="109"/>
      <c r="NFH595" s="109"/>
      <c r="NFI595" s="109"/>
      <c r="NFJ595" s="109"/>
      <c r="NFK595" s="109"/>
      <c r="NFL595" s="109"/>
      <c r="NFM595" s="109"/>
      <c r="NFN595" s="109"/>
      <c r="NFO595" s="109"/>
      <c r="NFP595" s="109"/>
      <c r="NFQ595" s="109"/>
      <c r="NFR595" s="109"/>
      <c r="NFS595" s="109"/>
      <c r="NFT595" s="109"/>
      <c r="NFU595" s="109"/>
      <c r="NFV595" s="109"/>
      <c r="NFW595" s="109"/>
      <c r="NFX595" s="109"/>
      <c r="NFY595" s="109"/>
      <c r="NFZ595" s="109"/>
      <c r="NGA595" s="109"/>
      <c r="NGB595" s="109"/>
      <c r="NGC595" s="109"/>
      <c r="NGD595" s="109"/>
      <c r="NGE595" s="109"/>
      <c r="NGF595" s="109"/>
      <c r="NGG595" s="109"/>
      <c r="NGH595" s="109"/>
      <c r="NGI595" s="109"/>
      <c r="NGJ595" s="109"/>
      <c r="NGK595" s="109"/>
      <c r="NGL595" s="109"/>
      <c r="NGM595" s="109"/>
      <c r="NGN595" s="109"/>
      <c r="NGO595" s="109"/>
      <c r="NGP595" s="109"/>
      <c r="NGQ595" s="109"/>
      <c r="NGR595" s="109"/>
      <c r="NGS595" s="109"/>
      <c r="NGT595" s="109"/>
      <c r="NGU595" s="109"/>
      <c r="NGV595" s="109"/>
      <c r="NGW595" s="109"/>
      <c r="NGX595" s="109"/>
      <c r="NGY595" s="109"/>
      <c r="NGZ595" s="109"/>
      <c r="NHA595" s="109"/>
      <c r="NHB595" s="109"/>
      <c r="NHC595" s="109"/>
      <c r="NHD595" s="109"/>
      <c r="NHE595" s="109"/>
      <c r="NHF595" s="109"/>
      <c r="NHG595" s="109"/>
      <c r="NHH595" s="109"/>
      <c r="NHI595" s="109"/>
      <c r="NHJ595" s="109"/>
      <c r="NHK595" s="109"/>
      <c r="NHL595" s="109"/>
      <c r="NHM595" s="109"/>
      <c r="NHN595" s="109"/>
      <c r="NHO595" s="109"/>
      <c r="NHP595" s="109"/>
      <c r="NHQ595" s="109"/>
      <c r="NHR595" s="109"/>
      <c r="NHS595" s="109"/>
      <c r="NHT595" s="109"/>
      <c r="NHU595" s="109"/>
      <c r="NHV595" s="109"/>
      <c r="NHW595" s="109"/>
      <c r="NHX595" s="109"/>
      <c r="NHY595" s="109"/>
      <c r="NHZ595" s="109"/>
      <c r="NIA595" s="109"/>
      <c r="NIB595" s="109"/>
      <c r="NIC595" s="109"/>
      <c r="NID595" s="109"/>
      <c r="NIE595" s="109"/>
      <c r="NIF595" s="109"/>
      <c r="NIG595" s="109"/>
      <c r="NIH595" s="109"/>
      <c r="NII595" s="109"/>
      <c r="NIJ595" s="109"/>
      <c r="NIK595" s="109"/>
      <c r="NIL595" s="109"/>
      <c r="NIM595" s="109"/>
      <c r="NIN595" s="109"/>
      <c r="NIO595" s="109"/>
      <c r="NIP595" s="109"/>
      <c r="NIQ595" s="109"/>
      <c r="NIR595" s="109"/>
      <c r="NIS595" s="109"/>
      <c r="NIT595" s="109"/>
      <c r="NIU595" s="109"/>
      <c r="NIV595" s="109"/>
      <c r="NIW595" s="109"/>
      <c r="NIX595" s="109"/>
      <c r="NIY595" s="109"/>
      <c r="NIZ595" s="109"/>
      <c r="NJA595" s="109"/>
      <c r="NJB595" s="109"/>
      <c r="NJC595" s="109"/>
      <c r="NJD595" s="109"/>
      <c r="NJE595" s="109"/>
      <c r="NJF595" s="109"/>
      <c r="NJG595" s="109"/>
      <c r="NJH595" s="109"/>
      <c r="NJI595" s="109"/>
      <c r="NJJ595" s="109"/>
      <c r="NJK595" s="109"/>
      <c r="NJL595" s="109"/>
      <c r="NJM595" s="109"/>
      <c r="NJN595" s="109"/>
      <c r="NJO595" s="109"/>
      <c r="NJP595" s="109"/>
      <c r="NJQ595" s="109"/>
      <c r="NJR595" s="109"/>
      <c r="NJS595" s="109"/>
      <c r="NJT595" s="109"/>
      <c r="NJU595" s="109"/>
      <c r="NJV595" s="109"/>
      <c r="NJW595" s="109"/>
      <c r="NJX595" s="109"/>
      <c r="NJY595" s="109"/>
      <c r="NJZ595" s="109"/>
      <c r="NKA595" s="109"/>
      <c r="NKB595" s="109"/>
      <c r="NKC595" s="109"/>
      <c r="NKD595" s="109"/>
      <c r="NKE595" s="109"/>
      <c r="NKF595" s="109"/>
      <c r="NKG595" s="109"/>
      <c r="NKH595" s="109"/>
      <c r="NKI595" s="109"/>
      <c r="NKJ595" s="109"/>
      <c r="NKK595" s="109"/>
      <c r="NKL595" s="109"/>
      <c r="NKM595" s="109"/>
      <c r="NKN595" s="109"/>
      <c r="NKO595" s="109"/>
      <c r="NKP595" s="109"/>
      <c r="NKQ595" s="109"/>
      <c r="NKR595" s="109"/>
      <c r="NKS595" s="109"/>
      <c r="NKT595" s="109"/>
      <c r="NKU595" s="109"/>
      <c r="NKV595" s="109"/>
      <c r="NKW595" s="109"/>
      <c r="NKX595" s="109"/>
      <c r="NKY595" s="109"/>
      <c r="NKZ595" s="109"/>
      <c r="NLA595" s="109"/>
      <c r="NLB595" s="109"/>
      <c r="NLC595" s="109"/>
      <c r="NLD595" s="109"/>
      <c r="NLE595" s="109"/>
      <c r="NLF595" s="109"/>
      <c r="NLG595" s="109"/>
      <c r="NLH595" s="109"/>
      <c r="NLI595" s="109"/>
      <c r="NLJ595" s="109"/>
      <c r="NLK595" s="109"/>
      <c r="NLL595" s="109"/>
      <c r="NLM595" s="109"/>
      <c r="NLN595" s="109"/>
      <c r="NLO595" s="109"/>
      <c r="NLP595" s="109"/>
      <c r="NLQ595" s="109"/>
      <c r="NLR595" s="109"/>
      <c r="NLS595" s="109"/>
      <c r="NLT595" s="109"/>
      <c r="NLU595" s="109"/>
      <c r="NLV595" s="109"/>
      <c r="NLW595" s="109"/>
      <c r="NLX595" s="109"/>
      <c r="NLY595" s="109"/>
      <c r="NLZ595" s="109"/>
      <c r="NMA595" s="109"/>
      <c r="NMB595" s="109"/>
      <c r="NMC595" s="109"/>
      <c r="NMD595" s="109"/>
      <c r="NME595" s="109"/>
      <c r="NMF595" s="109"/>
      <c r="NMG595" s="109"/>
      <c r="NMH595" s="109"/>
      <c r="NMI595" s="109"/>
      <c r="NMJ595" s="109"/>
      <c r="NMK595" s="109"/>
      <c r="NML595" s="109"/>
      <c r="NMM595" s="109"/>
      <c r="NMN595" s="109"/>
      <c r="NMO595" s="109"/>
      <c r="NMP595" s="109"/>
      <c r="NMQ595" s="109"/>
      <c r="NMR595" s="109"/>
      <c r="NMS595" s="109"/>
      <c r="NMT595" s="109"/>
      <c r="NMU595" s="109"/>
      <c r="NMV595" s="109"/>
      <c r="NMW595" s="109"/>
      <c r="NMX595" s="109"/>
      <c r="NMY595" s="109"/>
      <c r="NMZ595" s="109"/>
      <c r="NNA595" s="109"/>
      <c r="NNB595" s="109"/>
      <c r="NNC595" s="109"/>
      <c r="NND595" s="109"/>
      <c r="NNE595" s="109"/>
      <c r="NNF595" s="109"/>
      <c r="NNG595" s="109"/>
      <c r="NNH595" s="109"/>
      <c r="NNI595" s="109"/>
      <c r="NNJ595" s="109"/>
      <c r="NNK595" s="109"/>
      <c r="NNL595" s="109"/>
      <c r="NNM595" s="109"/>
      <c r="NNN595" s="109"/>
      <c r="NNO595" s="109"/>
      <c r="NNP595" s="109"/>
      <c r="NNQ595" s="109"/>
      <c r="NNR595" s="109"/>
      <c r="NNS595" s="109"/>
      <c r="NNT595" s="109"/>
      <c r="NNU595" s="109"/>
      <c r="NNV595" s="109"/>
      <c r="NNW595" s="109"/>
      <c r="NNX595" s="109"/>
      <c r="NNY595" s="109"/>
      <c r="NNZ595" s="109"/>
      <c r="NOA595" s="109"/>
      <c r="NOB595" s="109"/>
      <c r="NOC595" s="109"/>
      <c r="NOD595" s="109"/>
      <c r="NOE595" s="109"/>
      <c r="NOF595" s="109"/>
      <c r="NOG595" s="109"/>
      <c r="NOH595" s="109"/>
      <c r="NOI595" s="109"/>
      <c r="NOJ595" s="109"/>
      <c r="NOK595" s="109"/>
      <c r="NOL595" s="109"/>
      <c r="NOM595" s="109"/>
      <c r="NON595" s="109"/>
      <c r="NOO595" s="109"/>
      <c r="NOP595" s="109"/>
      <c r="NOQ595" s="109"/>
      <c r="NOR595" s="109"/>
      <c r="NOS595" s="109"/>
      <c r="NOT595" s="109"/>
      <c r="NOU595" s="109"/>
      <c r="NOV595" s="109"/>
      <c r="NOW595" s="109"/>
      <c r="NOX595" s="109"/>
      <c r="NOY595" s="109"/>
      <c r="NOZ595" s="109"/>
      <c r="NPA595" s="109"/>
      <c r="NPB595" s="109"/>
      <c r="NPC595" s="109"/>
      <c r="NPD595" s="109"/>
      <c r="NPE595" s="109"/>
      <c r="NPF595" s="109"/>
      <c r="NPG595" s="109"/>
      <c r="NPH595" s="109"/>
      <c r="NPI595" s="109"/>
      <c r="NPJ595" s="109"/>
      <c r="NPK595" s="109"/>
      <c r="NPL595" s="109"/>
      <c r="NPM595" s="109"/>
      <c r="NPN595" s="109"/>
      <c r="NPO595" s="109"/>
      <c r="NPP595" s="109"/>
      <c r="NPQ595" s="109"/>
      <c r="NPR595" s="109"/>
      <c r="NPS595" s="109"/>
      <c r="NPT595" s="109"/>
      <c r="NPU595" s="109"/>
      <c r="NPV595" s="109"/>
      <c r="NPW595" s="109"/>
      <c r="NPX595" s="109"/>
      <c r="NPY595" s="109"/>
      <c r="NPZ595" s="109"/>
      <c r="NQA595" s="109"/>
      <c r="NQB595" s="109"/>
      <c r="NQC595" s="109"/>
      <c r="NQD595" s="109"/>
      <c r="NQE595" s="109"/>
      <c r="NQF595" s="109"/>
      <c r="NQG595" s="109"/>
      <c r="NQH595" s="109"/>
      <c r="NQI595" s="109"/>
      <c r="NQJ595" s="109"/>
      <c r="NQK595" s="109"/>
      <c r="NQL595" s="109"/>
      <c r="NQM595" s="109"/>
      <c r="NQN595" s="109"/>
      <c r="NQO595" s="109"/>
      <c r="NQP595" s="109"/>
      <c r="NQQ595" s="109"/>
      <c r="NQR595" s="109"/>
      <c r="NQS595" s="109"/>
      <c r="NQT595" s="109"/>
      <c r="NQU595" s="109"/>
      <c r="NQV595" s="109"/>
      <c r="NQW595" s="109"/>
      <c r="NQX595" s="109"/>
      <c r="NQY595" s="109"/>
      <c r="NQZ595" s="109"/>
      <c r="NRA595" s="109"/>
      <c r="NRB595" s="109"/>
      <c r="NRC595" s="109"/>
      <c r="NRD595" s="109"/>
      <c r="NRE595" s="109"/>
      <c r="NRF595" s="109"/>
      <c r="NRG595" s="109"/>
      <c r="NRH595" s="109"/>
      <c r="NRI595" s="109"/>
      <c r="NRJ595" s="109"/>
      <c r="NRK595" s="109"/>
      <c r="NRL595" s="109"/>
      <c r="NRM595" s="109"/>
      <c r="NRN595" s="109"/>
      <c r="NRO595" s="109"/>
      <c r="NRP595" s="109"/>
      <c r="NRQ595" s="109"/>
      <c r="NRR595" s="109"/>
      <c r="NRS595" s="109"/>
      <c r="NRT595" s="109"/>
      <c r="NRU595" s="109"/>
      <c r="NRV595" s="109"/>
      <c r="NRW595" s="109"/>
      <c r="NRX595" s="109"/>
      <c r="NRY595" s="109"/>
      <c r="NRZ595" s="109"/>
      <c r="NSA595" s="109"/>
      <c r="NSB595" s="109"/>
      <c r="NSC595" s="109"/>
      <c r="NSD595" s="109"/>
      <c r="NSE595" s="109"/>
      <c r="NSF595" s="109"/>
      <c r="NSG595" s="109"/>
      <c r="NSH595" s="109"/>
      <c r="NSI595" s="109"/>
      <c r="NSJ595" s="109"/>
      <c r="NSK595" s="109"/>
      <c r="NSL595" s="109"/>
      <c r="NSM595" s="109"/>
      <c r="NSN595" s="109"/>
      <c r="NSO595" s="109"/>
      <c r="NSP595" s="109"/>
      <c r="NSQ595" s="109"/>
      <c r="NSR595" s="109"/>
      <c r="NSS595" s="109"/>
      <c r="NST595" s="109"/>
      <c r="NSU595" s="109"/>
      <c r="NSV595" s="109"/>
      <c r="NSW595" s="109"/>
      <c r="NSX595" s="109"/>
      <c r="NSY595" s="109"/>
      <c r="NSZ595" s="109"/>
      <c r="NTA595" s="109"/>
      <c r="NTB595" s="109"/>
      <c r="NTC595" s="109"/>
      <c r="NTD595" s="109"/>
      <c r="NTE595" s="109"/>
      <c r="NTF595" s="109"/>
      <c r="NTG595" s="109"/>
      <c r="NTH595" s="109"/>
      <c r="NTI595" s="109"/>
      <c r="NTJ595" s="109"/>
      <c r="NTK595" s="109"/>
      <c r="NTL595" s="109"/>
      <c r="NTM595" s="109"/>
      <c r="NTN595" s="109"/>
      <c r="NTO595" s="109"/>
      <c r="NTP595" s="109"/>
      <c r="NTQ595" s="109"/>
      <c r="NTR595" s="109"/>
      <c r="NTS595" s="109"/>
      <c r="NTT595" s="109"/>
      <c r="NTU595" s="109"/>
      <c r="NTV595" s="109"/>
      <c r="NTW595" s="109"/>
      <c r="NTX595" s="109"/>
      <c r="NTY595" s="109"/>
      <c r="NTZ595" s="109"/>
      <c r="NUA595" s="109"/>
      <c r="NUB595" s="109"/>
      <c r="NUC595" s="109"/>
      <c r="NUD595" s="109"/>
      <c r="NUE595" s="109"/>
      <c r="NUF595" s="109"/>
      <c r="NUG595" s="109"/>
      <c r="NUH595" s="109"/>
      <c r="NUI595" s="109"/>
      <c r="NUJ595" s="109"/>
      <c r="NUK595" s="109"/>
      <c r="NUL595" s="109"/>
      <c r="NUM595" s="109"/>
      <c r="NUN595" s="109"/>
      <c r="NUO595" s="109"/>
      <c r="NUP595" s="109"/>
      <c r="NUQ595" s="109"/>
      <c r="NUR595" s="109"/>
      <c r="NUS595" s="109"/>
      <c r="NUT595" s="109"/>
      <c r="NUU595" s="109"/>
      <c r="NUV595" s="109"/>
      <c r="NUW595" s="109"/>
      <c r="NUX595" s="109"/>
      <c r="NUY595" s="109"/>
      <c r="NUZ595" s="109"/>
      <c r="NVA595" s="109"/>
      <c r="NVB595" s="109"/>
      <c r="NVC595" s="109"/>
      <c r="NVD595" s="109"/>
      <c r="NVE595" s="109"/>
      <c r="NVF595" s="109"/>
      <c r="NVG595" s="109"/>
      <c r="NVH595" s="109"/>
      <c r="NVI595" s="109"/>
      <c r="NVJ595" s="109"/>
      <c r="NVK595" s="109"/>
      <c r="NVL595" s="109"/>
      <c r="NVM595" s="109"/>
      <c r="NVN595" s="109"/>
      <c r="NVO595" s="109"/>
      <c r="NVP595" s="109"/>
      <c r="NVQ595" s="109"/>
      <c r="NVR595" s="109"/>
      <c r="NVS595" s="109"/>
      <c r="NVT595" s="109"/>
      <c r="NVU595" s="109"/>
      <c r="NVV595" s="109"/>
      <c r="NVW595" s="109"/>
      <c r="NVX595" s="109"/>
      <c r="NVY595" s="109"/>
      <c r="NVZ595" s="109"/>
      <c r="NWA595" s="109"/>
      <c r="NWB595" s="109"/>
      <c r="NWC595" s="109"/>
      <c r="NWD595" s="109"/>
      <c r="NWE595" s="109"/>
      <c r="NWF595" s="109"/>
      <c r="NWG595" s="109"/>
      <c r="NWH595" s="109"/>
      <c r="NWI595" s="109"/>
      <c r="NWJ595" s="109"/>
      <c r="NWK595" s="109"/>
      <c r="NWL595" s="109"/>
      <c r="NWM595" s="109"/>
      <c r="NWN595" s="109"/>
      <c r="NWO595" s="109"/>
      <c r="NWP595" s="109"/>
      <c r="NWQ595" s="109"/>
      <c r="NWR595" s="109"/>
      <c r="NWS595" s="109"/>
      <c r="NWT595" s="109"/>
      <c r="NWU595" s="109"/>
      <c r="NWV595" s="109"/>
      <c r="NWW595" s="109"/>
      <c r="NWX595" s="109"/>
      <c r="NWY595" s="109"/>
      <c r="NWZ595" s="109"/>
      <c r="NXA595" s="109"/>
      <c r="NXB595" s="109"/>
      <c r="NXC595" s="109"/>
      <c r="NXD595" s="109"/>
      <c r="NXE595" s="109"/>
      <c r="NXF595" s="109"/>
      <c r="NXG595" s="109"/>
      <c r="NXH595" s="109"/>
      <c r="NXI595" s="109"/>
      <c r="NXJ595" s="109"/>
      <c r="NXK595" s="109"/>
      <c r="NXL595" s="109"/>
      <c r="NXM595" s="109"/>
      <c r="NXN595" s="109"/>
      <c r="NXO595" s="109"/>
      <c r="NXP595" s="109"/>
      <c r="NXQ595" s="109"/>
      <c r="NXR595" s="109"/>
      <c r="NXS595" s="109"/>
      <c r="NXT595" s="109"/>
      <c r="NXU595" s="109"/>
      <c r="NXV595" s="109"/>
      <c r="NXW595" s="109"/>
      <c r="NXX595" s="109"/>
      <c r="NXY595" s="109"/>
      <c r="NXZ595" s="109"/>
      <c r="NYA595" s="109"/>
      <c r="NYB595" s="109"/>
      <c r="NYC595" s="109"/>
      <c r="NYD595" s="109"/>
      <c r="NYE595" s="109"/>
      <c r="NYF595" s="109"/>
      <c r="NYG595" s="109"/>
      <c r="NYH595" s="109"/>
      <c r="NYI595" s="109"/>
      <c r="NYJ595" s="109"/>
      <c r="NYK595" s="109"/>
      <c r="NYL595" s="109"/>
      <c r="NYM595" s="109"/>
      <c r="NYN595" s="109"/>
      <c r="NYO595" s="109"/>
      <c r="NYP595" s="109"/>
      <c r="NYQ595" s="109"/>
      <c r="NYR595" s="109"/>
      <c r="NYS595" s="109"/>
      <c r="NYT595" s="109"/>
      <c r="NYU595" s="109"/>
      <c r="NYV595" s="109"/>
      <c r="NYW595" s="109"/>
      <c r="NYX595" s="109"/>
      <c r="NYY595" s="109"/>
      <c r="NYZ595" s="109"/>
      <c r="NZA595" s="109"/>
      <c r="NZB595" s="109"/>
      <c r="NZC595" s="109"/>
      <c r="NZD595" s="109"/>
      <c r="NZE595" s="109"/>
      <c r="NZF595" s="109"/>
      <c r="NZG595" s="109"/>
      <c r="NZH595" s="109"/>
      <c r="NZI595" s="109"/>
      <c r="NZJ595" s="109"/>
      <c r="NZK595" s="109"/>
      <c r="NZL595" s="109"/>
      <c r="NZM595" s="109"/>
      <c r="NZN595" s="109"/>
      <c r="NZO595" s="109"/>
      <c r="NZP595" s="109"/>
      <c r="NZQ595" s="109"/>
      <c r="NZR595" s="109"/>
      <c r="NZS595" s="109"/>
      <c r="NZT595" s="109"/>
      <c r="NZU595" s="109"/>
      <c r="NZV595" s="109"/>
      <c r="NZW595" s="109"/>
      <c r="NZX595" s="109"/>
      <c r="NZY595" s="109"/>
      <c r="NZZ595" s="109"/>
      <c r="OAA595" s="109"/>
      <c r="OAB595" s="109"/>
      <c r="OAC595" s="109"/>
      <c r="OAD595" s="109"/>
      <c r="OAE595" s="109"/>
      <c r="OAF595" s="109"/>
      <c r="OAG595" s="109"/>
      <c r="OAH595" s="109"/>
      <c r="OAI595" s="109"/>
      <c r="OAJ595" s="109"/>
      <c r="OAK595" s="109"/>
      <c r="OAL595" s="109"/>
      <c r="OAM595" s="109"/>
      <c r="OAN595" s="109"/>
      <c r="OAO595" s="109"/>
      <c r="OAP595" s="109"/>
      <c r="OAQ595" s="109"/>
      <c r="OAR595" s="109"/>
      <c r="OAS595" s="109"/>
      <c r="OAT595" s="109"/>
      <c r="OAU595" s="109"/>
      <c r="OAV595" s="109"/>
      <c r="OAW595" s="109"/>
      <c r="OAX595" s="109"/>
      <c r="OAY595" s="109"/>
      <c r="OAZ595" s="109"/>
      <c r="OBA595" s="109"/>
      <c r="OBB595" s="109"/>
      <c r="OBC595" s="109"/>
      <c r="OBD595" s="109"/>
      <c r="OBE595" s="109"/>
      <c r="OBF595" s="109"/>
      <c r="OBG595" s="109"/>
      <c r="OBH595" s="109"/>
      <c r="OBI595" s="109"/>
      <c r="OBJ595" s="109"/>
      <c r="OBK595" s="109"/>
      <c r="OBL595" s="109"/>
      <c r="OBM595" s="109"/>
      <c r="OBN595" s="109"/>
      <c r="OBO595" s="109"/>
      <c r="OBP595" s="109"/>
      <c r="OBQ595" s="109"/>
      <c r="OBR595" s="109"/>
      <c r="OBS595" s="109"/>
      <c r="OBT595" s="109"/>
      <c r="OBU595" s="109"/>
      <c r="OBV595" s="109"/>
      <c r="OBW595" s="109"/>
      <c r="OBX595" s="109"/>
      <c r="OBY595" s="109"/>
      <c r="OBZ595" s="109"/>
      <c r="OCA595" s="109"/>
      <c r="OCB595" s="109"/>
      <c r="OCC595" s="109"/>
      <c r="OCD595" s="109"/>
      <c r="OCE595" s="109"/>
      <c r="OCF595" s="109"/>
      <c r="OCG595" s="109"/>
      <c r="OCH595" s="109"/>
      <c r="OCI595" s="109"/>
      <c r="OCJ595" s="109"/>
      <c r="OCK595" s="109"/>
      <c r="OCL595" s="109"/>
      <c r="OCM595" s="109"/>
      <c r="OCN595" s="109"/>
      <c r="OCO595" s="109"/>
      <c r="OCP595" s="109"/>
      <c r="OCQ595" s="109"/>
      <c r="OCR595" s="109"/>
      <c r="OCS595" s="109"/>
      <c r="OCT595" s="109"/>
      <c r="OCU595" s="109"/>
      <c r="OCV595" s="109"/>
      <c r="OCW595" s="109"/>
      <c r="OCX595" s="109"/>
      <c r="OCY595" s="109"/>
      <c r="OCZ595" s="109"/>
      <c r="ODA595" s="109"/>
      <c r="ODB595" s="109"/>
      <c r="ODC595" s="109"/>
      <c r="ODD595" s="109"/>
      <c r="ODE595" s="109"/>
      <c r="ODF595" s="109"/>
      <c r="ODG595" s="109"/>
      <c r="ODH595" s="109"/>
      <c r="ODI595" s="109"/>
      <c r="ODJ595" s="109"/>
      <c r="ODK595" s="109"/>
      <c r="ODL595" s="109"/>
      <c r="ODM595" s="109"/>
      <c r="ODN595" s="109"/>
      <c r="ODO595" s="109"/>
      <c r="ODP595" s="109"/>
      <c r="ODQ595" s="109"/>
      <c r="ODR595" s="109"/>
      <c r="ODS595" s="109"/>
      <c r="ODT595" s="109"/>
      <c r="ODU595" s="109"/>
      <c r="ODV595" s="109"/>
      <c r="ODW595" s="109"/>
      <c r="ODX595" s="109"/>
      <c r="ODY595" s="109"/>
      <c r="ODZ595" s="109"/>
      <c r="OEA595" s="109"/>
      <c r="OEB595" s="109"/>
      <c r="OEC595" s="109"/>
      <c r="OED595" s="109"/>
      <c r="OEE595" s="109"/>
      <c r="OEF595" s="109"/>
      <c r="OEG595" s="109"/>
      <c r="OEH595" s="109"/>
      <c r="OEI595" s="109"/>
      <c r="OEJ595" s="109"/>
      <c r="OEK595" s="109"/>
      <c r="OEL595" s="109"/>
      <c r="OEM595" s="109"/>
      <c r="OEN595" s="109"/>
      <c r="OEO595" s="109"/>
      <c r="OEP595" s="109"/>
      <c r="OEQ595" s="109"/>
      <c r="OER595" s="109"/>
      <c r="OES595" s="109"/>
      <c r="OET595" s="109"/>
      <c r="OEU595" s="109"/>
      <c r="OEV595" s="109"/>
      <c r="OEW595" s="109"/>
      <c r="OEX595" s="109"/>
      <c r="OEY595" s="109"/>
      <c r="OEZ595" s="109"/>
      <c r="OFA595" s="109"/>
      <c r="OFB595" s="109"/>
      <c r="OFC595" s="109"/>
      <c r="OFD595" s="109"/>
      <c r="OFE595" s="109"/>
      <c r="OFF595" s="109"/>
      <c r="OFG595" s="109"/>
      <c r="OFH595" s="109"/>
      <c r="OFI595" s="109"/>
      <c r="OFJ595" s="109"/>
      <c r="OFK595" s="109"/>
      <c r="OFL595" s="109"/>
      <c r="OFM595" s="109"/>
      <c r="OFN595" s="109"/>
      <c r="OFO595" s="109"/>
      <c r="OFP595" s="109"/>
      <c r="OFQ595" s="109"/>
      <c r="OFR595" s="109"/>
      <c r="OFS595" s="109"/>
      <c r="OFT595" s="109"/>
      <c r="OFU595" s="109"/>
      <c r="OFV595" s="109"/>
      <c r="OFW595" s="109"/>
      <c r="OFX595" s="109"/>
      <c r="OFY595" s="109"/>
      <c r="OFZ595" s="109"/>
      <c r="OGA595" s="109"/>
      <c r="OGB595" s="109"/>
      <c r="OGC595" s="109"/>
      <c r="OGD595" s="109"/>
      <c r="OGE595" s="109"/>
      <c r="OGF595" s="109"/>
      <c r="OGG595" s="109"/>
      <c r="OGH595" s="109"/>
      <c r="OGI595" s="109"/>
      <c r="OGJ595" s="109"/>
      <c r="OGK595" s="109"/>
      <c r="OGL595" s="109"/>
      <c r="OGM595" s="109"/>
      <c r="OGN595" s="109"/>
      <c r="OGO595" s="109"/>
      <c r="OGP595" s="109"/>
      <c r="OGQ595" s="109"/>
      <c r="OGR595" s="109"/>
      <c r="OGS595" s="109"/>
      <c r="OGT595" s="109"/>
      <c r="OGU595" s="109"/>
      <c r="OGV595" s="109"/>
      <c r="OGW595" s="109"/>
      <c r="OGX595" s="109"/>
      <c r="OGY595" s="109"/>
      <c r="OGZ595" s="109"/>
      <c r="OHA595" s="109"/>
      <c r="OHB595" s="109"/>
      <c r="OHC595" s="109"/>
      <c r="OHD595" s="109"/>
      <c r="OHE595" s="109"/>
      <c r="OHF595" s="109"/>
      <c r="OHG595" s="109"/>
      <c r="OHH595" s="109"/>
      <c r="OHI595" s="109"/>
      <c r="OHJ595" s="109"/>
      <c r="OHK595" s="109"/>
      <c r="OHL595" s="109"/>
      <c r="OHM595" s="109"/>
      <c r="OHN595" s="109"/>
      <c r="OHO595" s="109"/>
      <c r="OHP595" s="109"/>
      <c r="OHQ595" s="109"/>
      <c r="OHR595" s="109"/>
      <c r="OHS595" s="109"/>
      <c r="OHT595" s="109"/>
      <c r="OHU595" s="109"/>
      <c r="OHV595" s="109"/>
      <c r="OHW595" s="109"/>
      <c r="OHX595" s="109"/>
      <c r="OHY595" s="109"/>
      <c r="OHZ595" s="109"/>
      <c r="OIA595" s="109"/>
      <c r="OIB595" s="109"/>
      <c r="OIC595" s="109"/>
      <c r="OID595" s="109"/>
      <c r="OIE595" s="109"/>
      <c r="OIF595" s="109"/>
      <c r="OIG595" s="109"/>
      <c r="OIH595" s="109"/>
      <c r="OII595" s="109"/>
      <c r="OIJ595" s="109"/>
      <c r="OIK595" s="109"/>
      <c r="OIL595" s="109"/>
      <c r="OIM595" s="109"/>
      <c r="OIN595" s="109"/>
      <c r="OIO595" s="109"/>
      <c r="OIP595" s="109"/>
      <c r="OIQ595" s="109"/>
      <c r="OIR595" s="109"/>
      <c r="OIS595" s="109"/>
      <c r="OIT595" s="109"/>
      <c r="OIU595" s="109"/>
      <c r="OIV595" s="109"/>
      <c r="OIW595" s="109"/>
      <c r="OIX595" s="109"/>
      <c r="OIY595" s="109"/>
      <c r="OIZ595" s="109"/>
      <c r="OJA595" s="109"/>
      <c r="OJB595" s="109"/>
      <c r="OJC595" s="109"/>
      <c r="OJD595" s="109"/>
      <c r="OJE595" s="109"/>
      <c r="OJF595" s="109"/>
      <c r="OJG595" s="109"/>
      <c r="OJH595" s="109"/>
      <c r="OJI595" s="109"/>
      <c r="OJJ595" s="109"/>
      <c r="OJK595" s="109"/>
      <c r="OJL595" s="109"/>
      <c r="OJM595" s="109"/>
      <c r="OJN595" s="109"/>
      <c r="OJO595" s="109"/>
      <c r="OJP595" s="109"/>
      <c r="OJQ595" s="109"/>
      <c r="OJR595" s="109"/>
      <c r="OJS595" s="109"/>
      <c r="OJT595" s="109"/>
      <c r="OJU595" s="109"/>
      <c r="OJV595" s="109"/>
      <c r="OJW595" s="109"/>
      <c r="OJX595" s="109"/>
      <c r="OJY595" s="109"/>
      <c r="OJZ595" s="109"/>
      <c r="OKA595" s="109"/>
      <c r="OKB595" s="109"/>
      <c r="OKC595" s="109"/>
      <c r="OKD595" s="109"/>
      <c r="OKE595" s="109"/>
      <c r="OKF595" s="109"/>
      <c r="OKG595" s="109"/>
      <c r="OKH595" s="109"/>
      <c r="OKI595" s="109"/>
      <c r="OKJ595" s="109"/>
      <c r="OKK595" s="109"/>
      <c r="OKL595" s="109"/>
      <c r="OKM595" s="109"/>
      <c r="OKN595" s="109"/>
      <c r="OKO595" s="109"/>
      <c r="OKP595" s="109"/>
      <c r="OKQ595" s="109"/>
      <c r="OKR595" s="109"/>
      <c r="OKS595" s="109"/>
      <c r="OKT595" s="109"/>
      <c r="OKU595" s="109"/>
      <c r="OKV595" s="109"/>
      <c r="OKW595" s="109"/>
      <c r="OKX595" s="109"/>
      <c r="OKY595" s="109"/>
      <c r="OKZ595" s="109"/>
      <c r="OLA595" s="109"/>
      <c r="OLB595" s="109"/>
      <c r="OLC595" s="109"/>
      <c r="OLD595" s="109"/>
      <c r="OLE595" s="109"/>
      <c r="OLF595" s="109"/>
      <c r="OLG595" s="109"/>
      <c r="OLH595" s="109"/>
      <c r="OLI595" s="109"/>
      <c r="OLJ595" s="109"/>
      <c r="OLK595" s="109"/>
      <c r="OLL595" s="109"/>
      <c r="OLM595" s="109"/>
      <c r="OLN595" s="109"/>
      <c r="OLO595" s="109"/>
      <c r="OLP595" s="109"/>
      <c r="OLQ595" s="109"/>
      <c r="OLR595" s="109"/>
      <c r="OLS595" s="109"/>
      <c r="OLT595" s="109"/>
      <c r="OLU595" s="109"/>
      <c r="OLV595" s="109"/>
      <c r="OLW595" s="109"/>
      <c r="OLX595" s="109"/>
      <c r="OLY595" s="109"/>
      <c r="OLZ595" s="109"/>
      <c r="OMA595" s="109"/>
      <c r="OMB595" s="109"/>
      <c r="OMC595" s="109"/>
      <c r="OMD595" s="109"/>
      <c r="OME595" s="109"/>
      <c r="OMF595" s="109"/>
      <c r="OMG595" s="109"/>
      <c r="OMH595" s="109"/>
      <c r="OMI595" s="109"/>
      <c r="OMJ595" s="109"/>
      <c r="OMK595" s="109"/>
      <c r="OML595" s="109"/>
      <c r="OMM595" s="109"/>
      <c r="OMN595" s="109"/>
      <c r="OMO595" s="109"/>
      <c r="OMP595" s="109"/>
      <c r="OMQ595" s="109"/>
      <c r="OMR595" s="109"/>
      <c r="OMS595" s="109"/>
      <c r="OMT595" s="109"/>
      <c r="OMU595" s="109"/>
      <c r="OMV595" s="109"/>
      <c r="OMW595" s="109"/>
      <c r="OMX595" s="109"/>
      <c r="OMY595" s="109"/>
      <c r="OMZ595" s="109"/>
      <c r="ONA595" s="109"/>
      <c r="ONB595" s="109"/>
      <c r="ONC595" s="109"/>
      <c r="OND595" s="109"/>
      <c r="ONE595" s="109"/>
      <c r="ONF595" s="109"/>
      <c r="ONG595" s="109"/>
      <c r="ONH595" s="109"/>
      <c r="ONI595" s="109"/>
      <c r="ONJ595" s="109"/>
      <c r="ONK595" s="109"/>
      <c r="ONL595" s="109"/>
      <c r="ONM595" s="109"/>
      <c r="ONN595" s="109"/>
      <c r="ONO595" s="109"/>
      <c r="ONP595" s="109"/>
      <c r="ONQ595" s="109"/>
      <c r="ONR595" s="109"/>
      <c r="ONS595" s="109"/>
      <c r="ONT595" s="109"/>
      <c r="ONU595" s="109"/>
      <c r="ONV595" s="109"/>
      <c r="ONW595" s="109"/>
      <c r="ONX595" s="109"/>
      <c r="ONY595" s="109"/>
      <c r="ONZ595" s="109"/>
      <c r="OOA595" s="109"/>
      <c r="OOB595" s="109"/>
      <c r="OOC595" s="109"/>
      <c r="OOD595" s="109"/>
      <c r="OOE595" s="109"/>
      <c r="OOF595" s="109"/>
      <c r="OOG595" s="109"/>
      <c r="OOH595" s="109"/>
      <c r="OOI595" s="109"/>
      <c r="OOJ595" s="109"/>
      <c r="OOK595" s="109"/>
      <c r="OOL595" s="109"/>
      <c r="OOM595" s="109"/>
      <c r="OON595" s="109"/>
      <c r="OOO595" s="109"/>
      <c r="OOP595" s="109"/>
      <c r="OOQ595" s="109"/>
      <c r="OOR595" s="109"/>
      <c r="OOS595" s="109"/>
      <c r="OOT595" s="109"/>
      <c r="OOU595" s="109"/>
      <c r="OOV595" s="109"/>
      <c r="OOW595" s="109"/>
      <c r="OOX595" s="109"/>
      <c r="OOY595" s="109"/>
      <c r="OOZ595" s="109"/>
      <c r="OPA595" s="109"/>
      <c r="OPB595" s="109"/>
      <c r="OPC595" s="109"/>
      <c r="OPD595" s="109"/>
      <c r="OPE595" s="109"/>
      <c r="OPF595" s="109"/>
      <c r="OPG595" s="109"/>
      <c r="OPH595" s="109"/>
      <c r="OPI595" s="109"/>
      <c r="OPJ595" s="109"/>
      <c r="OPK595" s="109"/>
      <c r="OPL595" s="109"/>
      <c r="OPM595" s="109"/>
      <c r="OPN595" s="109"/>
      <c r="OPO595" s="109"/>
      <c r="OPP595" s="109"/>
      <c r="OPQ595" s="109"/>
      <c r="OPR595" s="109"/>
      <c r="OPS595" s="109"/>
      <c r="OPT595" s="109"/>
      <c r="OPU595" s="109"/>
      <c r="OPV595" s="109"/>
      <c r="OPW595" s="109"/>
      <c r="OPX595" s="109"/>
      <c r="OPY595" s="109"/>
      <c r="OPZ595" s="109"/>
      <c r="OQA595" s="109"/>
      <c r="OQB595" s="109"/>
      <c r="OQC595" s="109"/>
      <c r="OQD595" s="109"/>
      <c r="OQE595" s="109"/>
      <c r="OQF595" s="109"/>
      <c r="OQG595" s="109"/>
      <c r="OQH595" s="109"/>
      <c r="OQI595" s="109"/>
      <c r="OQJ595" s="109"/>
      <c r="OQK595" s="109"/>
      <c r="OQL595" s="109"/>
      <c r="OQM595" s="109"/>
      <c r="OQN595" s="109"/>
      <c r="OQO595" s="109"/>
      <c r="OQP595" s="109"/>
      <c r="OQQ595" s="109"/>
      <c r="OQR595" s="109"/>
      <c r="OQS595" s="109"/>
      <c r="OQT595" s="109"/>
      <c r="OQU595" s="109"/>
      <c r="OQV595" s="109"/>
      <c r="OQW595" s="109"/>
      <c r="OQX595" s="109"/>
      <c r="OQY595" s="109"/>
      <c r="OQZ595" s="109"/>
      <c r="ORA595" s="109"/>
      <c r="ORB595" s="109"/>
      <c r="ORC595" s="109"/>
      <c r="ORD595" s="109"/>
      <c r="ORE595" s="109"/>
      <c r="ORF595" s="109"/>
      <c r="ORG595" s="109"/>
      <c r="ORH595" s="109"/>
      <c r="ORI595" s="109"/>
      <c r="ORJ595" s="109"/>
      <c r="ORK595" s="109"/>
      <c r="ORL595" s="109"/>
      <c r="ORM595" s="109"/>
      <c r="ORN595" s="109"/>
      <c r="ORO595" s="109"/>
      <c r="ORP595" s="109"/>
      <c r="ORQ595" s="109"/>
      <c r="ORR595" s="109"/>
      <c r="ORS595" s="109"/>
      <c r="ORT595" s="109"/>
      <c r="ORU595" s="109"/>
      <c r="ORV595" s="109"/>
      <c r="ORW595" s="109"/>
      <c r="ORX595" s="109"/>
      <c r="ORY595" s="109"/>
      <c r="ORZ595" s="109"/>
      <c r="OSA595" s="109"/>
      <c r="OSB595" s="109"/>
      <c r="OSC595" s="109"/>
      <c r="OSD595" s="109"/>
      <c r="OSE595" s="109"/>
      <c r="OSF595" s="109"/>
      <c r="OSG595" s="109"/>
      <c r="OSH595" s="109"/>
      <c r="OSI595" s="109"/>
      <c r="OSJ595" s="109"/>
      <c r="OSK595" s="109"/>
      <c r="OSL595" s="109"/>
      <c r="OSM595" s="109"/>
      <c r="OSN595" s="109"/>
      <c r="OSO595" s="109"/>
      <c r="OSP595" s="109"/>
      <c r="OSQ595" s="109"/>
      <c r="OSR595" s="109"/>
      <c r="OSS595" s="109"/>
      <c r="OST595" s="109"/>
      <c r="OSU595" s="109"/>
      <c r="OSV595" s="109"/>
      <c r="OSW595" s="109"/>
      <c r="OSX595" s="109"/>
      <c r="OSY595" s="109"/>
      <c r="OSZ595" s="109"/>
      <c r="OTA595" s="109"/>
      <c r="OTB595" s="109"/>
      <c r="OTC595" s="109"/>
      <c r="OTD595" s="109"/>
      <c r="OTE595" s="109"/>
      <c r="OTF595" s="109"/>
      <c r="OTG595" s="109"/>
      <c r="OTH595" s="109"/>
      <c r="OTI595" s="109"/>
      <c r="OTJ595" s="109"/>
      <c r="OTK595" s="109"/>
      <c r="OTL595" s="109"/>
      <c r="OTM595" s="109"/>
      <c r="OTN595" s="109"/>
      <c r="OTO595" s="109"/>
      <c r="OTP595" s="109"/>
      <c r="OTQ595" s="109"/>
      <c r="OTR595" s="109"/>
      <c r="OTS595" s="109"/>
      <c r="OTT595" s="109"/>
      <c r="OTU595" s="109"/>
      <c r="OTV595" s="109"/>
      <c r="OTW595" s="109"/>
      <c r="OTX595" s="109"/>
      <c r="OTY595" s="109"/>
      <c r="OTZ595" s="109"/>
      <c r="OUA595" s="109"/>
      <c r="OUB595" s="109"/>
      <c r="OUC595" s="109"/>
      <c r="OUD595" s="109"/>
      <c r="OUE595" s="109"/>
      <c r="OUF595" s="109"/>
      <c r="OUG595" s="109"/>
      <c r="OUH595" s="109"/>
      <c r="OUI595" s="109"/>
      <c r="OUJ595" s="109"/>
      <c r="OUK595" s="109"/>
      <c r="OUL595" s="109"/>
      <c r="OUM595" s="109"/>
      <c r="OUN595" s="109"/>
      <c r="OUO595" s="109"/>
      <c r="OUP595" s="109"/>
      <c r="OUQ595" s="109"/>
      <c r="OUR595" s="109"/>
      <c r="OUS595" s="109"/>
      <c r="OUT595" s="109"/>
      <c r="OUU595" s="109"/>
      <c r="OUV595" s="109"/>
      <c r="OUW595" s="109"/>
      <c r="OUX595" s="109"/>
      <c r="OUY595" s="109"/>
      <c r="OUZ595" s="109"/>
      <c r="OVA595" s="109"/>
      <c r="OVB595" s="109"/>
      <c r="OVC595" s="109"/>
      <c r="OVD595" s="109"/>
      <c r="OVE595" s="109"/>
      <c r="OVF595" s="109"/>
      <c r="OVG595" s="109"/>
      <c r="OVH595" s="109"/>
      <c r="OVI595" s="109"/>
      <c r="OVJ595" s="109"/>
      <c r="OVK595" s="109"/>
      <c r="OVL595" s="109"/>
      <c r="OVM595" s="109"/>
      <c r="OVN595" s="109"/>
      <c r="OVO595" s="109"/>
      <c r="OVP595" s="109"/>
      <c r="OVQ595" s="109"/>
      <c r="OVR595" s="109"/>
      <c r="OVS595" s="109"/>
      <c r="OVT595" s="109"/>
      <c r="OVU595" s="109"/>
      <c r="OVV595" s="109"/>
      <c r="OVW595" s="109"/>
      <c r="OVX595" s="109"/>
      <c r="OVY595" s="109"/>
      <c r="OVZ595" s="109"/>
      <c r="OWA595" s="109"/>
      <c r="OWB595" s="109"/>
      <c r="OWC595" s="109"/>
      <c r="OWD595" s="109"/>
      <c r="OWE595" s="109"/>
      <c r="OWF595" s="109"/>
      <c r="OWG595" s="109"/>
      <c r="OWH595" s="109"/>
      <c r="OWI595" s="109"/>
      <c r="OWJ595" s="109"/>
      <c r="OWK595" s="109"/>
      <c r="OWL595" s="109"/>
      <c r="OWM595" s="109"/>
      <c r="OWN595" s="109"/>
      <c r="OWO595" s="109"/>
      <c r="OWP595" s="109"/>
      <c r="OWQ595" s="109"/>
      <c r="OWR595" s="109"/>
      <c r="OWS595" s="109"/>
      <c r="OWT595" s="109"/>
      <c r="OWU595" s="109"/>
      <c r="OWV595" s="109"/>
      <c r="OWW595" s="109"/>
      <c r="OWX595" s="109"/>
      <c r="OWY595" s="109"/>
      <c r="OWZ595" s="109"/>
      <c r="OXA595" s="109"/>
      <c r="OXB595" s="109"/>
      <c r="OXC595" s="109"/>
      <c r="OXD595" s="109"/>
      <c r="OXE595" s="109"/>
      <c r="OXF595" s="109"/>
      <c r="OXG595" s="109"/>
      <c r="OXH595" s="109"/>
      <c r="OXI595" s="109"/>
      <c r="OXJ595" s="109"/>
      <c r="OXK595" s="109"/>
      <c r="OXL595" s="109"/>
      <c r="OXM595" s="109"/>
      <c r="OXN595" s="109"/>
      <c r="OXO595" s="109"/>
      <c r="OXP595" s="109"/>
      <c r="OXQ595" s="109"/>
      <c r="OXR595" s="109"/>
      <c r="OXS595" s="109"/>
      <c r="OXT595" s="109"/>
      <c r="OXU595" s="109"/>
      <c r="OXV595" s="109"/>
      <c r="OXW595" s="109"/>
      <c r="OXX595" s="109"/>
      <c r="OXY595" s="109"/>
      <c r="OXZ595" s="109"/>
      <c r="OYA595" s="109"/>
      <c r="OYB595" s="109"/>
      <c r="OYC595" s="109"/>
      <c r="OYD595" s="109"/>
      <c r="OYE595" s="109"/>
      <c r="OYF595" s="109"/>
      <c r="OYG595" s="109"/>
      <c r="OYH595" s="109"/>
      <c r="OYI595" s="109"/>
      <c r="OYJ595" s="109"/>
      <c r="OYK595" s="109"/>
      <c r="OYL595" s="109"/>
      <c r="OYM595" s="109"/>
      <c r="OYN595" s="109"/>
      <c r="OYO595" s="109"/>
      <c r="OYP595" s="109"/>
      <c r="OYQ595" s="109"/>
      <c r="OYR595" s="109"/>
      <c r="OYS595" s="109"/>
      <c r="OYT595" s="109"/>
      <c r="OYU595" s="109"/>
      <c r="OYV595" s="109"/>
      <c r="OYW595" s="109"/>
      <c r="OYX595" s="109"/>
      <c r="OYY595" s="109"/>
      <c r="OYZ595" s="109"/>
      <c r="OZA595" s="109"/>
      <c r="OZB595" s="109"/>
      <c r="OZC595" s="109"/>
      <c r="OZD595" s="109"/>
      <c r="OZE595" s="109"/>
      <c r="OZF595" s="109"/>
      <c r="OZG595" s="109"/>
      <c r="OZH595" s="109"/>
      <c r="OZI595" s="109"/>
      <c r="OZJ595" s="109"/>
      <c r="OZK595" s="109"/>
      <c r="OZL595" s="109"/>
      <c r="OZM595" s="109"/>
      <c r="OZN595" s="109"/>
      <c r="OZO595" s="109"/>
      <c r="OZP595" s="109"/>
      <c r="OZQ595" s="109"/>
      <c r="OZR595" s="109"/>
      <c r="OZS595" s="109"/>
      <c r="OZT595" s="109"/>
      <c r="OZU595" s="109"/>
      <c r="OZV595" s="109"/>
      <c r="OZW595" s="109"/>
      <c r="OZX595" s="109"/>
      <c r="OZY595" s="109"/>
      <c r="OZZ595" s="109"/>
      <c r="PAA595" s="109"/>
      <c r="PAB595" s="109"/>
      <c r="PAC595" s="109"/>
      <c r="PAD595" s="109"/>
      <c r="PAE595" s="109"/>
      <c r="PAF595" s="109"/>
      <c r="PAG595" s="109"/>
      <c r="PAH595" s="109"/>
      <c r="PAI595" s="109"/>
      <c r="PAJ595" s="109"/>
      <c r="PAK595" s="109"/>
      <c r="PAL595" s="109"/>
      <c r="PAM595" s="109"/>
      <c r="PAN595" s="109"/>
      <c r="PAO595" s="109"/>
      <c r="PAP595" s="109"/>
      <c r="PAQ595" s="109"/>
      <c r="PAR595" s="109"/>
      <c r="PAS595" s="109"/>
      <c r="PAT595" s="109"/>
      <c r="PAU595" s="109"/>
      <c r="PAV595" s="109"/>
      <c r="PAW595" s="109"/>
      <c r="PAX595" s="109"/>
      <c r="PAY595" s="109"/>
      <c r="PAZ595" s="109"/>
      <c r="PBA595" s="109"/>
      <c r="PBB595" s="109"/>
      <c r="PBC595" s="109"/>
      <c r="PBD595" s="109"/>
      <c r="PBE595" s="109"/>
      <c r="PBF595" s="109"/>
      <c r="PBG595" s="109"/>
      <c r="PBH595" s="109"/>
      <c r="PBI595" s="109"/>
      <c r="PBJ595" s="109"/>
      <c r="PBK595" s="109"/>
      <c r="PBL595" s="109"/>
      <c r="PBM595" s="109"/>
      <c r="PBN595" s="109"/>
      <c r="PBO595" s="109"/>
      <c r="PBP595" s="109"/>
      <c r="PBQ595" s="109"/>
      <c r="PBR595" s="109"/>
      <c r="PBS595" s="109"/>
      <c r="PBT595" s="109"/>
      <c r="PBU595" s="109"/>
      <c r="PBV595" s="109"/>
      <c r="PBW595" s="109"/>
      <c r="PBX595" s="109"/>
      <c r="PBY595" s="109"/>
      <c r="PBZ595" s="109"/>
      <c r="PCA595" s="109"/>
      <c r="PCB595" s="109"/>
      <c r="PCC595" s="109"/>
      <c r="PCD595" s="109"/>
      <c r="PCE595" s="109"/>
      <c r="PCF595" s="109"/>
      <c r="PCG595" s="109"/>
      <c r="PCH595" s="109"/>
      <c r="PCI595" s="109"/>
      <c r="PCJ595" s="109"/>
      <c r="PCK595" s="109"/>
      <c r="PCL595" s="109"/>
      <c r="PCM595" s="109"/>
      <c r="PCN595" s="109"/>
      <c r="PCO595" s="109"/>
      <c r="PCP595" s="109"/>
      <c r="PCQ595" s="109"/>
      <c r="PCR595" s="109"/>
      <c r="PCS595" s="109"/>
      <c r="PCT595" s="109"/>
      <c r="PCU595" s="109"/>
      <c r="PCV595" s="109"/>
      <c r="PCW595" s="109"/>
      <c r="PCX595" s="109"/>
      <c r="PCY595" s="109"/>
      <c r="PCZ595" s="109"/>
      <c r="PDA595" s="109"/>
      <c r="PDB595" s="109"/>
      <c r="PDC595" s="109"/>
      <c r="PDD595" s="109"/>
      <c r="PDE595" s="109"/>
      <c r="PDF595" s="109"/>
      <c r="PDG595" s="109"/>
      <c r="PDH595" s="109"/>
      <c r="PDI595" s="109"/>
      <c r="PDJ595" s="109"/>
      <c r="PDK595" s="109"/>
      <c r="PDL595" s="109"/>
      <c r="PDM595" s="109"/>
      <c r="PDN595" s="109"/>
      <c r="PDO595" s="109"/>
      <c r="PDP595" s="109"/>
      <c r="PDQ595" s="109"/>
      <c r="PDR595" s="109"/>
      <c r="PDS595" s="109"/>
      <c r="PDT595" s="109"/>
      <c r="PDU595" s="109"/>
      <c r="PDV595" s="109"/>
      <c r="PDW595" s="109"/>
      <c r="PDX595" s="109"/>
      <c r="PDY595" s="109"/>
      <c r="PDZ595" s="109"/>
      <c r="PEA595" s="109"/>
      <c r="PEB595" s="109"/>
      <c r="PEC595" s="109"/>
      <c r="PED595" s="109"/>
      <c r="PEE595" s="109"/>
      <c r="PEF595" s="109"/>
      <c r="PEG595" s="109"/>
      <c r="PEH595" s="109"/>
      <c r="PEI595" s="109"/>
      <c r="PEJ595" s="109"/>
      <c r="PEK595" s="109"/>
      <c r="PEL595" s="109"/>
      <c r="PEM595" s="109"/>
      <c r="PEN595" s="109"/>
      <c r="PEO595" s="109"/>
      <c r="PEP595" s="109"/>
      <c r="PEQ595" s="109"/>
      <c r="PER595" s="109"/>
      <c r="PES595" s="109"/>
      <c r="PET595" s="109"/>
      <c r="PEU595" s="109"/>
      <c r="PEV595" s="109"/>
      <c r="PEW595" s="109"/>
      <c r="PEX595" s="109"/>
      <c r="PEY595" s="109"/>
      <c r="PEZ595" s="109"/>
      <c r="PFA595" s="109"/>
      <c r="PFB595" s="109"/>
      <c r="PFC595" s="109"/>
      <c r="PFD595" s="109"/>
      <c r="PFE595" s="109"/>
      <c r="PFF595" s="109"/>
      <c r="PFG595" s="109"/>
      <c r="PFH595" s="109"/>
      <c r="PFI595" s="109"/>
      <c r="PFJ595" s="109"/>
      <c r="PFK595" s="109"/>
      <c r="PFL595" s="109"/>
      <c r="PFM595" s="109"/>
      <c r="PFN595" s="109"/>
      <c r="PFO595" s="109"/>
      <c r="PFP595" s="109"/>
      <c r="PFQ595" s="109"/>
      <c r="PFR595" s="109"/>
      <c r="PFS595" s="109"/>
      <c r="PFT595" s="109"/>
      <c r="PFU595" s="109"/>
      <c r="PFV595" s="109"/>
      <c r="PFW595" s="109"/>
      <c r="PFX595" s="109"/>
      <c r="PFY595" s="109"/>
      <c r="PFZ595" s="109"/>
      <c r="PGA595" s="109"/>
      <c r="PGB595" s="109"/>
      <c r="PGC595" s="109"/>
      <c r="PGD595" s="109"/>
      <c r="PGE595" s="109"/>
      <c r="PGF595" s="109"/>
      <c r="PGG595" s="109"/>
      <c r="PGH595" s="109"/>
      <c r="PGI595" s="109"/>
      <c r="PGJ595" s="109"/>
      <c r="PGK595" s="109"/>
      <c r="PGL595" s="109"/>
      <c r="PGM595" s="109"/>
      <c r="PGN595" s="109"/>
      <c r="PGO595" s="109"/>
      <c r="PGP595" s="109"/>
      <c r="PGQ595" s="109"/>
      <c r="PGR595" s="109"/>
      <c r="PGS595" s="109"/>
      <c r="PGT595" s="109"/>
      <c r="PGU595" s="109"/>
      <c r="PGV595" s="109"/>
      <c r="PGW595" s="109"/>
      <c r="PGX595" s="109"/>
      <c r="PGY595" s="109"/>
      <c r="PGZ595" s="109"/>
      <c r="PHA595" s="109"/>
      <c r="PHB595" s="109"/>
      <c r="PHC595" s="109"/>
      <c r="PHD595" s="109"/>
      <c r="PHE595" s="109"/>
      <c r="PHF595" s="109"/>
      <c r="PHG595" s="109"/>
      <c r="PHH595" s="109"/>
      <c r="PHI595" s="109"/>
      <c r="PHJ595" s="109"/>
      <c r="PHK595" s="109"/>
      <c r="PHL595" s="109"/>
      <c r="PHM595" s="109"/>
      <c r="PHN595" s="109"/>
      <c r="PHO595" s="109"/>
      <c r="PHP595" s="109"/>
      <c r="PHQ595" s="109"/>
      <c r="PHR595" s="109"/>
      <c r="PHS595" s="109"/>
      <c r="PHT595" s="109"/>
      <c r="PHU595" s="109"/>
      <c r="PHV595" s="109"/>
      <c r="PHW595" s="109"/>
      <c r="PHX595" s="109"/>
      <c r="PHY595" s="109"/>
      <c r="PHZ595" s="109"/>
      <c r="PIA595" s="109"/>
      <c r="PIB595" s="109"/>
      <c r="PIC595" s="109"/>
      <c r="PID595" s="109"/>
      <c r="PIE595" s="109"/>
      <c r="PIF595" s="109"/>
      <c r="PIG595" s="109"/>
      <c r="PIH595" s="109"/>
      <c r="PII595" s="109"/>
      <c r="PIJ595" s="109"/>
      <c r="PIK595" s="109"/>
      <c r="PIL595" s="109"/>
      <c r="PIM595" s="109"/>
      <c r="PIN595" s="109"/>
      <c r="PIO595" s="109"/>
      <c r="PIP595" s="109"/>
      <c r="PIQ595" s="109"/>
      <c r="PIR595" s="109"/>
      <c r="PIS595" s="109"/>
      <c r="PIT595" s="109"/>
      <c r="PIU595" s="109"/>
      <c r="PIV595" s="109"/>
      <c r="PIW595" s="109"/>
      <c r="PIX595" s="109"/>
      <c r="PIY595" s="109"/>
      <c r="PIZ595" s="109"/>
      <c r="PJA595" s="109"/>
      <c r="PJB595" s="109"/>
      <c r="PJC595" s="109"/>
      <c r="PJD595" s="109"/>
      <c r="PJE595" s="109"/>
      <c r="PJF595" s="109"/>
      <c r="PJG595" s="109"/>
      <c r="PJH595" s="109"/>
      <c r="PJI595" s="109"/>
      <c r="PJJ595" s="109"/>
      <c r="PJK595" s="109"/>
      <c r="PJL595" s="109"/>
      <c r="PJM595" s="109"/>
      <c r="PJN595" s="109"/>
      <c r="PJO595" s="109"/>
      <c r="PJP595" s="109"/>
      <c r="PJQ595" s="109"/>
      <c r="PJR595" s="109"/>
      <c r="PJS595" s="109"/>
      <c r="PJT595" s="109"/>
      <c r="PJU595" s="109"/>
      <c r="PJV595" s="109"/>
      <c r="PJW595" s="109"/>
      <c r="PJX595" s="109"/>
      <c r="PJY595" s="109"/>
      <c r="PJZ595" s="109"/>
      <c r="PKA595" s="109"/>
      <c r="PKB595" s="109"/>
      <c r="PKC595" s="109"/>
      <c r="PKD595" s="109"/>
      <c r="PKE595" s="109"/>
      <c r="PKF595" s="109"/>
      <c r="PKG595" s="109"/>
      <c r="PKH595" s="109"/>
      <c r="PKI595" s="109"/>
      <c r="PKJ595" s="109"/>
      <c r="PKK595" s="109"/>
      <c r="PKL595" s="109"/>
      <c r="PKM595" s="109"/>
      <c r="PKN595" s="109"/>
      <c r="PKO595" s="109"/>
      <c r="PKP595" s="109"/>
      <c r="PKQ595" s="109"/>
      <c r="PKR595" s="109"/>
      <c r="PKS595" s="109"/>
      <c r="PKT595" s="109"/>
      <c r="PKU595" s="109"/>
      <c r="PKV595" s="109"/>
      <c r="PKW595" s="109"/>
      <c r="PKX595" s="109"/>
      <c r="PKY595" s="109"/>
      <c r="PKZ595" s="109"/>
      <c r="PLA595" s="109"/>
      <c r="PLB595" s="109"/>
      <c r="PLC595" s="109"/>
      <c r="PLD595" s="109"/>
      <c r="PLE595" s="109"/>
      <c r="PLF595" s="109"/>
      <c r="PLG595" s="109"/>
      <c r="PLH595" s="109"/>
      <c r="PLI595" s="109"/>
      <c r="PLJ595" s="109"/>
      <c r="PLK595" s="109"/>
      <c r="PLL595" s="109"/>
      <c r="PLM595" s="109"/>
      <c r="PLN595" s="109"/>
      <c r="PLO595" s="109"/>
      <c r="PLP595" s="109"/>
      <c r="PLQ595" s="109"/>
      <c r="PLR595" s="109"/>
      <c r="PLS595" s="109"/>
      <c r="PLT595" s="109"/>
      <c r="PLU595" s="109"/>
      <c r="PLV595" s="109"/>
      <c r="PLW595" s="109"/>
      <c r="PLX595" s="109"/>
      <c r="PLY595" s="109"/>
      <c r="PLZ595" s="109"/>
      <c r="PMA595" s="109"/>
      <c r="PMB595" s="109"/>
      <c r="PMC595" s="109"/>
      <c r="PMD595" s="109"/>
      <c r="PME595" s="109"/>
      <c r="PMF595" s="109"/>
      <c r="PMG595" s="109"/>
      <c r="PMH595" s="109"/>
      <c r="PMI595" s="109"/>
      <c r="PMJ595" s="109"/>
      <c r="PMK595" s="109"/>
      <c r="PML595" s="109"/>
      <c r="PMM595" s="109"/>
      <c r="PMN595" s="109"/>
      <c r="PMO595" s="109"/>
      <c r="PMP595" s="109"/>
      <c r="PMQ595" s="109"/>
      <c r="PMR595" s="109"/>
      <c r="PMS595" s="109"/>
      <c r="PMT595" s="109"/>
      <c r="PMU595" s="109"/>
      <c r="PMV595" s="109"/>
      <c r="PMW595" s="109"/>
      <c r="PMX595" s="109"/>
      <c r="PMY595" s="109"/>
      <c r="PMZ595" s="109"/>
      <c r="PNA595" s="109"/>
      <c r="PNB595" s="109"/>
      <c r="PNC595" s="109"/>
      <c r="PND595" s="109"/>
      <c r="PNE595" s="109"/>
      <c r="PNF595" s="109"/>
      <c r="PNG595" s="109"/>
      <c r="PNH595" s="109"/>
      <c r="PNI595" s="109"/>
      <c r="PNJ595" s="109"/>
      <c r="PNK595" s="109"/>
      <c r="PNL595" s="109"/>
      <c r="PNM595" s="109"/>
      <c r="PNN595" s="109"/>
      <c r="PNO595" s="109"/>
      <c r="PNP595" s="109"/>
      <c r="PNQ595" s="109"/>
      <c r="PNR595" s="109"/>
      <c r="PNS595" s="109"/>
      <c r="PNT595" s="109"/>
      <c r="PNU595" s="109"/>
      <c r="PNV595" s="109"/>
      <c r="PNW595" s="109"/>
      <c r="PNX595" s="109"/>
      <c r="PNY595" s="109"/>
      <c r="PNZ595" s="109"/>
      <c r="POA595" s="109"/>
      <c r="POB595" s="109"/>
      <c r="POC595" s="109"/>
      <c r="POD595" s="109"/>
      <c r="POE595" s="109"/>
      <c r="POF595" s="109"/>
      <c r="POG595" s="109"/>
      <c r="POH595" s="109"/>
      <c r="POI595" s="109"/>
      <c r="POJ595" s="109"/>
      <c r="POK595" s="109"/>
      <c r="POL595" s="109"/>
      <c r="POM595" s="109"/>
      <c r="PON595" s="109"/>
      <c r="POO595" s="109"/>
      <c r="POP595" s="109"/>
      <c r="POQ595" s="109"/>
      <c r="POR595" s="109"/>
      <c r="POS595" s="109"/>
      <c r="POT595" s="109"/>
      <c r="POU595" s="109"/>
      <c r="POV595" s="109"/>
      <c r="POW595" s="109"/>
      <c r="POX595" s="109"/>
      <c r="POY595" s="109"/>
      <c r="POZ595" s="109"/>
      <c r="PPA595" s="109"/>
      <c r="PPB595" s="109"/>
      <c r="PPC595" s="109"/>
      <c r="PPD595" s="109"/>
      <c r="PPE595" s="109"/>
      <c r="PPF595" s="109"/>
      <c r="PPG595" s="109"/>
      <c r="PPH595" s="109"/>
      <c r="PPI595" s="109"/>
      <c r="PPJ595" s="109"/>
      <c r="PPK595" s="109"/>
      <c r="PPL595" s="109"/>
      <c r="PPM595" s="109"/>
      <c r="PPN595" s="109"/>
      <c r="PPO595" s="109"/>
      <c r="PPP595" s="109"/>
      <c r="PPQ595" s="109"/>
      <c r="PPR595" s="109"/>
      <c r="PPS595" s="109"/>
      <c r="PPT595" s="109"/>
      <c r="PPU595" s="109"/>
      <c r="PPV595" s="109"/>
      <c r="PPW595" s="109"/>
      <c r="PPX595" s="109"/>
      <c r="PPY595" s="109"/>
      <c r="PPZ595" s="109"/>
      <c r="PQA595" s="109"/>
      <c r="PQB595" s="109"/>
      <c r="PQC595" s="109"/>
      <c r="PQD595" s="109"/>
      <c r="PQE595" s="109"/>
      <c r="PQF595" s="109"/>
      <c r="PQG595" s="109"/>
      <c r="PQH595" s="109"/>
      <c r="PQI595" s="109"/>
      <c r="PQJ595" s="109"/>
      <c r="PQK595" s="109"/>
      <c r="PQL595" s="109"/>
      <c r="PQM595" s="109"/>
      <c r="PQN595" s="109"/>
      <c r="PQO595" s="109"/>
      <c r="PQP595" s="109"/>
      <c r="PQQ595" s="109"/>
      <c r="PQR595" s="109"/>
      <c r="PQS595" s="109"/>
      <c r="PQT595" s="109"/>
      <c r="PQU595" s="109"/>
      <c r="PQV595" s="109"/>
      <c r="PQW595" s="109"/>
      <c r="PQX595" s="109"/>
      <c r="PQY595" s="109"/>
      <c r="PQZ595" s="109"/>
      <c r="PRA595" s="109"/>
      <c r="PRB595" s="109"/>
      <c r="PRC595" s="109"/>
      <c r="PRD595" s="109"/>
      <c r="PRE595" s="109"/>
      <c r="PRF595" s="109"/>
      <c r="PRG595" s="109"/>
      <c r="PRH595" s="109"/>
      <c r="PRI595" s="109"/>
      <c r="PRJ595" s="109"/>
      <c r="PRK595" s="109"/>
      <c r="PRL595" s="109"/>
      <c r="PRM595" s="109"/>
      <c r="PRN595" s="109"/>
      <c r="PRO595" s="109"/>
      <c r="PRP595" s="109"/>
      <c r="PRQ595" s="109"/>
      <c r="PRR595" s="109"/>
      <c r="PRS595" s="109"/>
      <c r="PRT595" s="109"/>
      <c r="PRU595" s="109"/>
      <c r="PRV595" s="109"/>
      <c r="PRW595" s="109"/>
      <c r="PRX595" s="109"/>
      <c r="PRY595" s="109"/>
      <c r="PRZ595" s="109"/>
      <c r="PSA595" s="109"/>
      <c r="PSB595" s="109"/>
      <c r="PSC595" s="109"/>
      <c r="PSD595" s="109"/>
      <c r="PSE595" s="109"/>
      <c r="PSF595" s="109"/>
      <c r="PSG595" s="109"/>
      <c r="PSH595" s="109"/>
      <c r="PSI595" s="109"/>
      <c r="PSJ595" s="109"/>
      <c r="PSK595" s="109"/>
      <c r="PSL595" s="109"/>
      <c r="PSM595" s="109"/>
      <c r="PSN595" s="109"/>
      <c r="PSO595" s="109"/>
      <c r="PSP595" s="109"/>
      <c r="PSQ595" s="109"/>
      <c r="PSR595" s="109"/>
      <c r="PSS595" s="109"/>
      <c r="PST595" s="109"/>
      <c r="PSU595" s="109"/>
      <c r="PSV595" s="109"/>
      <c r="PSW595" s="109"/>
      <c r="PSX595" s="109"/>
      <c r="PSY595" s="109"/>
      <c r="PSZ595" s="109"/>
      <c r="PTA595" s="109"/>
      <c r="PTB595" s="109"/>
      <c r="PTC595" s="109"/>
      <c r="PTD595" s="109"/>
      <c r="PTE595" s="109"/>
      <c r="PTF595" s="109"/>
      <c r="PTG595" s="109"/>
      <c r="PTH595" s="109"/>
      <c r="PTI595" s="109"/>
      <c r="PTJ595" s="109"/>
      <c r="PTK595" s="109"/>
      <c r="PTL595" s="109"/>
      <c r="PTM595" s="109"/>
      <c r="PTN595" s="109"/>
      <c r="PTO595" s="109"/>
      <c r="PTP595" s="109"/>
      <c r="PTQ595" s="109"/>
      <c r="PTR595" s="109"/>
      <c r="PTS595" s="109"/>
      <c r="PTT595" s="109"/>
      <c r="PTU595" s="109"/>
      <c r="PTV595" s="109"/>
      <c r="PTW595" s="109"/>
      <c r="PTX595" s="109"/>
      <c r="PTY595" s="109"/>
      <c r="PTZ595" s="109"/>
      <c r="PUA595" s="109"/>
      <c r="PUB595" s="109"/>
      <c r="PUC595" s="109"/>
      <c r="PUD595" s="109"/>
      <c r="PUE595" s="109"/>
      <c r="PUF595" s="109"/>
      <c r="PUG595" s="109"/>
      <c r="PUH595" s="109"/>
      <c r="PUI595" s="109"/>
      <c r="PUJ595" s="109"/>
      <c r="PUK595" s="109"/>
      <c r="PUL595" s="109"/>
      <c r="PUM595" s="109"/>
      <c r="PUN595" s="109"/>
      <c r="PUO595" s="109"/>
      <c r="PUP595" s="109"/>
      <c r="PUQ595" s="109"/>
      <c r="PUR595" s="109"/>
      <c r="PUS595" s="109"/>
      <c r="PUT595" s="109"/>
      <c r="PUU595" s="109"/>
      <c r="PUV595" s="109"/>
      <c r="PUW595" s="109"/>
      <c r="PUX595" s="109"/>
      <c r="PUY595" s="109"/>
      <c r="PUZ595" s="109"/>
      <c r="PVA595" s="109"/>
      <c r="PVB595" s="109"/>
      <c r="PVC595" s="109"/>
      <c r="PVD595" s="109"/>
      <c r="PVE595" s="109"/>
      <c r="PVF595" s="109"/>
      <c r="PVG595" s="109"/>
      <c r="PVH595" s="109"/>
      <c r="PVI595" s="109"/>
      <c r="PVJ595" s="109"/>
      <c r="PVK595" s="109"/>
      <c r="PVL595" s="109"/>
      <c r="PVM595" s="109"/>
      <c r="PVN595" s="109"/>
      <c r="PVO595" s="109"/>
      <c r="PVP595" s="109"/>
      <c r="PVQ595" s="109"/>
      <c r="PVR595" s="109"/>
      <c r="PVS595" s="109"/>
      <c r="PVT595" s="109"/>
      <c r="PVU595" s="109"/>
      <c r="PVV595" s="109"/>
      <c r="PVW595" s="109"/>
      <c r="PVX595" s="109"/>
      <c r="PVY595" s="109"/>
      <c r="PVZ595" s="109"/>
      <c r="PWA595" s="109"/>
      <c r="PWB595" s="109"/>
      <c r="PWC595" s="109"/>
      <c r="PWD595" s="109"/>
      <c r="PWE595" s="109"/>
      <c r="PWF595" s="109"/>
      <c r="PWG595" s="109"/>
      <c r="PWH595" s="109"/>
      <c r="PWI595" s="109"/>
      <c r="PWJ595" s="109"/>
      <c r="PWK595" s="109"/>
      <c r="PWL595" s="109"/>
      <c r="PWM595" s="109"/>
      <c r="PWN595" s="109"/>
      <c r="PWO595" s="109"/>
      <c r="PWP595" s="109"/>
      <c r="PWQ595" s="109"/>
      <c r="PWR595" s="109"/>
      <c r="PWS595" s="109"/>
      <c r="PWT595" s="109"/>
      <c r="PWU595" s="109"/>
      <c r="PWV595" s="109"/>
      <c r="PWW595" s="109"/>
      <c r="PWX595" s="109"/>
      <c r="PWY595" s="109"/>
      <c r="PWZ595" s="109"/>
      <c r="PXA595" s="109"/>
      <c r="PXB595" s="109"/>
      <c r="PXC595" s="109"/>
      <c r="PXD595" s="109"/>
      <c r="PXE595" s="109"/>
      <c r="PXF595" s="109"/>
      <c r="PXG595" s="109"/>
      <c r="PXH595" s="109"/>
      <c r="PXI595" s="109"/>
      <c r="PXJ595" s="109"/>
      <c r="PXK595" s="109"/>
      <c r="PXL595" s="109"/>
      <c r="PXM595" s="109"/>
      <c r="PXN595" s="109"/>
      <c r="PXO595" s="109"/>
      <c r="PXP595" s="109"/>
      <c r="PXQ595" s="109"/>
      <c r="PXR595" s="109"/>
      <c r="PXS595" s="109"/>
      <c r="PXT595" s="109"/>
      <c r="PXU595" s="109"/>
      <c r="PXV595" s="109"/>
      <c r="PXW595" s="109"/>
      <c r="PXX595" s="109"/>
      <c r="PXY595" s="109"/>
      <c r="PXZ595" s="109"/>
      <c r="PYA595" s="109"/>
      <c r="PYB595" s="109"/>
      <c r="PYC595" s="109"/>
      <c r="PYD595" s="109"/>
      <c r="PYE595" s="109"/>
      <c r="PYF595" s="109"/>
      <c r="PYG595" s="109"/>
      <c r="PYH595" s="109"/>
      <c r="PYI595" s="109"/>
      <c r="PYJ595" s="109"/>
      <c r="PYK595" s="109"/>
      <c r="PYL595" s="109"/>
      <c r="PYM595" s="109"/>
      <c r="PYN595" s="109"/>
      <c r="PYO595" s="109"/>
      <c r="PYP595" s="109"/>
      <c r="PYQ595" s="109"/>
      <c r="PYR595" s="109"/>
      <c r="PYS595" s="109"/>
      <c r="PYT595" s="109"/>
      <c r="PYU595" s="109"/>
      <c r="PYV595" s="109"/>
      <c r="PYW595" s="109"/>
      <c r="PYX595" s="109"/>
      <c r="PYY595" s="109"/>
      <c r="PYZ595" s="109"/>
      <c r="PZA595" s="109"/>
      <c r="PZB595" s="109"/>
      <c r="PZC595" s="109"/>
      <c r="PZD595" s="109"/>
      <c r="PZE595" s="109"/>
      <c r="PZF595" s="109"/>
      <c r="PZG595" s="109"/>
      <c r="PZH595" s="109"/>
      <c r="PZI595" s="109"/>
      <c r="PZJ595" s="109"/>
      <c r="PZK595" s="109"/>
      <c r="PZL595" s="109"/>
      <c r="PZM595" s="109"/>
      <c r="PZN595" s="109"/>
      <c r="PZO595" s="109"/>
      <c r="PZP595" s="109"/>
      <c r="PZQ595" s="109"/>
      <c r="PZR595" s="109"/>
      <c r="PZS595" s="109"/>
      <c r="PZT595" s="109"/>
      <c r="PZU595" s="109"/>
      <c r="PZV595" s="109"/>
      <c r="PZW595" s="109"/>
      <c r="PZX595" s="109"/>
      <c r="PZY595" s="109"/>
      <c r="PZZ595" s="109"/>
      <c r="QAA595" s="109"/>
      <c r="QAB595" s="109"/>
      <c r="QAC595" s="109"/>
      <c r="QAD595" s="109"/>
      <c r="QAE595" s="109"/>
      <c r="QAF595" s="109"/>
      <c r="QAG595" s="109"/>
      <c r="QAH595" s="109"/>
      <c r="QAI595" s="109"/>
      <c r="QAJ595" s="109"/>
      <c r="QAK595" s="109"/>
      <c r="QAL595" s="109"/>
      <c r="QAM595" s="109"/>
      <c r="QAN595" s="109"/>
      <c r="QAO595" s="109"/>
      <c r="QAP595" s="109"/>
      <c r="QAQ595" s="109"/>
      <c r="QAR595" s="109"/>
      <c r="QAS595" s="109"/>
      <c r="QAT595" s="109"/>
      <c r="QAU595" s="109"/>
      <c r="QAV595" s="109"/>
      <c r="QAW595" s="109"/>
      <c r="QAX595" s="109"/>
      <c r="QAY595" s="109"/>
      <c r="QAZ595" s="109"/>
      <c r="QBA595" s="109"/>
      <c r="QBB595" s="109"/>
      <c r="QBC595" s="109"/>
      <c r="QBD595" s="109"/>
      <c r="QBE595" s="109"/>
      <c r="QBF595" s="109"/>
      <c r="QBG595" s="109"/>
      <c r="QBH595" s="109"/>
      <c r="QBI595" s="109"/>
      <c r="QBJ595" s="109"/>
      <c r="QBK595" s="109"/>
      <c r="QBL595" s="109"/>
      <c r="QBM595" s="109"/>
      <c r="QBN595" s="109"/>
      <c r="QBO595" s="109"/>
      <c r="QBP595" s="109"/>
      <c r="QBQ595" s="109"/>
      <c r="QBR595" s="109"/>
      <c r="QBS595" s="109"/>
      <c r="QBT595" s="109"/>
      <c r="QBU595" s="109"/>
      <c r="QBV595" s="109"/>
      <c r="QBW595" s="109"/>
      <c r="QBX595" s="109"/>
      <c r="QBY595" s="109"/>
      <c r="QBZ595" s="109"/>
      <c r="QCA595" s="109"/>
      <c r="QCB595" s="109"/>
      <c r="QCC595" s="109"/>
      <c r="QCD595" s="109"/>
      <c r="QCE595" s="109"/>
      <c r="QCF595" s="109"/>
      <c r="QCG595" s="109"/>
      <c r="QCH595" s="109"/>
      <c r="QCI595" s="109"/>
      <c r="QCJ595" s="109"/>
      <c r="QCK595" s="109"/>
      <c r="QCL595" s="109"/>
      <c r="QCM595" s="109"/>
      <c r="QCN595" s="109"/>
      <c r="QCO595" s="109"/>
      <c r="QCP595" s="109"/>
      <c r="QCQ595" s="109"/>
      <c r="QCR595" s="109"/>
      <c r="QCS595" s="109"/>
      <c r="QCT595" s="109"/>
      <c r="QCU595" s="109"/>
      <c r="QCV595" s="109"/>
      <c r="QCW595" s="109"/>
      <c r="QCX595" s="109"/>
      <c r="QCY595" s="109"/>
      <c r="QCZ595" s="109"/>
      <c r="QDA595" s="109"/>
      <c r="QDB595" s="109"/>
      <c r="QDC595" s="109"/>
      <c r="QDD595" s="109"/>
      <c r="QDE595" s="109"/>
      <c r="QDF595" s="109"/>
      <c r="QDG595" s="109"/>
      <c r="QDH595" s="109"/>
      <c r="QDI595" s="109"/>
      <c r="QDJ595" s="109"/>
      <c r="QDK595" s="109"/>
      <c r="QDL595" s="109"/>
      <c r="QDM595" s="109"/>
      <c r="QDN595" s="109"/>
      <c r="QDO595" s="109"/>
      <c r="QDP595" s="109"/>
      <c r="QDQ595" s="109"/>
      <c r="QDR595" s="109"/>
      <c r="QDS595" s="109"/>
      <c r="QDT595" s="109"/>
      <c r="QDU595" s="109"/>
      <c r="QDV595" s="109"/>
      <c r="QDW595" s="109"/>
      <c r="QDX595" s="109"/>
      <c r="QDY595" s="109"/>
      <c r="QDZ595" s="109"/>
      <c r="QEA595" s="109"/>
      <c r="QEB595" s="109"/>
      <c r="QEC595" s="109"/>
      <c r="QED595" s="109"/>
      <c r="QEE595" s="109"/>
      <c r="QEF595" s="109"/>
      <c r="QEG595" s="109"/>
      <c r="QEH595" s="109"/>
      <c r="QEI595" s="109"/>
      <c r="QEJ595" s="109"/>
      <c r="QEK595" s="109"/>
      <c r="QEL595" s="109"/>
      <c r="QEM595" s="109"/>
      <c r="QEN595" s="109"/>
      <c r="QEO595" s="109"/>
      <c r="QEP595" s="109"/>
      <c r="QEQ595" s="109"/>
      <c r="QER595" s="109"/>
      <c r="QES595" s="109"/>
      <c r="QET595" s="109"/>
      <c r="QEU595" s="109"/>
      <c r="QEV595" s="109"/>
      <c r="QEW595" s="109"/>
      <c r="QEX595" s="109"/>
      <c r="QEY595" s="109"/>
      <c r="QEZ595" s="109"/>
      <c r="QFA595" s="109"/>
      <c r="QFB595" s="109"/>
      <c r="QFC595" s="109"/>
      <c r="QFD595" s="109"/>
      <c r="QFE595" s="109"/>
      <c r="QFF595" s="109"/>
      <c r="QFG595" s="109"/>
      <c r="QFH595" s="109"/>
      <c r="QFI595" s="109"/>
      <c r="QFJ595" s="109"/>
      <c r="QFK595" s="109"/>
      <c r="QFL595" s="109"/>
      <c r="QFM595" s="109"/>
      <c r="QFN595" s="109"/>
      <c r="QFO595" s="109"/>
      <c r="QFP595" s="109"/>
      <c r="QFQ595" s="109"/>
      <c r="QFR595" s="109"/>
      <c r="QFS595" s="109"/>
      <c r="QFT595" s="109"/>
      <c r="QFU595" s="109"/>
      <c r="QFV595" s="109"/>
      <c r="QFW595" s="109"/>
      <c r="QFX595" s="109"/>
      <c r="QFY595" s="109"/>
      <c r="QFZ595" s="109"/>
      <c r="QGA595" s="109"/>
      <c r="QGB595" s="109"/>
      <c r="QGC595" s="109"/>
      <c r="QGD595" s="109"/>
      <c r="QGE595" s="109"/>
      <c r="QGF595" s="109"/>
      <c r="QGG595" s="109"/>
      <c r="QGH595" s="109"/>
      <c r="QGI595" s="109"/>
      <c r="QGJ595" s="109"/>
      <c r="QGK595" s="109"/>
      <c r="QGL595" s="109"/>
      <c r="QGM595" s="109"/>
      <c r="QGN595" s="109"/>
      <c r="QGO595" s="109"/>
      <c r="QGP595" s="109"/>
      <c r="QGQ595" s="109"/>
      <c r="QGR595" s="109"/>
      <c r="QGS595" s="109"/>
      <c r="QGT595" s="109"/>
      <c r="QGU595" s="109"/>
      <c r="QGV595" s="109"/>
      <c r="QGW595" s="109"/>
      <c r="QGX595" s="109"/>
      <c r="QGY595" s="109"/>
      <c r="QGZ595" s="109"/>
      <c r="QHA595" s="109"/>
      <c r="QHB595" s="109"/>
      <c r="QHC595" s="109"/>
      <c r="QHD595" s="109"/>
      <c r="QHE595" s="109"/>
      <c r="QHF595" s="109"/>
      <c r="QHG595" s="109"/>
      <c r="QHH595" s="109"/>
      <c r="QHI595" s="109"/>
      <c r="QHJ595" s="109"/>
      <c r="QHK595" s="109"/>
      <c r="QHL595" s="109"/>
      <c r="QHM595" s="109"/>
      <c r="QHN595" s="109"/>
      <c r="QHO595" s="109"/>
      <c r="QHP595" s="109"/>
      <c r="QHQ595" s="109"/>
      <c r="QHR595" s="109"/>
      <c r="QHS595" s="109"/>
      <c r="QHT595" s="109"/>
      <c r="QHU595" s="109"/>
      <c r="QHV595" s="109"/>
      <c r="QHW595" s="109"/>
      <c r="QHX595" s="109"/>
      <c r="QHY595" s="109"/>
      <c r="QHZ595" s="109"/>
      <c r="QIA595" s="109"/>
      <c r="QIB595" s="109"/>
      <c r="QIC595" s="109"/>
      <c r="QID595" s="109"/>
      <c r="QIE595" s="109"/>
      <c r="QIF595" s="109"/>
      <c r="QIG595" s="109"/>
      <c r="QIH595" s="109"/>
      <c r="QII595" s="109"/>
      <c r="QIJ595" s="109"/>
      <c r="QIK595" s="109"/>
      <c r="QIL595" s="109"/>
      <c r="QIM595" s="109"/>
      <c r="QIN595" s="109"/>
      <c r="QIO595" s="109"/>
      <c r="QIP595" s="109"/>
      <c r="QIQ595" s="109"/>
      <c r="QIR595" s="109"/>
      <c r="QIS595" s="109"/>
      <c r="QIT595" s="109"/>
      <c r="QIU595" s="109"/>
      <c r="QIV595" s="109"/>
      <c r="QIW595" s="109"/>
      <c r="QIX595" s="109"/>
      <c r="QIY595" s="109"/>
      <c r="QIZ595" s="109"/>
      <c r="QJA595" s="109"/>
      <c r="QJB595" s="109"/>
      <c r="QJC595" s="109"/>
      <c r="QJD595" s="109"/>
      <c r="QJE595" s="109"/>
      <c r="QJF595" s="109"/>
      <c r="QJG595" s="109"/>
      <c r="QJH595" s="109"/>
      <c r="QJI595" s="109"/>
      <c r="QJJ595" s="109"/>
      <c r="QJK595" s="109"/>
      <c r="QJL595" s="109"/>
      <c r="QJM595" s="109"/>
      <c r="QJN595" s="109"/>
      <c r="QJO595" s="109"/>
      <c r="QJP595" s="109"/>
      <c r="QJQ595" s="109"/>
      <c r="QJR595" s="109"/>
      <c r="QJS595" s="109"/>
      <c r="QJT595" s="109"/>
      <c r="QJU595" s="109"/>
      <c r="QJV595" s="109"/>
      <c r="QJW595" s="109"/>
      <c r="QJX595" s="109"/>
      <c r="QJY595" s="109"/>
      <c r="QJZ595" s="109"/>
      <c r="QKA595" s="109"/>
      <c r="QKB595" s="109"/>
      <c r="QKC595" s="109"/>
      <c r="QKD595" s="109"/>
      <c r="QKE595" s="109"/>
      <c r="QKF595" s="109"/>
      <c r="QKG595" s="109"/>
      <c r="QKH595" s="109"/>
      <c r="QKI595" s="109"/>
      <c r="QKJ595" s="109"/>
      <c r="QKK595" s="109"/>
      <c r="QKL595" s="109"/>
      <c r="QKM595" s="109"/>
      <c r="QKN595" s="109"/>
      <c r="QKO595" s="109"/>
      <c r="QKP595" s="109"/>
      <c r="QKQ595" s="109"/>
      <c r="QKR595" s="109"/>
      <c r="QKS595" s="109"/>
      <c r="QKT595" s="109"/>
      <c r="QKU595" s="109"/>
      <c r="QKV595" s="109"/>
      <c r="QKW595" s="109"/>
      <c r="QKX595" s="109"/>
      <c r="QKY595" s="109"/>
      <c r="QKZ595" s="109"/>
      <c r="QLA595" s="109"/>
      <c r="QLB595" s="109"/>
      <c r="QLC595" s="109"/>
      <c r="QLD595" s="109"/>
      <c r="QLE595" s="109"/>
      <c r="QLF595" s="109"/>
      <c r="QLG595" s="109"/>
      <c r="QLH595" s="109"/>
      <c r="QLI595" s="109"/>
      <c r="QLJ595" s="109"/>
      <c r="QLK595" s="109"/>
      <c r="QLL595" s="109"/>
      <c r="QLM595" s="109"/>
      <c r="QLN595" s="109"/>
      <c r="QLO595" s="109"/>
      <c r="QLP595" s="109"/>
      <c r="QLQ595" s="109"/>
      <c r="QLR595" s="109"/>
      <c r="QLS595" s="109"/>
      <c r="QLT595" s="109"/>
      <c r="QLU595" s="109"/>
      <c r="QLV595" s="109"/>
      <c r="QLW595" s="109"/>
      <c r="QLX595" s="109"/>
      <c r="QLY595" s="109"/>
      <c r="QLZ595" s="109"/>
      <c r="QMA595" s="109"/>
      <c r="QMB595" s="109"/>
      <c r="QMC595" s="109"/>
      <c r="QMD595" s="109"/>
      <c r="QME595" s="109"/>
      <c r="QMF595" s="109"/>
      <c r="QMG595" s="109"/>
      <c r="QMH595" s="109"/>
      <c r="QMI595" s="109"/>
      <c r="QMJ595" s="109"/>
      <c r="QMK595" s="109"/>
      <c r="QML595" s="109"/>
      <c r="QMM595" s="109"/>
      <c r="QMN595" s="109"/>
      <c r="QMO595" s="109"/>
      <c r="QMP595" s="109"/>
      <c r="QMQ595" s="109"/>
      <c r="QMR595" s="109"/>
      <c r="QMS595" s="109"/>
      <c r="QMT595" s="109"/>
      <c r="QMU595" s="109"/>
      <c r="QMV595" s="109"/>
      <c r="QMW595" s="109"/>
      <c r="QMX595" s="109"/>
      <c r="QMY595" s="109"/>
      <c r="QMZ595" s="109"/>
      <c r="QNA595" s="109"/>
      <c r="QNB595" s="109"/>
      <c r="QNC595" s="109"/>
      <c r="QND595" s="109"/>
      <c r="QNE595" s="109"/>
      <c r="QNF595" s="109"/>
      <c r="QNG595" s="109"/>
      <c r="QNH595" s="109"/>
      <c r="QNI595" s="109"/>
      <c r="QNJ595" s="109"/>
      <c r="QNK595" s="109"/>
      <c r="QNL595" s="109"/>
      <c r="QNM595" s="109"/>
      <c r="QNN595" s="109"/>
      <c r="QNO595" s="109"/>
      <c r="QNP595" s="109"/>
      <c r="QNQ595" s="109"/>
      <c r="QNR595" s="109"/>
      <c r="QNS595" s="109"/>
      <c r="QNT595" s="109"/>
      <c r="QNU595" s="109"/>
      <c r="QNV595" s="109"/>
      <c r="QNW595" s="109"/>
      <c r="QNX595" s="109"/>
      <c r="QNY595" s="109"/>
      <c r="QNZ595" s="109"/>
      <c r="QOA595" s="109"/>
      <c r="QOB595" s="109"/>
      <c r="QOC595" s="109"/>
      <c r="QOD595" s="109"/>
      <c r="QOE595" s="109"/>
      <c r="QOF595" s="109"/>
      <c r="QOG595" s="109"/>
      <c r="QOH595" s="109"/>
      <c r="QOI595" s="109"/>
      <c r="QOJ595" s="109"/>
      <c r="QOK595" s="109"/>
      <c r="QOL595" s="109"/>
      <c r="QOM595" s="109"/>
      <c r="QON595" s="109"/>
      <c r="QOO595" s="109"/>
      <c r="QOP595" s="109"/>
      <c r="QOQ595" s="109"/>
      <c r="QOR595" s="109"/>
      <c r="QOS595" s="109"/>
      <c r="QOT595" s="109"/>
      <c r="QOU595" s="109"/>
      <c r="QOV595" s="109"/>
      <c r="QOW595" s="109"/>
      <c r="QOX595" s="109"/>
      <c r="QOY595" s="109"/>
      <c r="QOZ595" s="109"/>
      <c r="QPA595" s="109"/>
      <c r="QPB595" s="109"/>
      <c r="QPC595" s="109"/>
      <c r="QPD595" s="109"/>
      <c r="QPE595" s="109"/>
      <c r="QPF595" s="109"/>
      <c r="QPG595" s="109"/>
      <c r="QPH595" s="109"/>
      <c r="QPI595" s="109"/>
      <c r="QPJ595" s="109"/>
      <c r="QPK595" s="109"/>
      <c r="QPL595" s="109"/>
      <c r="QPM595" s="109"/>
      <c r="QPN595" s="109"/>
      <c r="QPO595" s="109"/>
      <c r="QPP595" s="109"/>
      <c r="QPQ595" s="109"/>
      <c r="QPR595" s="109"/>
      <c r="QPS595" s="109"/>
      <c r="QPT595" s="109"/>
      <c r="QPU595" s="109"/>
      <c r="QPV595" s="109"/>
      <c r="QPW595" s="109"/>
      <c r="QPX595" s="109"/>
      <c r="QPY595" s="109"/>
      <c r="QPZ595" s="109"/>
      <c r="QQA595" s="109"/>
      <c r="QQB595" s="109"/>
      <c r="QQC595" s="109"/>
      <c r="QQD595" s="109"/>
      <c r="QQE595" s="109"/>
      <c r="QQF595" s="109"/>
      <c r="QQG595" s="109"/>
      <c r="QQH595" s="109"/>
      <c r="QQI595" s="109"/>
      <c r="QQJ595" s="109"/>
      <c r="QQK595" s="109"/>
      <c r="QQL595" s="109"/>
      <c r="QQM595" s="109"/>
      <c r="QQN595" s="109"/>
      <c r="QQO595" s="109"/>
      <c r="QQP595" s="109"/>
      <c r="QQQ595" s="109"/>
      <c r="QQR595" s="109"/>
      <c r="QQS595" s="109"/>
      <c r="QQT595" s="109"/>
      <c r="QQU595" s="109"/>
      <c r="QQV595" s="109"/>
      <c r="QQW595" s="109"/>
      <c r="QQX595" s="109"/>
      <c r="QQY595" s="109"/>
      <c r="QQZ595" s="109"/>
      <c r="QRA595" s="109"/>
      <c r="QRB595" s="109"/>
      <c r="QRC595" s="109"/>
      <c r="QRD595" s="109"/>
      <c r="QRE595" s="109"/>
      <c r="QRF595" s="109"/>
      <c r="QRG595" s="109"/>
      <c r="QRH595" s="109"/>
      <c r="QRI595" s="109"/>
      <c r="QRJ595" s="109"/>
      <c r="QRK595" s="109"/>
      <c r="QRL595" s="109"/>
      <c r="QRM595" s="109"/>
      <c r="QRN595" s="109"/>
      <c r="QRO595" s="109"/>
      <c r="QRP595" s="109"/>
      <c r="QRQ595" s="109"/>
      <c r="QRR595" s="109"/>
      <c r="QRS595" s="109"/>
      <c r="QRT595" s="109"/>
      <c r="QRU595" s="109"/>
      <c r="QRV595" s="109"/>
      <c r="QRW595" s="109"/>
      <c r="QRX595" s="109"/>
      <c r="QRY595" s="109"/>
      <c r="QRZ595" s="109"/>
      <c r="QSA595" s="109"/>
      <c r="QSB595" s="109"/>
      <c r="QSC595" s="109"/>
      <c r="QSD595" s="109"/>
      <c r="QSE595" s="109"/>
      <c r="QSF595" s="109"/>
      <c r="QSG595" s="109"/>
      <c r="QSH595" s="109"/>
      <c r="QSI595" s="109"/>
      <c r="QSJ595" s="109"/>
      <c r="QSK595" s="109"/>
      <c r="QSL595" s="109"/>
      <c r="QSM595" s="109"/>
      <c r="QSN595" s="109"/>
      <c r="QSO595" s="109"/>
      <c r="QSP595" s="109"/>
      <c r="QSQ595" s="109"/>
      <c r="QSR595" s="109"/>
      <c r="QSS595" s="109"/>
      <c r="QST595" s="109"/>
      <c r="QSU595" s="109"/>
      <c r="QSV595" s="109"/>
      <c r="QSW595" s="109"/>
      <c r="QSX595" s="109"/>
      <c r="QSY595" s="109"/>
      <c r="QSZ595" s="109"/>
      <c r="QTA595" s="109"/>
      <c r="QTB595" s="109"/>
      <c r="QTC595" s="109"/>
      <c r="QTD595" s="109"/>
      <c r="QTE595" s="109"/>
      <c r="QTF595" s="109"/>
      <c r="QTG595" s="109"/>
      <c r="QTH595" s="109"/>
      <c r="QTI595" s="109"/>
      <c r="QTJ595" s="109"/>
      <c r="QTK595" s="109"/>
      <c r="QTL595" s="109"/>
      <c r="QTM595" s="109"/>
      <c r="QTN595" s="109"/>
      <c r="QTO595" s="109"/>
      <c r="QTP595" s="109"/>
      <c r="QTQ595" s="109"/>
      <c r="QTR595" s="109"/>
      <c r="QTS595" s="109"/>
      <c r="QTT595" s="109"/>
      <c r="QTU595" s="109"/>
      <c r="QTV595" s="109"/>
      <c r="QTW595" s="109"/>
      <c r="QTX595" s="109"/>
      <c r="QTY595" s="109"/>
      <c r="QTZ595" s="109"/>
      <c r="QUA595" s="109"/>
      <c r="QUB595" s="109"/>
      <c r="QUC595" s="109"/>
      <c r="QUD595" s="109"/>
      <c r="QUE595" s="109"/>
      <c r="QUF595" s="109"/>
      <c r="QUG595" s="109"/>
      <c r="QUH595" s="109"/>
      <c r="QUI595" s="109"/>
      <c r="QUJ595" s="109"/>
      <c r="QUK595" s="109"/>
      <c r="QUL595" s="109"/>
      <c r="QUM595" s="109"/>
      <c r="QUN595" s="109"/>
      <c r="QUO595" s="109"/>
      <c r="QUP595" s="109"/>
      <c r="QUQ595" s="109"/>
      <c r="QUR595" s="109"/>
      <c r="QUS595" s="109"/>
      <c r="QUT595" s="109"/>
      <c r="QUU595" s="109"/>
      <c r="QUV595" s="109"/>
      <c r="QUW595" s="109"/>
      <c r="QUX595" s="109"/>
      <c r="QUY595" s="109"/>
      <c r="QUZ595" s="109"/>
      <c r="QVA595" s="109"/>
      <c r="QVB595" s="109"/>
      <c r="QVC595" s="109"/>
      <c r="QVD595" s="109"/>
      <c r="QVE595" s="109"/>
      <c r="QVF595" s="109"/>
      <c r="QVG595" s="109"/>
      <c r="QVH595" s="109"/>
      <c r="QVI595" s="109"/>
      <c r="QVJ595" s="109"/>
      <c r="QVK595" s="109"/>
      <c r="QVL595" s="109"/>
      <c r="QVM595" s="109"/>
      <c r="QVN595" s="109"/>
      <c r="QVO595" s="109"/>
      <c r="QVP595" s="109"/>
      <c r="QVQ595" s="109"/>
      <c r="QVR595" s="109"/>
      <c r="QVS595" s="109"/>
      <c r="QVT595" s="109"/>
      <c r="QVU595" s="109"/>
      <c r="QVV595" s="109"/>
      <c r="QVW595" s="109"/>
      <c r="QVX595" s="109"/>
      <c r="QVY595" s="109"/>
      <c r="QVZ595" s="109"/>
      <c r="QWA595" s="109"/>
      <c r="QWB595" s="109"/>
      <c r="QWC595" s="109"/>
      <c r="QWD595" s="109"/>
      <c r="QWE595" s="109"/>
      <c r="QWF595" s="109"/>
      <c r="QWG595" s="109"/>
      <c r="QWH595" s="109"/>
      <c r="QWI595" s="109"/>
      <c r="QWJ595" s="109"/>
      <c r="QWK595" s="109"/>
      <c r="QWL595" s="109"/>
      <c r="QWM595" s="109"/>
      <c r="QWN595" s="109"/>
      <c r="QWO595" s="109"/>
      <c r="QWP595" s="109"/>
      <c r="QWQ595" s="109"/>
      <c r="QWR595" s="109"/>
      <c r="QWS595" s="109"/>
      <c r="QWT595" s="109"/>
      <c r="QWU595" s="109"/>
      <c r="QWV595" s="109"/>
      <c r="QWW595" s="109"/>
      <c r="QWX595" s="109"/>
      <c r="QWY595" s="109"/>
      <c r="QWZ595" s="109"/>
      <c r="QXA595" s="109"/>
      <c r="QXB595" s="109"/>
      <c r="QXC595" s="109"/>
      <c r="QXD595" s="109"/>
      <c r="QXE595" s="109"/>
      <c r="QXF595" s="109"/>
      <c r="QXG595" s="109"/>
      <c r="QXH595" s="109"/>
      <c r="QXI595" s="109"/>
      <c r="QXJ595" s="109"/>
      <c r="QXK595" s="109"/>
      <c r="QXL595" s="109"/>
      <c r="QXM595" s="109"/>
      <c r="QXN595" s="109"/>
      <c r="QXO595" s="109"/>
      <c r="QXP595" s="109"/>
      <c r="QXQ595" s="109"/>
      <c r="QXR595" s="109"/>
      <c r="QXS595" s="109"/>
      <c r="QXT595" s="109"/>
      <c r="QXU595" s="109"/>
      <c r="QXV595" s="109"/>
      <c r="QXW595" s="109"/>
      <c r="QXX595" s="109"/>
      <c r="QXY595" s="109"/>
      <c r="QXZ595" s="109"/>
      <c r="QYA595" s="109"/>
      <c r="QYB595" s="109"/>
      <c r="QYC595" s="109"/>
      <c r="QYD595" s="109"/>
      <c r="QYE595" s="109"/>
      <c r="QYF595" s="109"/>
      <c r="QYG595" s="109"/>
      <c r="QYH595" s="109"/>
      <c r="QYI595" s="109"/>
      <c r="QYJ595" s="109"/>
      <c r="QYK595" s="109"/>
      <c r="QYL595" s="109"/>
      <c r="QYM595" s="109"/>
      <c r="QYN595" s="109"/>
      <c r="QYO595" s="109"/>
      <c r="QYP595" s="109"/>
      <c r="QYQ595" s="109"/>
      <c r="QYR595" s="109"/>
      <c r="QYS595" s="109"/>
      <c r="QYT595" s="109"/>
      <c r="QYU595" s="109"/>
      <c r="QYV595" s="109"/>
      <c r="QYW595" s="109"/>
      <c r="QYX595" s="109"/>
      <c r="QYY595" s="109"/>
      <c r="QYZ595" s="109"/>
      <c r="QZA595" s="109"/>
      <c r="QZB595" s="109"/>
      <c r="QZC595" s="109"/>
      <c r="QZD595" s="109"/>
      <c r="QZE595" s="109"/>
      <c r="QZF595" s="109"/>
      <c r="QZG595" s="109"/>
      <c r="QZH595" s="109"/>
      <c r="QZI595" s="109"/>
      <c r="QZJ595" s="109"/>
      <c r="QZK595" s="109"/>
      <c r="QZL595" s="109"/>
      <c r="QZM595" s="109"/>
      <c r="QZN595" s="109"/>
      <c r="QZO595" s="109"/>
      <c r="QZP595" s="109"/>
      <c r="QZQ595" s="109"/>
      <c r="QZR595" s="109"/>
      <c r="QZS595" s="109"/>
      <c r="QZT595" s="109"/>
      <c r="QZU595" s="109"/>
      <c r="QZV595" s="109"/>
      <c r="QZW595" s="109"/>
      <c r="QZX595" s="109"/>
      <c r="QZY595" s="109"/>
      <c r="QZZ595" s="109"/>
      <c r="RAA595" s="109"/>
      <c r="RAB595" s="109"/>
      <c r="RAC595" s="109"/>
      <c r="RAD595" s="109"/>
      <c r="RAE595" s="109"/>
      <c r="RAF595" s="109"/>
      <c r="RAG595" s="109"/>
      <c r="RAH595" s="109"/>
      <c r="RAI595" s="109"/>
      <c r="RAJ595" s="109"/>
      <c r="RAK595" s="109"/>
      <c r="RAL595" s="109"/>
      <c r="RAM595" s="109"/>
      <c r="RAN595" s="109"/>
      <c r="RAO595" s="109"/>
      <c r="RAP595" s="109"/>
      <c r="RAQ595" s="109"/>
      <c r="RAR595" s="109"/>
      <c r="RAS595" s="109"/>
      <c r="RAT595" s="109"/>
      <c r="RAU595" s="109"/>
      <c r="RAV595" s="109"/>
      <c r="RAW595" s="109"/>
      <c r="RAX595" s="109"/>
      <c r="RAY595" s="109"/>
      <c r="RAZ595" s="109"/>
      <c r="RBA595" s="109"/>
      <c r="RBB595" s="109"/>
      <c r="RBC595" s="109"/>
      <c r="RBD595" s="109"/>
      <c r="RBE595" s="109"/>
      <c r="RBF595" s="109"/>
      <c r="RBG595" s="109"/>
      <c r="RBH595" s="109"/>
      <c r="RBI595" s="109"/>
      <c r="RBJ595" s="109"/>
      <c r="RBK595" s="109"/>
      <c r="RBL595" s="109"/>
      <c r="RBM595" s="109"/>
      <c r="RBN595" s="109"/>
      <c r="RBO595" s="109"/>
      <c r="RBP595" s="109"/>
      <c r="RBQ595" s="109"/>
      <c r="RBR595" s="109"/>
      <c r="RBS595" s="109"/>
      <c r="RBT595" s="109"/>
      <c r="RBU595" s="109"/>
      <c r="RBV595" s="109"/>
      <c r="RBW595" s="109"/>
      <c r="RBX595" s="109"/>
      <c r="RBY595" s="109"/>
      <c r="RBZ595" s="109"/>
      <c r="RCA595" s="109"/>
      <c r="RCB595" s="109"/>
      <c r="RCC595" s="109"/>
      <c r="RCD595" s="109"/>
      <c r="RCE595" s="109"/>
      <c r="RCF595" s="109"/>
      <c r="RCG595" s="109"/>
      <c r="RCH595" s="109"/>
      <c r="RCI595" s="109"/>
      <c r="RCJ595" s="109"/>
      <c r="RCK595" s="109"/>
      <c r="RCL595" s="109"/>
      <c r="RCM595" s="109"/>
      <c r="RCN595" s="109"/>
      <c r="RCO595" s="109"/>
      <c r="RCP595" s="109"/>
      <c r="RCQ595" s="109"/>
      <c r="RCR595" s="109"/>
      <c r="RCS595" s="109"/>
      <c r="RCT595" s="109"/>
      <c r="RCU595" s="109"/>
      <c r="RCV595" s="109"/>
      <c r="RCW595" s="109"/>
      <c r="RCX595" s="109"/>
      <c r="RCY595" s="109"/>
      <c r="RCZ595" s="109"/>
      <c r="RDA595" s="109"/>
      <c r="RDB595" s="109"/>
      <c r="RDC595" s="109"/>
      <c r="RDD595" s="109"/>
      <c r="RDE595" s="109"/>
      <c r="RDF595" s="109"/>
      <c r="RDG595" s="109"/>
      <c r="RDH595" s="109"/>
      <c r="RDI595" s="109"/>
      <c r="RDJ595" s="109"/>
      <c r="RDK595" s="109"/>
      <c r="RDL595" s="109"/>
      <c r="RDM595" s="109"/>
      <c r="RDN595" s="109"/>
      <c r="RDO595" s="109"/>
      <c r="RDP595" s="109"/>
      <c r="RDQ595" s="109"/>
      <c r="RDR595" s="109"/>
      <c r="RDS595" s="109"/>
      <c r="RDT595" s="109"/>
      <c r="RDU595" s="109"/>
      <c r="RDV595" s="109"/>
      <c r="RDW595" s="109"/>
      <c r="RDX595" s="109"/>
      <c r="RDY595" s="109"/>
      <c r="RDZ595" s="109"/>
      <c r="REA595" s="109"/>
      <c r="REB595" s="109"/>
      <c r="REC595" s="109"/>
      <c r="RED595" s="109"/>
      <c r="REE595" s="109"/>
      <c r="REF595" s="109"/>
      <c r="REG595" s="109"/>
      <c r="REH595" s="109"/>
      <c r="REI595" s="109"/>
      <c r="REJ595" s="109"/>
      <c r="REK595" s="109"/>
      <c r="REL595" s="109"/>
      <c r="REM595" s="109"/>
      <c r="REN595" s="109"/>
      <c r="REO595" s="109"/>
      <c r="REP595" s="109"/>
      <c r="REQ595" s="109"/>
      <c r="RER595" s="109"/>
      <c r="RES595" s="109"/>
      <c r="RET595" s="109"/>
      <c r="REU595" s="109"/>
      <c r="REV595" s="109"/>
      <c r="REW595" s="109"/>
      <c r="REX595" s="109"/>
      <c r="REY595" s="109"/>
      <c r="REZ595" s="109"/>
      <c r="RFA595" s="109"/>
      <c r="RFB595" s="109"/>
      <c r="RFC595" s="109"/>
      <c r="RFD595" s="109"/>
      <c r="RFE595" s="109"/>
      <c r="RFF595" s="109"/>
      <c r="RFG595" s="109"/>
      <c r="RFH595" s="109"/>
      <c r="RFI595" s="109"/>
      <c r="RFJ595" s="109"/>
      <c r="RFK595" s="109"/>
      <c r="RFL595" s="109"/>
      <c r="RFM595" s="109"/>
      <c r="RFN595" s="109"/>
      <c r="RFO595" s="109"/>
      <c r="RFP595" s="109"/>
      <c r="RFQ595" s="109"/>
      <c r="RFR595" s="109"/>
      <c r="RFS595" s="109"/>
      <c r="RFT595" s="109"/>
      <c r="RFU595" s="109"/>
      <c r="RFV595" s="109"/>
      <c r="RFW595" s="109"/>
      <c r="RFX595" s="109"/>
      <c r="RFY595" s="109"/>
      <c r="RFZ595" s="109"/>
      <c r="RGA595" s="109"/>
      <c r="RGB595" s="109"/>
      <c r="RGC595" s="109"/>
      <c r="RGD595" s="109"/>
      <c r="RGE595" s="109"/>
      <c r="RGF595" s="109"/>
      <c r="RGG595" s="109"/>
      <c r="RGH595" s="109"/>
      <c r="RGI595" s="109"/>
      <c r="RGJ595" s="109"/>
      <c r="RGK595" s="109"/>
      <c r="RGL595" s="109"/>
      <c r="RGM595" s="109"/>
      <c r="RGN595" s="109"/>
      <c r="RGO595" s="109"/>
      <c r="RGP595" s="109"/>
      <c r="RGQ595" s="109"/>
      <c r="RGR595" s="109"/>
      <c r="RGS595" s="109"/>
      <c r="RGT595" s="109"/>
      <c r="RGU595" s="109"/>
      <c r="RGV595" s="109"/>
      <c r="RGW595" s="109"/>
      <c r="RGX595" s="109"/>
      <c r="RGY595" s="109"/>
      <c r="RGZ595" s="109"/>
      <c r="RHA595" s="109"/>
      <c r="RHB595" s="109"/>
      <c r="RHC595" s="109"/>
      <c r="RHD595" s="109"/>
      <c r="RHE595" s="109"/>
      <c r="RHF595" s="109"/>
      <c r="RHG595" s="109"/>
      <c r="RHH595" s="109"/>
      <c r="RHI595" s="109"/>
      <c r="RHJ595" s="109"/>
      <c r="RHK595" s="109"/>
      <c r="RHL595" s="109"/>
      <c r="RHM595" s="109"/>
      <c r="RHN595" s="109"/>
      <c r="RHO595" s="109"/>
      <c r="RHP595" s="109"/>
      <c r="RHQ595" s="109"/>
      <c r="RHR595" s="109"/>
      <c r="RHS595" s="109"/>
      <c r="RHT595" s="109"/>
      <c r="RHU595" s="109"/>
      <c r="RHV595" s="109"/>
      <c r="RHW595" s="109"/>
      <c r="RHX595" s="109"/>
      <c r="RHY595" s="109"/>
      <c r="RHZ595" s="109"/>
      <c r="RIA595" s="109"/>
      <c r="RIB595" s="109"/>
      <c r="RIC595" s="109"/>
      <c r="RID595" s="109"/>
      <c r="RIE595" s="109"/>
      <c r="RIF595" s="109"/>
      <c r="RIG595" s="109"/>
      <c r="RIH595" s="109"/>
      <c r="RII595" s="109"/>
      <c r="RIJ595" s="109"/>
      <c r="RIK595" s="109"/>
      <c r="RIL595" s="109"/>
      <c r="RIM595" s="109"/>
      <c r="RIN595" s="109"/>
      <c r="RIO595" s="109"/>
      <c r="RIP595" s="109"/>
      <c r="RIQ595" s="109"/>
      <c r="RIR595" s="109"/>
      <c r="RIS595" s="109"/>
      <c r="RIT595" s="109"/>
      <c r="RIU595" s="109"/>
      <c r="RIV595" s="109"/>
      <c r="RIW595" s="109"/>
      <c r="RIX595" s="109"/>
      <c r="RIY595" s="109"/>
      <c r="RIZ595" s="109"/>
      <c r="RJA595" s="109"/>
      <c r="RJB595" s="109"/>
      <c r="RJC595" s="109"/>
      <c r="RJD595" s="109"/>
      <c r="RJE595" s="109"/>
      <c r="RJF595" s="109"/>
      <c r="RJG595" s="109"/>
      <c r="RJH595" s="109"/>
      <c r="RJI595" s="109"/>
      <c r="RJJ595" s="109"/>
      <c r="RJK595" s="109"/>
      <c r="RJL595" s="109"/>
      <c r="RJM595" s="109"/>
      <c r="RJN595" s="109"/>
      <c r="RJO595" s="109"/>
      <c r="RJP595" s="109"/>
      <c r="RJQ595" s="109"/>
      <c r="RJR595" s="109"/>
      <c r="RJS595" s="109"/>
      <c r="RJT595" s="109"/>
      <c r="RJU595" s="109"/>
      <c r="RJV595" s="109"/>
      <c r="RJW595" s="109"/>
      <c r="RJX595" s="109"/>
      <c r="RJY595" s="109"/>
      <c r="RJZ595" s="109"/>
      <c r="RKA595" s="109"/>
      <c r="RKB595" s="109"/>
      <c r="RKC595" s="109"/>
      <c r="RKD595" s="109"/>
      <c r="RKE595" s="109"/>
      <c r="RKF595" s="109"/>
      <c r="RKG595" s="109"/>
      <c r="RKH595" s="109"/>
      <c r="RKI595" s="109"/>
      <c r="RKJ595" s="109"/>
      <c r="RKK595" s="109"/>
      <c r="RKL595" s="109"/>
      <c r="RKM595" s="109"/>
      <c r="RKN595" s="109"/>
      <c r="RKO595" s="109"/>
      <c r="RKP595" s="109"/>
      <c r="RKQ595" s="109"/>
      <c r="RKR595" s="109"/>
      <c r="RKS595" s="109"/>
      <c r="RKT595" s="109"/>
      <c r="RKU595" s="109"/>
      <c r="RKV595" s="109"/>
      <c r="RKW595" s="109"/>
      <c r="RKX595" s="109"/>
      <c r="RKY595" s="109"/>
      <c r="RKZ595" s="109"/>
      <c r="RLA595" s="109"/>
      <c r="RLB595" s="109"/>
      <c r="RLC595" s="109"/>
      <c r="RLD595" s="109"/>
      <c r="RLE595" s="109"/>
      <c r="RLF595" s="109"/>
      <c r="RLG595" s="109"/>
      <c r="RLH595" s="109"/>
      <c r="RLI595" s="109"/>
      <c r="RLJ595" s="109"/>
      <c r="RLK595" s="109"/>
      <c r="RLL595" s="109"/>
      <c r="RLM595" s="109"/>
      <c r="RLN595" s="109"/>
      <c r="RLO595" s="109"/>
      <c r="RLP595" s="109"/>
      <c r="RLQ595" s="109"/>
      <c r="RLR595" s="109"/>
      <c r="RLS595" s="109"/>
      <c r="RLT595" s="109"/>
      <c r="RLU595" s="109"/>
      <c r="RLV595" s="109"/>
      <c r="RLW595" s="109"/>
      <c r="RLX595" s="109"/>
      <c r="RLY595" s="109"/>
      <c r="RLZ595" s="109"/>
      <c r="RMA595" s="109"/>
      <c r="RMB595" s="109"/>
      <c r="RMC595" s="109"/>
      <c r="RMD595" s="109"/>
      <c r="RME595" s="109"/>
      <c r="RMF595" s="109"/>
      <c r="RMG595" s="109"/>
      <c r="RMH595" s="109"/>
      <c r="RMI595" s="109"/>
      <c r="RMJ595" s="109"/>
      <c r="RMK595" s="109"/>
      <c r="RML595" s="109"/>
      <c r="RMM595" s="109"/>
      <c r="RMN595" s="109"/>
      <c r="RMO595" s="109"/>
      <c r="RMP595" s="109"/>
      <c r="RMQ595" s="109"/>
      <c r="RMR595" s="109"/>
      <c r="RMS595" s="109"/>
      <c r="RMT595" s="109"/>
      <c r="RMU595" s="109"/>
      <c r="RMV595" s="109"/>
      <c r="RMW595" s="109"/>
      <c r="RMX595" s="109"/>
      <c r="RMY595" s="109"/>
      <c r="RMZ595" s="109"/>
      <c r="RNA595" s="109"/>
      <c r="RNB595" s="109"/>
      <c r="RNC595" s="109"/>
      <c r="RND595" s="109"/>
      <c r="RNE595" s="109"/>
      <c r="RNF595" s="109"/>
      <c r="RNG595" s="109"/>
      <c r="RNH595" s="109"/>
      <c r="RNI595" s="109"/>
      <c r="RNJ595" s="109"/>
      <c r="RNK595" s="109"/>
      <c r="RNL595" s="109"/>
      <c r="RNM595" s="109"/>
      <c r="RNN595" s="109"/>
      <c r="RNO595" s="109"/>
      <c r="RNP595" s="109"/>
      <c r="RNQ595" s="109"/>
      <c r="RNR595" s="109"/>
      <c r="RNS595" s="109"/>
      <c r="RNT595" s="109"/>
      <c r="RNU595" s="109"/>
      <c r="RNV595" s="109"/>
      <c r="RNW595" s="109"/>
      <c r="RNX595" s="109"/>
      <c r="RNY595" s="109"/>
      <c r="RNZ595" s="109"/>
      <c r="ROA595" s="109"/>
      <c r="ROB595" s="109"/>
      <c r="ROC595" s="109"/>
      <c r="ROD595" s="109"/>
      <c r="ROE595" s="109"/>
      <c r="ROF595" s="109"/>
      <c r="ROG595" s="109"/>
      <c r="ROH595" s="109"/>
      <c r="ROI595" s="109"/>
      <c r="ROJ595" s="109"/>
      <c r="ROK595" s="109"/>
      <c r="ROL595" s="109"/>
      <c r="ROM595" s="109"/>
      <c r="RON595" s="109"/>
      <c r="ROO595" s="109"/>
      <c r="ROP595" s="109"/>
      <c r="ROQ595" s="109"/>
      <c r="ROR595" s="109"/>
      <c r="ROS595" s="109"/>
      <c r="ROT595" s="109"/>
      <c r="ROU595" s="109"/>
      <c r="ROV595" s="109"/>
      <c r="ROW595" s="109"/>
      <c r="ROX595" s="109"/>
      <c r="ROY595" s="109"/>
      <c r="ROZ595" s="109"/>
      <c r="RPA595" s="109"/>
      <c r="RPB595" s="109"/>
      <c r="RPC595" s="109"/>
      <c r="RPD595" s="109"/>
      <c r="RPE595" s="109"/>
      <c r="RPF595" s="109"/>
      <c r="RPG595" s="109"/>
      <c r="RPH595" s="109"/>
      <c r="RPI595" s="109"/>
      <c r="RPJ595" s="109"/>
      <c r="RPK595" s="109"/>
      <c r="RPL595" s="109"/>
      <c r="RPM595" s="109"/>
      <c r="RPN595" s="109"/>
      <c r="RPO595" s="109"/>
      <c r="RPP595" s="109"/>
      <c r="RPQ595" s="109"/>
      <c r="RPR595" s="109"/>
      <c r="RPS595" s="109"/>
      <c r="RPT595" s="109"/>
      <c r="RPU595" s="109"/>
      <c r="RPV595" s="109"/>
      <c r="RPW595" s="109"/>
      <c r="RPX595" s="109"/>
      <c r="RPY595" s="109"/>
      <c r="RPZ595" s="109"/>
      <c r="RQA595" s="109"/>
      <c r="RQB595" s="109"/>
      <c r="RQC595" s="109"/>
      <c r="RQD595" s="109"/>
      <c r="RQE595" s="109"/>
      <c r="RQF595" s="109"/>
      <c r="RQG595" s="109"/>
      <c r="RQH595" s="109"/>
      <c r="RQI595" s="109"/>
      <c r="RQJ595" s="109"/>
      <c r="RQK595" s="109"/>
      <c r="RQL595" s="109"/>
      <c r="RQM595" s="109"/>
      <c r="RQN595" s="109"/>
      <c r="RQO595" s="109"/>
      <c r="RQP595" s="109"/>
      <c r="RQQ595" s="109"/>
      <c r="RQR595" s="109"/>
      <c r="RQS595" s="109"/>
      <c r="RQT595" s="109"/>
      <c r="RQU595" s="109"/>
      <c r="RQV595" s="109"/>
      <c r="RQW595" s="109"/>
      <c r="RQX595" s="109"/>
      <c r="RQY595" s="109"/>
      <c r="RQZ595" s="109"/>
      <c r="RRA595" s="109"/>
      <c r="RRB595" s="109"/>
      <c r="RRC595" s="109"/>
      <c r="RRD595" s="109"/>
      <c r="RRE595" s="109"/>
      <c r="RRF595" s="109"/>
      <c r="RRG595" s="109"/>
      <c r="RRH595" s="109"/>
      <c r="RRI595" s="109"/>
      <c r="RRJ595" s="109"/>
      <c r="RRK595" s="109"/>
      <c r="RRL595" s="109"/>
      <c r="RRM595" s="109"/>
      <c r="RRN595" s="109"/>
      <c r="RRO595" s="109"/>
      <c r="RRP595" s="109"/>
      <c r="RRQ595" s="109"/>
      <c r="RRR595" s="109"/>
      <c r="RRS595" s="109"/>
      <c r="RRT595" s="109"/>
      <c r="RRU595" s="109"/>
      <c r="RRV595" s="109"/>
      <c r="RRW595" s="109"/>
      <c r="RRX595" s="109"/>
      <c r="RRY595" s="109"/>
      <c r="RRZ595" s="109"/>
      <c r="RSA595" s="109"/>
      <c r="RSB595" s="109"/>
      <c r="RSC595" s="109"/>
      <c r="RSD595" s="109"/>
      <c r="RSE595" s="109"/>
      <c r="RSF595" s="109"/>
      <c r="RSG595" s="109"/>
      <c r="RSH595" s="109"/>
      <c r="RSI595" s="109"/>
      <c r="RSJ595" s="109"/>
      <c r="RSK595" s="109"/>
      <c r="RSL595" s="109"/>
      <c r="RSM595" s="109"/>
      <c r="RSN595" s="109"/>
      <c r="RSO595" s="109"/>
      <c r="RSP595" s="109"/>
      <c r="RSQ595" s="109"/>
      <c r="RSR595" s="109"/>
      <c r="RSS595" s="109"/>
      <c r="RST595" s="109"/>
      <c r="RSU595" s="109"/>
      <c r="RSV595" s="109"/>
      <c r="RSW595" s="109"/>
      <c r="RSX595" s="109"/>
      <c r="RSY595" s="109"/>
      <c r="RSZ595" s="109"/>
      <c r="RTA595" s="109"/>
      <c r="RTB595" s="109"/>
      <c r="RTC595" s="109"/>
      <c r="RTD595" s="109"/>
      <c r="RTE595" s="109"/>
      <c r="RTF595" s="109"/>
      <c r="RTG595" s="109"/>
      <c r="RTH595" s="109"/>
      <c r="RTI595" s="109"/>
      <c r="RTJ595" s="109"/>
      <c r="RTK595" s="109"/>
      <c r="RTL595" s="109"/>
      <c r="RTM595" s="109"/>
      <c r="RTN595" s="109"/>
      <c r="RTO595" s="109"/>
      <c r="RTP595" s="109"/>
      <c r="RTQ595" s="109"/>
      <c r="RTR595" s="109"/>
      <c r="RTS595" s="109"/>
      <c r="RTT595" s="109"/>
      <c r="RTU595" s="109"/>
      <c r="RTV595" s="109"/>
      <c r="RTW595" s="109"/>
      <c r="RTX595" s="109"/>
      <c r="RTY595" s="109"/>
      <c r="RTZ595" s="109"/>
      <c r="RUA595" s="109"/>
      <c r="RUB595" s="109"/>
      <c r="RUC595" s="109"/>
      <c r="RUD595" s="109"/>
      <c r="RUE595" s="109"/>
      <c r="RUF595" s="109"/>
      <c r="RUG595" s="109"/>
      <c r="RUH595" s="109"/>
      <c r="RUI595" s="109"/>
      <c r="RUJ595" s="109"/>
      <c r="RUK595" s="109"/>
      <c r="RUL595" s="109"/>
      <c r="RUM595" s="109"/>
      <c r="RUN595" s="109"/>
      <c r="RUO595" s="109"/>
      <c r="RUP595" s="109"/>
      <c r="RUQ595" s="109"/>
      <c r="RUR595" s="109"/>
      <c r="RUS595" s="109"/>
      <c r="RUT595" s="109"/>
      <c r="RUU595" s="109"/>
      <c r="RUV595" s="109"/>
      <c r="RUW595" s="109"/>
      <c r="RUX595" s="109"/>
      <c r="RUY595" s="109"/>
      <c r="RUZ595" s="109"/>
      <c r="RVA595" s="109"/>
      <c r="RVB595" s="109"/>
      <c r="RVC595" s="109"/>
      <c r="RVD595" s="109"/>
      <c r="RVE595" s="109"/>
      <c r="RVF595" s="109"/>
      <c r="RVG595" s="109"/>
      <c r="RVH595" s="109"/>
      <c r="RVI595" s="109"/>
      <c r="RVJ595" s="109"/>
      <c r="RVK595" s="109"/>
      <c r="RVL595" s="109"/>
      <c r="RVM595" s="109"/>
      <c r="RVN595" s="109"/>
      <c r="RVO595" s="109"/>
      <c r="RVP595" s="109"/>
      <c r="RVQ595" s="109"/>
      <c r="RVR595" s="109"/>
      <c r="RVS595" s="109"/>
      <c r="RVT595" s="109"/>
      <c r="RVU595" s="109"/>
      <c r="RVV595" s="109"/>
      <c r="RVW595" s="109"/>
      <c r="RVX595" s="109"/>
      <c r="RVY595" s="109"/>
      <c r="RVZ595" s="109"/>
      <c r="RWA595" s="109"/>
      <c r="RWB595" s="109"/>
      <c r="RWC595" s="109"/>
      <c r="RWD595" s="109"/>
      <c r="RWE595" s="109"/>
      <c r="RWF595" s="109"/>
      <c r="RWG595" s="109"/>
      <c r="RWH595" s="109"/>
      <c r="RWI595" s="109"/>
      <c r="RWJ595" s="109"/>
      <c r="RWK595" s="109"/>
      <c r="RWL595" s="109"/>
      <c r="RWM595" s="109"/>
      <c r="RWN595" s="109"/>
      <c r="RWO595" s="109"/>
      <c r="RWP595" s="109"/>
      <c r="RWQ595" s="109"/>
      <c r="RWR595" s="109"/>
      <c r="RWS595" s="109"/>
      <c r="RWT595" s="109"/>
      <c r="RWU595" s="109"/>
      <c r="RWV595" s="109"/>
      <c r="RWW595" s="109"/>
      <c r="RWX595" s="109"/>
      <c r="RWY595" s="109"/>
      <c r="RWZ595" s="109"/>
      <c r="RXA595" s="109"/>
      <c r="RXB595" s="109"/>
      <c r="RXC595" s="109"/>
      <c r="RXD595" s="109"/>
      <c r="RXE595" s="109"/>
      <c r="RXF595" s="109"/>
      <c r="RXG595" s="109"/>
      <c r="RXH595" s="109"/>
      <c r="RXI595" s="109"/>
      <c r="RXJ595" s="109"/>
      <c r="RXK595" s="109"/>
      <c r="RXL595" s="109"/>
      <c r="RXM595" s="109"/>
      <c r="RXN595" s="109"/>
      <c r="RXO595" s="109"/>
      <c r="RXP595" s="109"/>
      <c r="RXQ595" s="109"/>
      <c r="RXR595" s="109"/>
      <c r="RXS595" s="109"/>
      <c r="RXT595" s="109"/>
      <c r="RXU595" s="109"/>
      <c r="RXV595" s="109"/>
      <c r="RXW595" s="109"/>
      <c r="RXX595" s="109"/>
      <c r="RXY595" s="109"/>
      <c r="RXZ595" s="109"/>
      <c r="RYA595" s="109"/>
      <c r="RYB595" s="109"/>
      <c r="RYC595" s="109"/>
      <c r="RYD595" s="109"/>
      <c r="RYE595" s="109"/>
      <c r="RYF595" s="109"/>
      <c r="RYG595" s="109"/>
      <c r="RYH595" s="109"/>
      <c r="RYI595" s="109"/>
      <c r="RYJ595" s="109"/>
      <c r="RYK595" s="109"/>
      <c r="RYL595" s="109"/>
      <c r="RYM595" s="109"/>
      <c r="RYN595" s="109"/>
      <c r="RYO595" s="109"/>
      <c r="RYP595" s="109"/>
      <c r="RYQ595" s="109"/>
      <c r="RYR595" s="109"/>
      <c r="RYS595" s="109"/>
      <c r="RYT595" s="109"/>
      <c r="RYU595" s="109"/>
      <c r="RYV595" s="109"/>
      <c r="RYW595" s="109"/>
      <c r="RYX595" s="109"/>
      <c r="RYY595" s="109"/>
      <c r="RYZ595" s="109"/>
      <c r="RZA595" s="109"/>
      <c r="RZB595" s="109"/>
      <c r="RZC595" s="109"/>
      <c r="RZD595" s="109"/>
      <c r="RZE595" s="109"/>
      <c r="RZF595" s="109"/>
      <c r="RZG595" s="109"/>
      <c r="RZH595" s="109"/>
      <c r="RZI595" s="109"/>
      <c r="RZJ595" s="109"/>
      <c r="RZK595" s="109"/>
      <c r="RZL595" s="109"/>
      <c r="RZM595" s="109"/>
      <c r="RZN595" s="109"/>
      <c r="RZO595" s="109"/>
      <c r="RZP595" s="109"/>
      <c r="RZQ595" s="109"/>
      <c r="RZR595" s="109"/>
      <c r="RZS595" s="109"/>
      <c r="RZT595" s="109"/>
      <c r="RZU595" s="109"/>
      <c r="RZV595" s="109"/>
      <c r="RZW595" s="109"/>
      <c r="RZX595" s="109"/>
      <c r="RZY595" s="109"/>
      <c r="RZZ595" s="109"/>
      <c r="SAA595" s="109"/>
      <c r="SAB595" s="109"/>
      <c r="SAC595" s="109"/>
      <c r="SAD595" s="109"/>
      <c r="SAE595" s="109"/>
      <c r="SAF595" s="109"/>
      <c r="SAG595" s="109"/>
      <c r="SAH595" s="109"/>
      <c r="SAI595" s="109"/>
      <c r="SAJ595" s="109"/>
      <c r="SAK595" s="109"/>
      <c r="SAL595" s="109"/>
      <c r="SAM595" s="109"/>
      <c r="SAN595" s="109"/>
      <c r="SAO595" s="109"/>
      <c r="SAP595" s="109"/>
      <c r="SAQ595" s="109"/>
      <c r="SAR595" s="109"/>
      <c r="SAS595" s="109"/>
      <c r="SAT595" s="109"/>
      <c r="SAU595" s="109"/>
      <c r="SAV595" s="109"/>
      <c r="SAW595" s="109"/>
      <c r="SAX595" s="109"/>
      <c r="SAY595" s="109"/>
      <c r="SAZ595" s="109"/>
      <c r="SBA595" s="109"/>
      <c r="SBB595" s="109"/>
      <c r="SBC595" s="109"/>
      <c r="SBD595" s="109"/>
      <c r="SBE595" s="109"/>
      <c r="SBF595" s="109"/>
      <c r="SBG595" s="109"/>
      <c r="SBH595" s="109"/>
      <c r="SBI595" s="109"/>
      <c r="SBJ595" s="109"/>
      <c r="SBK595" s="109"/>
      <c r="SBL595" s="109"/>
      <c r="SBM595" s="109"/>
      <c r="SBN595" s="109"/>
      <c r="SBO595" s="109"/>
      <c r="SBP595" s="109"/>
      <c r="SBQ595" s="109"/>
      <c r="SBR595" s="109"/>
      <c r="SBS595" s="109"/>
      <c r="SBT595" s="109"/>
      <c r="SBU595" s="109"/>
      <c r="SBV595" s="109"/>
      <c r="SBW595" s="109"/>
      <c r="SBX595" s="109"/>
      <c r="SBY595" s="109"/>
      <c r="SBZ595" s="109"/>
      <c r="SCA595" s="109"/>
      <c r="SCB595" s="109"/>
      <c r="SCC595" s="109"/>
      <c r="SCD595" s="109"/>
      <c r="SCE595" s="109"/>
      <c r="SCF595" s="109"/>
      <c r="SCG595" s="109"/>
      <c r="SCH595" s="109"/>
      <c r="SCI595" s="109"/>
      <c r="SCJ595" s="109"/>
      <c r="SCK595" s="109"/>
      <c r="SCL595" s="109"/>
      <c r="SCM595" s="109"/>
      <c r="SCN595" s="109"/>
      <c r="SCO595" s="109"/>
      <c r="SCP595" s="109"/>
      <c r="SCQ595" s="109"/>
      <c r="SCR595" s="109"/>
      <c r="SCS595" s="109"/>
      <c r="SCT595" s="109"/>
      <c r="SCU595" s="109"/>
      <c r="SCV595" s="109"/>
      <c r="SCW595" s="109"/>
      <c r="SCX595" s="109"/>
      <c r="SCY595" s="109"/>
      <c r="SCZ595" s="109"/>
      <c r="SDA595" s="109"/>
      <c r="SDB595" s="109"/>
      <c r="SDC595" s="109"/>
      <c r="SDD595" s="109"/>
      <c r="SDE595" s="109"/>
      <c r="SDF595" s="109"/>
      <c r="SDG595" s="109"/>
      <c r="SDH595" s="109"/>
      <c r="SDI595" s="109"/>
      <c r="SDJ595" s="109"/>
      <c r="SDK595" s="109"/>
      <c r="SDL595" s="109"/>
      <c r="SDM595" s="109"/>
      <c r="SDN595" s="109"/>
      <c r="SDO595" s="109"/>
      <c r="SDP595" s="109"/>
      <c r="SDQ595" s="109"/>
      <c r="SDR595" s="109"/>
      <c r="SDS595" s="109"/>
      <c r="SDT595" s="109"/>
      <c r="SDU595" s="109"/>
      <c r="SDV595" s="109"/>
      <c r="SDW595" s="109"/>
      <c r="SDX595" s="109"/>
      <c r="SDY595" s="109"/>
      <c r="SDZ595" s="109"/>
      <c r="SEA595" s="109"/>
      <c r="SEB595" s="109"/>
      <c r="SEC595" s="109"/>
      <c r="SED595" s="109"/>
      <c r="SEE595" s="109"/>
      <c r="SEF595" s="109"/>
      <c r="SEG595" s="109"/>
      <c r="SEH595" s="109"/>
      <c r="SEI595" s="109"/>
      <c r="SEJ595" s="109"/>
      <c r="SEK595" s="109"/>
      <c r="SEL595" s="109"/>
      <c r="SEM595" s="109"/>
      <c r="SEN595" s="109"/>
      <c r="SEO595" s="109"/>
      <c r="SEP595" s="109"/>
      <c r="SEQ595" s="109"/>
      <c r="SER595" s="109"/>
      <c r="SES595" s="109"/>
      <c r="SET595" s="109"/>
      <c r="SEU595" s="109"/>
      <c r="SEV595" s="109"/>
      <c r="SEW595" s="109"/>
      <c r="SEX595" s="109"/>
      <c r="SEY595" s="109"/>
      <c r="SEZ595" s="109"/>
      <c r="SFA595" s="109"/>
      <c r="SFB595" s="109"/>
      <c r="SFC595" s="109"/>
      <c r="SFD595" s="109"/>
      <c r="SFE595" s="109"/>
      <c r="SFF595" s="109"/>
      <c r="SFG595" s="109"/>
      <c r="SFH595" s="109"/>
      <c r="SFI595" s="109"/>
      <c r="SFJ595" s="109"/>
      <c r="SFK595" s="109"/>
      <c r="SFL595" s="109"/>
      <c r="SFM595" s="109"/>
      <c r="SFN595" s="109"/>
      <c r="SFO595" s="109"/>
      <c r="SFP595" s="109"/>
      <c r="SFQ595" s="109"/>
      <c r="SFR595" s="109"/>
      <c r="SFS595" s="109"/>
      <c r="SFT595" s="109"/>
      <c r="SFU595" s="109"/>
      <c r="SFV595" s="109"/>
      <c r="SFW595" s="109"/>
      <c r="SFX595" s="109"/>
      <c r="SFY595" s="109"/>
      <c r="SFZ595" s="109"/>
      <c r="SGA595" s="109"/>
      <c r="SGB595" s="109"/>
      <c r="SGC595" s="109"/>
      <c r="SGD595" s="109"/>
      <c r="SGE595" s="109"/>
      <c r="SGF595" s="109"/>
      <c r="SGG595" s="109"/>
      <c r="SGH595" s="109"/>
      <c r="SGI595" s="109"/>
      <c r="SGJ595" s="109"/>
      <c r="SGK595" s="109"/>
      <c r="SGL595" s="109"/>
      <c r="SGM595" s="109"/>
      <c r="SGN595" s="109"/>
      <c r="SGO595" s="109"/>
      <c r="SGP595" s="109"/>
      <c r="SGQ595" s="109"/>
      <c r="SGR595" s="109"/>
      <c r="SGS595" s="109"/>
      <c r="SGT595" s="109"/>
      <c r="SGU595" s="109"/>
      <c r="SGV595" s="109"/>
      <c r="SGW595" s="109"/>
      <c r="SGX595" s="109"/>
      <c r="SGY595" s="109"/>
      <c r="SGZ595" s="109"/>
      <c r="SHA595" s="109"/>
      <c r="SHB595" s="109"/>
      <c r="SHC595" s="109"/>
      <c r="SHD595" s="109"/>
      <c r="SHE595" s="109"/>
      <c r="SHF595" s="109"/>
      <c r="SHG595" s="109"/>
      <c r="SHH595" s="109"/>
      <c r="SHI595" s="109"/>
      <c r="SHJ595" s="109"/>
      <c r="SHK595" s="109"/>
      <c r="SHL595" s="109"/>
      <c r="SHM595" s="109"/>
      <c r="SHN595" s="109"/>
      <c r="SHO595" s="109"/>
      <c r="SHP595" s="109"/>
      <c r="SHQ595" s="109"/>
      <c r="SHR595" s="109"/>
      <c r="SHS595" s="109"/>
      <c r="SHT595" s="109"/>
      <c r="SHU595" s="109"/>
      <c r="SHV595" s="109"/>
      <c r="SHW595" s="109"/>
      <c r="SHX595" s="109"/>
      <c r="SHY595" s="109"/>
      <c r="SHZ595" s="109"/>
      <c r="SIA595" s="109"/>
      <c r="SIB595" s="109"/>
      <c r="SIC595" s="109"/>
      <c r="SID595" s="109"/>
      <c r="SIE595" s="109"/>
      <c r="SIF595" s="109"/>
      <c r="SIG595" s="109"/>
      <c r="SIH595" s="109"/>
      <c r="SII595" s="109"/>
      <c r="SIJ595" s="109"/>
      <c r="SIK595" s="109"/>
      <c r="SIL595" s="109"/>
      <c r="SIM595" s="109"/>
      <c r="SIN595" s="109"/>
      <c r="SIO595" s="109"/>
      <c r="SIP595" s="109"/>
      <c r="SIQ595" s="109"/>
      <c r="SIR595" s="109"/>
      <c r="SIS595" s="109"/>
      <c r="SIT595" s="109"/>
      <c r="SIU595" s="109"/>
      <c r="SIV595" s="109"/>
      <c r="SIW595" s="109"/>
      <c r="SIX595" s="109"/>
      <c r="SIY595" s="109"/>
      <c r="SIZ595" s="109"/>
      <c r="SJA595" s="109"/>
      <c r="SJB595" s="109"/>
      <c r="SJC595" s="109"/>
      <c r="SJD595" s="109"/>
      <c r="SJE595" s="109"/>
      <c r="SJF595" s="109"/>
      <c r="SJG595" s="109"/>
      <c r="SJH595" s="109"/>
      <c r="SJI595" s="109"/>
      <c r="SJJ595" s="109"/>
      <c r="SJK595" s="109"/>
      <c r="SJL595" s="109"/>
      <c r="SJM595" s="109"/>
      <c r="SJN595" s="109"/>
      <c r="SJO595" s="109"/>
      <c r="SJP595" s="109"/>
      <c r="SJQ595" s="109"/>
      <c r="SJR595" s="109"/>
      <c r="SJS595" s="109"/>
      <c r="SJT595" s="109"/>
      <c r="SJU595" s="109"/>
      <c r="SJV595" s="109"/>
      <c r="SJW595" s="109"/>
      <c r="SJX595" s="109"/>
      <c r="SJY595" s="109"/>
      <c r="SJZ595" s="109"/>
      <c r="SKA595" s="109"/>
      <c r="SKB595" s="109"/>
      <c r="SKC595" s="109"/>
      <c r="SKD595" s="109"/>
      <c r="SKE595" s="109"/>
      <c r="SKF595" s="109"/>
      <c r="SKG595" s="109"/>
      <c r="SKH595" s="109"/>
      <c r="SKI595" s="109"/>
      <c r="SKJ595" s="109"/>
      <c r="SKK595" s="109"/>
      <c r="SKL595" s="109"/>
      <c r="SKM595" s="109"/>
      <c r="SKN595" s="109"/>
      <c r="SKO595" s="109"/>
      <c r="SKP595" s="109"/>
      <c r="SKQ595" s="109"/>
      <c r="SKR595" s="109"/>
      <c r="SKS595" s="109"/>
      <c r="SKT595" s="109"/>
      <c r="SKU595" s="109"/>
      <c r="SKV595" s="109"/>
      <c r="SKW595" s="109"/>
      <c r="SKX595" s="109"/>
      <c r="SKY595" s="109"/>
      <c r="SKZ595" s="109"/>
      <c r="SLA595" s="109"/>
      <c r="SLB595" s="109"/>
      <c r="SLC595" s="109"/>
      <c r="SLD595" s="109"/>
      <c r="SLE595" s="109"/>
      <c r="SLF595" s="109"/>
      <c r="SLG595" s="109"/>
      <c r="SLH595" s="109"/>
      <c r="SLI595" s="109"/>
      <c r="SLJ595" s="109"/>
      <c r="SLK595" s="109"/>
      <c r="SLL595" s="109"/>
      <c r="SLM595" s="109"/>
      <c r="SLN595" s="109"/>
      <c r="SLO595" s="109"/>
      <c r="SLP595" s="109"/>
      <c r="SLQ595" s="109"/>
      <c r="SLR595" s="109"/>
      <c r="SLS595" s="109"/>
      <c r="SLT595" s="109"/>
      <c r="SLU595" s="109"/>
      <c r="SLV595" s="109"/>
      <c r="SLW595" s="109"/>
      <c r="SLX595" s="109"/>
      <c r="SLY595" s="109"/>
      <c r="SLZ595" s="109"/>
      <c r="SMA595" s="109"/>
      <c r="SMB595" s="109"/>
      <c r="SMC595" s="109"/>
      <c r="SMD595" s="109"/>
      <c r="SME595" s="109"/>
      <c r="SMF595" s="109"/>
      <c r="SMG595" s="109"/>
      <c r="SMH595" s="109"/>
      <c r="SMI595" s="109"/>
      <c r="SMJ595" s="109"/>
      <c r="SMK595" s="109"/>
      <c r="SML595" s="109"/>
      <c r="SMM595" s="109"/>
      <c r="SMN595" s="109"/>
      <c r="SMO595" s="109"/>
      <c r="SMP595" s="109"/>
      <c r="SMQ595" s="109"/>
      <c r="SMR595" s="109"/>
      <c r="SMS595" s="109"/>
      <c r="SMT595" s="109"/>
      <c r="SMU595" s="109"/>
      <c r="SMV595" s="109"/>
      <c r="SMW595" s="109"/>
      <c r="SMX595" s="109"/>
      <c r="SMY595" s="109"/>
      <c r="SMZ595" s="109"/>
      <c r="SNA595" s="109"/>
      <c r="SNB595" s="109"/>
      <c r="SNC595" s="109"/>
      <c r="SND595" s="109"/>
      <c r="SNE595" s="109"/>
      <c r="SNF595" s="109"/>
      <c r="SNG595" s="109"/>
      <c r="SNH595" s="109"/>
      <c r="SNI595" s="109"/>
      <c r="SNJ595" s="109"/>
      <c r="SNK595" s="109"/>
      <c r="SNL595" s="109"/>
      <c r="SNM595" s="109"/>
      <c r="SNN595" s="109"/>
      <c r="SNO595" s="109"/>
      <c r="SNP595" s="109"/>
      <c r="SNQ595" s="109"/>
      <c r="SNR595" s="109"/>
      <c r="SNS595" s="109"/>
      <c r="SNT595" s="109"/>
      <c r="SNU595" s="109"/>
      <c r="SNV595" s="109"/>
      <c r="SNW595" s="109"/>
      <c r="SNX595" s="109"/>
      <c r="SNY595" s="109"/>
      <c r="SNZ595" s="109"/>
      <c r="SOA595" s="109"/>
      <c r="SOB595" s="109"/>
      <c r="SOC595" s="109"/>
      <c r="SOD595" s="109"/>
      <c r="SOE595" s="109"/>
      <c r="SOF595" s="109"/>
      <c r="SOG595" s="109"/>
      <c r="SOH595" s="109"/>
      <c r="SOI595" s="109"/>
      <c r="SOJ595" s="109"/>
      <c r="SOK595" s="109"/>
      <c r="SOL595" s="109"/>
      <c r="SOM595" s="109"/>
      <c r="SON595" s="109"/>
      <c r="SOO595" s="109"/>
      <c r="SOP595" s="109"/>
      <c r="SOQ595" s="109"/>
      <c r="SOR595" s="109"/>
      <c r="SOS595" s="109"/>
      <c r="SOT595" s="109"/>
      <c r="SOU595" s="109"/>
      <c r="SOV595" s="109"/>
      <c r="SOW595" s="109"/>
      <c r="SOX595" s="109"/>
      <c r="SOY595" s="109"/>
      <c r="SOZ595" s="109"/>
      <c r="SPA595" s="109"/>
      <c r="SPB595" s="109"/>
      <c r="SPC595" s="109"/>
      <c r="SPD595" s="109"/>
      <c r="SPE595" s="109"/>
      <c r="SPF595" s="109"/>
      <c r="SPG595" s="109"/>
      <c r="SPH595" s="109"/>
      <c r="SPI595" s="109"/>
      <c r="SPJ595" s="109"/>
      <c r="SPK595" s="109"/>
      <c r="SPL595" s="109"/>
      <c r="SPM595" s="109"/>
      <c r="SPN595" s="109"/>
      <c r="SPO595" s="109"/>
      <c r="SPP595" s="109"/>
      <c r="SPQ595" s="109"/>
      <c r="SPR595" s="109"/>
      <c r="SPS595" s="109"/>
      <c r="SPT595" s="109"/>
      <c r="SPU595" s="109"/>
      <c r="SPV595" s="109"/>
      <c r="SPW595" s="109"/>
      <c r="SPX595" s="109"/>
      <c r="SPY595" s="109"/>
      <c r="SPZ595" s="109"/>
      <c r="SQA595" s="109"/>
      <c r="SQB595" s="109"/>
      <c r="SQC595" s="109"/>
      <c r="SQD595" s="109"/>
      <c r="SQE595" s="109"/>
      <c r="SQF595" s="109"/>
      <c r="SQG595" s="109"/>
      <c r="SQH595" s="109"/>
      <c r="SQI595" s="109"/>
      <c r="SQJ595" s="109"/>
      <c r="SQK595" s="109"/>
      <c r="SQL595" s="109"/>
      <c r="SQM595" s="109"/>
      <c r="SQN595" s="109"/>
      <c r="SQO595" s="109"/>
      <c r="SQP595" s="109"/>
      <c r="SQQ595" s="109"/>
      <c r="SQR595" s="109"/>
      <c r="SQS595" s="109"/>
      <c r="SQT595" s="109"/>
      <c r="SQU595" s="109"/>
      <c r="SQV595" s="109"/>
      <c r="SQW595" s="109"/>
      <c r="SQX595" s="109"/>
      <c r="SQY595" s="109"/>
      <c r="SQZ595" s="109"/>
      <c r="SRA595" s="109"/>
      <c r="SRB595" s="109"/>
      <c r="SRC595" s="109"/>
      <c r="SRD595" s="109"/>
      <c r="SRE595" s="109"/>
      <c r="SRF595" s="109"/>
      <c r="SRG595" s="109"/>
      <c r="SRH595" s="109"/>
      <c r="SRI595" s="109"/>
      <c r="SRJ595" s="109"/>
      <c r="SRK595" s="109"/>
      <c r="SRL595" s="109"/>
      <c r="SRM595" s="109"/>
      <c r="SRN595" s="109"/>
      <c r="SRO595" s="109"/>
      <c r="SRP595" s="109"/>
      <c r="SRQ595" s="109"/>
      <c r="SRR595" s="109"/>
      <c r="SRS595" s="109"/>
      <c r="SRT595" s="109"/>
      <c r="SRU595" s="109"/>
      <c r="SRV595" s="109"/>
      <c r="SRW595" s="109"/>
      <c r="SRX595" s="109"/>
      <c r="SRY595" s="109"/>
      <c r="SRZ595" s="109"/>
      <c r="SSA595" s="109"/>
      <c r="SSB595" s="109"/>
      <c r="SSC595" s="109"/>
      <c r="SSD595" s="109"/>
      <c r="SSE595" s="109"/>
      <c r="SSF595" s="109"/>
      <c r="SSG595" s="109"/>
      <c r="SSH595" s="109"/>
      <c r="SSI595" s="109"/>
      <c r="SSJ595" s="109"/>
      <c r="SSK595" s="109"/>
      <c r="SSL595" s="109"/>
      <c r="SSM595" s="109"/>
      <c r="SSN595" s="109"/>
      <c r="SSO595" s="109"/>
      <c r="SSP595" s="109"/>
      <c r="SSQ595" s="109"/>
      <c r="SSR595" s="109"/>
      <c r="SSS595" s="109"/>
      <c r="SST595" s="109"/>
      <c r="SSU595" s="109"/>
      <c r="SSV595" s="109"/>
      <c r="SSW595" s="109"/>
      <c r="SSX595" s="109"/>
      <c r="SSY595" s="109"/>
      <c r="SSZ595" s="109"/>
      <c r="STA595" s="109"/>
      <c r="STB595" s="109"/>
      <c r="STC595" s="109"/>
      <c r="STD595" s="109"/>
      <c r="STE595" s="109"/>
      <c r="STF595" s="109"/>
      <c r="STG595" s="109"/>
      <c r="STH595" s="109"/>
      <c r="STI595" s="109"/>
      <c r="STJ595" s="109"/>
      <c r="STK595" s="109"/>
      <c r="STL595" s="109"/>
      <c r="STM595" s="109"/>
      <c r="STN595" s="109"/>
      <c r="STO595" s="109"/>
      <c r="STP595" s="109"/>
      <c r="STQ595" s="109"/>
      <c r="STR595" s="109"/>
      <c r="STS595" s="109"/>
      <c r="STT595" s="109"/>
      <c r="STU595" s="109"/>
      <c r="STV595" s="109"/>
      <c r="STW595" s="109"/>
      <c r="STX595" s="109"/>
      <c r="STY595" s="109"/>
      <c r="STZ595" s="109"/>
      <c r="SUA595" s="109"/>
      <c r="SUB595" s="109"/>
      <c r="SUC595" s="109"/>
      <c r="SUD595" s="109"/>
      <c r="SUE595" s="109"/>
      <c r="SUF595" s="109"/>
      <c r="SUG595" s="109"/>
      <c r="SUH595" s="109"/>
      <c r="SUI595" s="109"/>
      <c r="SUJ595" s="109"/>
      <c r="SUK595" s="109"/>
      <c r="SUL595" s="109"/>
      <c r="SUM595" s="109"/>
      <c r="SUN595" s="109"/>
      <c r="SUO595" s="109"/>
      <c r="SUP595" s="109"/>
      <c r="SUQ595" s="109"/>
      <c r="SUR595" s="109"/>
      <c r="SUS595" s="109"/>
      <c r="SUT595" s="109"/>
      <c r="SUU595" s="109"/>
      <c r="SUV595" s="109"/>
      <c r="SUW595" s="109"/>
      <c r="SUX595" s="109"/>
      <c r="SUY595" s="109"/>
      <c r="SUZ595" s="109"/>
      <c r="SVA595" s="109"/>
      <c r="SVB595" s="109"/>
      <c r="SVC595" s="109"/>
      <c r="SVD595" s="109"/>
      <c r="SVE595" s="109"/>
      <c r="SVF595" s="109"/>
      <c r="SVG595" s="109"/>
      <c r="SVH595" s="109"/>
      <c r="SVI595" s="109"/>
      <c r="SVJ595" s="109"/>
      <c r="SVK595" s="109"/>
      <c r="SVL595" s="109"/>
      <c r="SVM595" s="109"/>
      <c r="SVN595" s="109"/>
      <c r="SVO595" s="109"/>
      <c r="SVP595" s="109"/>
      <c r="SVQ595" s="109"/>
      <c r="SVR595" s="109"/>
      <c r="SVS595" s="109"/>
      <c r="SVT595" s="109"/>
      <c r="SVU595" s="109"/>
      <c r="SVV595" s="109"/>
      <c r="SVW595" s="109"/>
      <c r="SVX595" s="109"/>
      <c r="SVY595" s="109"/>
      <c r="SVZ595" s="109"/>
      <c r="SWA595" s="109"/>
      <c r="SWB595" s="109"/>
      <c r="SWC595" s="109"/>
      <c r="SWD595" s="109"/>
      <c r="SWE595" s="109"/>
      <c r="SWF595" s="109"/>
      <c r="SWG595" s="109"/>
      <c r="SWH595" s="109"/>
      <c r="SWI595" s="109"/>
      <c r="SWJ595" s="109"/>
      <c r="SWK595" s="109"/>
      <c r="SWL595" s="109"/>
      <c r="SWM595" s="109"/>
      <c r="SWN595" s="109"/>
      <c r="SWO595" s="109"/>
      <c r="SWP595" s="109"/>
      <c r="SWQ595" s="109"/>
      <c r="SWR595" s="109"/>
      <c r="SWS595" s="109"/>
      <c r="SWT595" s="109"/>
      <c r="SWU595" s="109"/>
      <c r="SWV595" s="109"/>
      <c r="SWW595" s="109"/>
      <c r="SWX595" s="109"/>
      <c r="SWY595" s="109"/>
      <c r="SWZ595" s="109"/>
      <c r="SXA595" s="109"/>
      <c r="SXB595" s="109"/>
      <c r="SXC595" s="109"/>
      <c r="SXD595" s="109"/>
      <c r="SXE595" s="109"/>
      <c r="SXF595" s="109"/>
      <c r="SXG595" s="109"/>
      <c r="SXH595" s="109"/>
      <c r="SXI595" s="109"/>
      <c r="SXJ595" s="109"/>
      <c r="SXK595" s="109"/>
      <c r="SXL595" s="109"/>
      <c r="SXM595" s="109"/>
      <c r="SXN595" s="109"/>
      <c r="SXO595" s="109"/>
      <c r="SXP595" s="109"/>
      <c r="SXQ595" s="109"/>
      <c r="SXR595" s="109"/>
      <c r="SXS595" s="109"/>
      <c r="SXT595" s="109"/>
      <c r="SXU595" s="109"/>
      <c r="SXV595" s="109"/>
      <c r="SXW595" s="109"/>
      <c r="SXX595" s="109"/>
      <c r="SXY595" s="109"/>
      <c r="SXZ595" s="109"/>
      <c r="SYA595" s="109"/>
      <c r="SYB595" s="109"/>
      <c r="SYC595" s="109"/>
      <c r="SYD595" s="109"/>
      <c r="SYE595" s="109"/>
      <c r="SYF595" s="109"/>
      <c r="SYG595" s="109"/>
      <c r="SYH595" s="109"/>
      <c r="SYI595" s="109"/>
      <c r="SYJ595" s="109"/>
      <c r="SYK595" s="109"/>
      <c r="SYL595" s="109"/>
      <c r="SYM595" s="109"/>
      <c r="SYN595" s="109"/>
      <c r="SYO595" s="109"/>
      <c r="SYP595" s="109"/>
      <c r="SYQ595" s="109"/>
      <c r="SYR595" s="109"/>
      <c r="SYS595" s="109"/>
      <c r="SYT595" s="109"/>
      <c r="SYU595" s="109"/>
      <c r="SYV595" s="109"/>
      <c r="SYW595" s="109"/>
      <c r="SYX595" s="109"/>
      <c r="SYY595" s="109"/>
      <c r="SYZ595" s="109"/>
      <c r="SZA595" s="109"/>
      <c r="SZB595" s="109"/>
      <c r="SZC595" s="109"/>
      <c r="SZD595" s="109"/>
      <c r="SZE595" s="109"/>
      <c r="SZF595" s="109"/>
      <c r="SZG595" s="109"/>
      <c r="SZH595" s="109"/>
      <c r="SZI595" s="109"/>
      <c r="SZJ595" s="109"/>
      <c r="SZK595" s="109"/>
      <c r="SZL595" s="109"/>
      <c r="SZM595" s="109"/>
      <c r="SZN595" s="109"/>
      <c r="SZO595" s="109"/>
      <c r="SZP595" s="109"/>
      <c r="SZQ595" s="109"/>
      <c r="SZR595" s="109"/>
      <c r="SZS595" s="109"/>
      <c r="SZT595" s="109"/>
      <c r="SZU595" s="109"/>
      <c r="SZV595" s="109"/>
      <c r="SZW595" s="109"/>
      <c r="SZX595" s="109"/>
      <c r="SZY595" s="109"/>
      <c r="SZZ595" s="109"/>
      <c r="TAA595" s="109"/>
      <c r="TAB595" s="109"/>
      <c r="TAC595" s="109"/>
      <c r="TAD595" s="109"/>
      <c r="TAE595" s="109"/>
      <c r="TAF595" s="109"/>
      <c r="TAG595" s="109"/>
      <c r="TAH595" s="109"/>
      <c r="TAI595" s="109"/>
      <c r="TAJ595" s="109"/>
      <c r="TAK595" s="109"/>
      <c r="TAL595" s="109"/>
      <c r="TAM595" s="109"/>
      <c r="TAN595" s="109"/>
      <c r="TAO595" s="109"/>
      <c r="TAP595" s="109"/>
      <c r="TAQ595" s="109"/>
      <c r="TAR595" s="109"/>
      <c r="TAS595" s="109"/>
      <c r="TAT595" s="109"/>
      <c r="TAU595" s="109"/>
      <c r="TAV595" s="109"/>
      <c r="TAW595" s="109"/>
      <c r="TAX595" s="109"/>
      <c r="TAY595" s="109"/>
      <c r="TAZ595" s="109"/>
      <c r="TBA595" s="109"/>
      <c r="TBB595" s="109"/>
      <c r="TBC595" s="109"/>
      <c r="TBD595" s="109"/>
      <c r="TBE595" s="109"/>
      <c r="TBF595" s="109"/>
      <c r="TBG595" s="109"/>
      <c r="TBH595" s="109"/>
      <c r="TBI595" s="109"/>
      <c r="TBJ595" s="109"/>
      <c r="TBK595" s="109"/>
      <c r="TBL595" s="109"/>
      <c r="TBM595" s="109"/>
      <c r="TBN595" s="109"/>
      <c r="TBO595" s="109"/>
      <c r="TBP595" s="109"/>
      <c r="TBQ595" s="109"/>
      <c r="TBR595" s="109"/>
      <c r="TBS595" s="109"/>
      <c r="TBT595" s="109"/>
      <c r="TBU595" s="109"/>
      <c r="TBV595" s="109"/>
      <c r="TBW595" s="109"/>
      <c r="TBX595" s="109"/>
      <c r="TBY595" s="109"/>
      <c r="TBZ595" s="109"/>
      <c r="TCA595" s="109"/>
      <c r="TCB595" s="109"/>
      <c r="TCC595" s="109"/>
      <c r="TCD595" s="109"/>
      <c r="TCE595" s="109"/>
      <c r="TCF595" s="109"/>
      <c r="TCG595" s="109"/>
      <c r="TCH595" s="109"/>
      <c r="TCI595" s="109"/>
      <c r="TCJ595" s="109"/>
      <c r="TCK595" s="109"/>
      <c r="TCL595" s="109"/>
      <c r="TCM595" s="109"/>
      <c r="TCN595" s="109"/>
      <c r="TCO595" s="109"/>
      <c r="TCP595" s="109"/>
      <c r="TCQ595" s="109"/>
      <c r="TCR595" s="109"/>
      <c r="TCS595" s="109"/>
      <c r="TCT595" s="109"/>
      <c r="TCU595" s="109"/>
      <c r="TCV595" s="109"/>
      <c r="TCW595" s="109"/>
      <c r="TCX595" s="109"/>
      <c r="TCY595" s="109"/>
      <c r="TCZ595" s="109"/>
      <c r="TDA595" s="109"/>
      <c r="TDB595" s="109"/>
      <c r="TDC595" s="109"/>
      <c r="TDD595" s="109"/>
      <c r="TDE595" s="109"/>
      <c r="TDF595" s="109"/>
      <c r="TDG595" s="109"/>
      <c r="TDH595" s="109"/>
      <c r="TDI595" s="109"/>
      <c r="TDJ595" s="109"/>
      <c r="TDK595" s="109"/>
      <c r="TDL595" s="109"/>
      <c r="TDM595" s="109"/>
      <c r="TDN595" s="109"/>
      <c r="TDO595" s="109"/>
      <c r="TDP595" s="109"/>
      <c r="TDQ595" s="109"/>
      <c r="TDR595" s="109"/>
      <c r="TDS595" s="109"/>
      <c r="TDT595" s="109"/>
      <c r="TDU595" s="109"/>
      <c r="TDV595" s="109"/>
      <c r="TDW595" s="109"/>
      <c r="TDX595" s="109"/>
      <c r="TDY595" s="109"/>
      <c r="TDZ595" s="109"/>
      <c r="TEA595" s="109"/>
      <c r="TEB595" s="109"/>
      <c r="TEC595" s="109"/>
      <c r="TED595" s="109"/>
      <c r="TEE595" s="109"/>
      <c r="TEF595" s="109"/>
      <c r="TEG595" s="109"/>
      <c r="TEH595" s="109"/>
      <c r="TEI595" s="109"/>
      <c r="TEJ595" s="109"/>
      <c r="TEK595" s="109"/>
      <c r="TEL595" s="109"/>
      <c r="TEM595" s="109"/>
      <c r="TEN595" s="109"/>
      <c r="TEO595" s="109"/>
      <c r="TEP595" s="109"/>
      <c r="TEQ595" s="109"/>
      <c r="TER595" s="109"/>
      <c r="TES595" s="109"/>
      <c r="TET595" s="109"/>
      <c r="TEU595" s="109"/>
      <c r="TEV595" s="109"/>
      <c r="TEW595" s="109"/>
      <c r="TEX595" s="109"/>
      <c r="TEY595" s="109"/>
      <c r="TEZ595" s="109"/>
      <c r="TFA595" s="109"/>
      <c r="TFB595" s="109"/>
      <c r="TFC595" s="109"/>
      <c r="TFD595" s="109"/>
      <c r="TFE595" s="109"/>
      <c r="TFF595" s="109"/>
      <c r="TFG595" s="109"/>
      <c r="TFH595" s="109"/>
      <c r="TFI595" s="109"/>
      <c r="TFJ595" s="109"/>
      <c r="TFK595" s="109"/>
      <c r="TFL595" s="109"/>
      <c r="TFM595" s="109"/>
      <c r="TFN595" s="109"/>
      <c r="TFO595" s="109"/>
      <c r="TFP595" s="109"/>
      <c r="TFQ595" s="109"/>
      <c r="TFR595" s="109"/>
      <c r="TFS595" s="109"/>
      <c r="TFT595" s="109"/>
      <c r="TFU595" s="109"/>
      <c r="TFV595" s="109"/>
      <c r="TFW595" s="109"/>
      <c r="TFX595" s="109"/>
      <c r="TFY595" s="109"/>
      <c r="TFZ595" s="109"/>
      <c r="TGA595" s="109"/>
      <c r="TGB595" s="109"/>
      <c r="TGC595" s="109"/>
      <c r="TGD595" s="109"/>
      <c r="TGE595" s="109"/>
      <c r="TGF595" s="109"/>
      <c r="TGG595" s="109"/>
      <c r="TGH595" s="109"/>
      <c r="TGI595" s="109"/>
      <c r="TGJ595" s="109"/>
      <c r="TGK595" s="109"/>
      <c r="TGL595" s="109"/>
      <c r="TGM595" s="109"/>
      <c r="TGN595" s="109"/>
      <c r="TGO595" s="109"/>
      <c r="TGP595" s="109"/>
      <c r="TGQ595" s="109"/>
      <c r="TGR595" s="109"/>
      <c r="TGS595" s="109"/>
      <c r="TGT595" s="109"/>
      <c r="TGU595" s="109"/>
      <c r="TGV595" s="109"/>
      <c r="TGW595" s="109"/>
      <c r="TGX595" s="109"/>
      <c r="TGY595" s="109"/>
      <c r="TGZ595" s="109"/>
      <c r="THA595" s="109"/>
      <c r="THB595" s="109"/>
      <c r="THC595" s="109"/>
      <c r="THD595" s="109"/>
      <c r="THE595" s="109"/>
      <c r="THF595" s="109"/>
      <c r="THG595" s="109"/>
      <c r="THH595" s="109"/>
      <c r="THI595" s="109"/>
      <c r="THJ595" s="109"/>
      <c r="THK595" s="109"/>
      <c r="THL595" s="109"/>
      <c r="THM595" s="109"/>
      <c r="THN595" s="109"/>
      <c r="THO595" s="109"/>
      <c r="THP595" s="109"/>
      <c r="THQ595" s="109"/>
      <c r="THR595" s="109"/>
      <c r="THS595" s="109"/>
      <c r="THT595" s="109"/>
      <c r="THU595" s="109"/>
      <c r="THV595" s="109"/>
      <c r="THW595" s="109"/>
      <c r="THX595" s="109"/>
      <c r="THY595" s="109"/>
      <c r="THZ595" s="109"/>
      <c r="TIA595" s="109"/>
      <c r="TIB595" s="109"/>
      <c r="TIC595" s="109"/>
      <c r="TID595" s="109"/>
      <c r="TIE595" s="109"/>
      <c r="TIF595" s="109"/>
      <c r="TIG595" s="109"/>
      <c r="TIH595" s="109"/>
      <c r="TII595" s="109"/>
      <c r="TIJ595" s="109"/>
      <c r="TIK595" s="109"/>
      <c r="TIL595" s="109"/>
      <c r="TIM595" s="109"/>
      <c r="TIN595" s="109"/>
      <c r="TIO595" s="109"/>
      <c r="TIP595" s="109"/>
      <c r="TIQ595" s="109"/>
      <c r="TIR595" s="109"/>
      <c r="TIS595" s="109"/>
      <c r="TIT595" s="109"/>
      <c r="TIU595" s="109"/>
      <c r="TIV595" s="109"/>
      <c r="TIW595" s="109"/>
      <c r="TIX595" s="109"/>
      <c r="TIY595" s="109"/>
      <c r="TIZ595" s="109"/>
      <c r="TJA595" s="109"/>
      <c r="TJB595" s="109"/>
      <c r="TJC595" s="109"/>
      <c r="TJD595" s="109"/>
      <c r="TJE595" s="109"/>
      <c r="TJF595" s="109"/>
      <c r="TJG595" s="109"/>
      <c r="TJH595" s="109"/>
      <c r="TJI595" s="109"/>
      <c r="TJJ595" s="109"/>
      <c r="TJK595" s="109"/>
      <c r="TJL595" s="109"/>
      <c r="TJM595" s="109"/>
      <c r="TJN595" s="109"/>
      <c r="TJO595" s="109"/>
      <c r="TJP595" s="109"/>
      <c r="TJQ595" s="109"/>
      <c r="TJR595" s="109"/>
      <c r="TJS595" s="109"/>
      <c r="TJT595" s="109"/>
      <c r="TJU595" s="109"/>
      <c r="TJV595" s="109"/>
      <c r="TJW595" s="109"/>
      <c r="TJX595" s="109"/>
      <c r="TJY595" s="109"/>
      <c r="TJZ595" s="109"/>
      <c r="TKA595" s="109"/>
      <c r="TKB595" s="109"/>
      <c r="TKC595" s="109"/>
      <c r="TKD595" s="109"/>
      <c r="TKE595" s="109"/>
      <c r="TKF595" s="109"/>
      <c r="TKG595" s="109"/>
      <c r="TKH595" s="109"/>
      <c r="TKI595" s="109"/>
      <c r="TKJ595" s="109"/>
      <c r="TKK595" s="109"/>
      <c r="TKL595" s="109"/>
      <c r="TKM595" s="109"/>
      <c r="TKN595" s="109"/>
      <c r="TKO595" s="109"/>
      <c r="TKP595" s="109"/>
      <c r="TKQ595" s="109"/>
      <c r="TKR595" s="109"/>
      <c r="TKS595" s="109"/>
      <c r="TKT595" s="109"/>
      <c r="TKU595" s="109"/>
      <c r="TKV595" s="109"/>
      <c r="TKW595" s="109"/>
      <c r="TKX595" s="109"/>
      <c r="TKY595" s="109"/>
      <c r="TKZ595" s="109"/>
      <c r="TLA595" s="109"/>
      <c r="TLB595" s="109"/>
      <c r="TLC595" s="109"/>
      <c r="TLD595" s="109"/>
      <c r="TLE595" s="109"/>
      <c r="TLF595" s="109"/>
      <c r="TLG595" s="109"/>
      <c r="TLH595" s="109"/>
      <c r="TLI595" s="109"/>
      <c r="TLJ595" s="109"/>
      <c r="TLK595" s="109"/>
      <c r="TLL595" s="109"/>
      <c r="TLM595" s="109"/>
      <c r="TLN595" s="109"/>
      <c r="TLO595" s="109"/>
      <c r="TLP595" s="109"/>
      <c r="TLQ595" s="109"/>
      <c r="TLR595" s="109"/>
      <c r="TLS595" s="109"/>
      <c r="TLT595" s="109"/>
      <c r="TLU595" s="109"/>
      <c r="TLV595" s="109"/>
      <c r="TLW595" s="109"/>
      <c r="TLX595" s="109"/>
      <c r="TLY595" s="109"/>
      <c r="TLZ595" s="109"/>
      <c r="TMA595" s="109"/>
      <c r="TMB595" s="109"/>
      <c r="TMC595" s="109"/>
      <c r="TMD595" s="109"/>
      <c r="TME595" s="109"/>
      <c r="TMF595" s="109"/>
      <c r="TMG595" s="109"/>
      <c r="TMH595" s="109"/>
      <c r="TMI595" s="109"/>
      <c r="TMJ595" s="109"/>
      <c r="TMK595" s="109"/>
      <c r="TML595" s="109"/>
      <c r="TMM595" s="109"/>
      <c r="TMN595" s="109"/>
      <c r="TMO595" s="109"/>
      <c r="TMP595" s="109"/>
      <c r="TMQ595" s="109"/>
      <c r="TMR595" s="109"/>
      <c r="TMS595" s="109"/>
      <c r="TMT595" s="109"/>
      <c r="TMU595" s="109"/>
      <c r="TMV595" s="109"/>
      <c r="TMW595" s="109"/>
      <c r="TMX595" s="109"/>
      <c r="TMY595" s="109"/>
      <c r="TMZ595" s="109"/>
      <c r="TNA595" s="109"/>
      <c r="TNB595" s="109"/>
      <c r="TNC595" s="109"/>
      <c r="TND595" s="109"/>
      <c r="TNE595" s="109"/>
      <c r="TNF595" s="109"/>
      <c r="TNG595" s="109"/>
      <c r="TNH595" s="109"/>
      <c r="TNI595" s="109"/>
      <c r="TNJ595" s="109"/>
      <c r="TNK595" s="109"/>
      <c r="TNL595" s="109"/>
      <c r="TNM595" s="109"/>
      <c r="TNN595" s="109"/>
      <c r="TNO595" s="109"/>
      <c r="TNP595" s="109"/>
      <c r="TNQ595" s="109"/>
      <c r="TNR595" s="109"/>
      <c r="TNS595" s="109"/>
      <c r="TNT595" s="109"/>
      <c r="TNU595" s="109"/>
      <c r="TNV595" s="109"/>
      <c r="TNW595" s="109"/>
      <c r="TNX595" s="109"/>
      <c r="TNY595" s="109"/>
      <c r="TNZ595" s="109"/>
      <c r="TOA595" s="109"/>
      <c r="TOB595" s="109"/>
      <c r="TOC595" s="109"/>
      <c r="TOD595" s="109"/>
      <c r="TOE595" s="109"/>
      <c r="TOF595" s="109"/>
      <c r="TOG595" s="109"/>
      <c r="TOH595" s="109"/>
      <c r="TOI595" s="109"/>
      <c r="TOJ595" s="109"/>
      <c r="TOK595" s="109"/>
      <c r="TOL595" s="109"/>
      <c r="TOM595" s="109"/>
      <c r="TON595" s="109"/>
      <c r="TOO595" s="109"/>
      <c r="TOP595" s="109"/>
      <c r="TOQ595" s="109"/>
      <c r="TOR595" s="109"/>
      <c r="TOS595" s="109"/>
      <c r="TOT595" s="109"/>
      <c r="TOU595" s="109"/>
      <c r="TOV595" s="109"/>
      <c r="TOW595" s="109"/>
      <c r="TOX595" s="109"/>
      <c r="TOY595" s="109"/>
      <c r="TOZ595" s="109"/>
      <c r="TPA595" s="109"/>
      <c r="TPB595" s="109"/>
      <c r="TPC595" s="109"/>
      <c r="TPD595" s="109"/>
      <c r="TPE595" s="109"/>
      <c r="TPF595" s="109"/>
      <c r="TPG595" s="109"/>
      <c r="TPH595" s="109"/>
      <c r="TPI595" s="109"/>
      <c r="TPJ595" s="109"/>
      <c r="TPK595" s="109"/>
      <c r="TPL595" s="109"/>
      <c r="TPM595" s="109"/>
      <c r="TPN595" s="109"/>
      <c r="TPO595" s="109"/>
      <c r="TPP595" s="109"/>
      <c r="TPQ595" s="109"/>
      <c r="TPR595" s="109"/>
      <c r="TPS595" s="109"/>
      <c r="TPT595" s="109"/>
      <c r="TPU595" s="109"/>
      <c r="TPV595" s="109"/>
      <c r="TPW595" s="109"/>
      <c r="TPX595" s="109"/>
      <c r="TPY595" s="109"/>
      <c r="TPZ595" s="109"/>
      <c r="TQA595" s="109"/>
      <c r="TQB595" s="109"/>
      <c r="TQC595" s="109"/>
      <c r="TQD595" s="109"/>
      <c r="TQE595" s="109"/>
      <c r="TQF595" s="109"/>
      <c r="TQG595" s="109"/>
      <c r="TQH595" s="109"/>
      <c r="TQI595" s="109"/>
      <c r="TQJ595" s="109"/>
      <c r="TQK595" s="109"/>
      <c r="TQL595" s="109"/>
      <c r="TQM595" s="109"/>
      <c r="TQN595" s="109"/>
      <c r="TQO595" s="109"/>
      <c r="TQP595" s="109"/>
      <c r="TQQ595" s="109"/>
      <c r="TQR595" s="109"/>
      <c r="TQS595" s="109"/>
      <c r="TQT595" s="109"/>
      <c r="TQU595" s="109"/>
      <c r="TQV595" s="109"/>
      <c r="TQW595" s="109"/>
      <c r="TQX595" s="109"/>
      <c r="TQY595" s="109"/>
      <c r="TQZ595" s="109"/>
      <c r="TRA595" s="109"/>
      <c r="TRB595" s="109"/>
      <c r="TRC595" s="109"/>
      <c r="TRD595" s="109"/>
      <c r="TRE595" s="109"/>
      <c r="TRF595" s="109"/>
      <c r="TRG595" s="109"/>
      <c r="TRH595" s="109"/>
      <c r="TRI595" s="109"/>
      <c r="TRJ595" s="109"/>
      <c r="TRK595" s="109"/>
      <c r="TRL595" s="109"/>
      <c r="TRM595" s="109"/>
      <c r="TRN595" s="109"/>
      <c r="TRO595" s="109"/>
      <c r="TRP595" s="109"/>
      <c r="TRQ595" s="109"/>
      <c r="TRR595" s="109"/>
      <c r="TRS595" s="109"/>
      <c r="TRT595" s="109"/>
      <c r="TRU595" s="109"/>
      <c r="TRV595" s="109"/>
      <c r="TRW595" s="109"/>
      <c r="TRX595" s="109"/>
      <c r="TRY595" s="109"/>
      <c r="TRZ595" s="109"/>
      <c r="TSA595" s="109"/>
      <c r="TSB595" s="109"/>
      <c r="TSC595" s="109"/>
      <c r="TSD595" s="109"/>
      <c r="TSE595" s="109"/>
      <c r="TSF595" s="109"/>
      <c r="TSG595" s="109"/>
      <c r="TSH595" s="109"/>
      <c r="TSI595" s="109"/>
      <c r="TSJ595" s="109"/>
      <c r="TSK595" s="109"/>
      <c r="TSL595" s="109"/>
      <c r="TSM595" s="109"/>
      <c r="TSN595" s="109"/>
      <c r="TSO595" s="109"/>
      <c r="TSP595" s="109"/>
      <c r="TSQ595" s="109"/>
      <c r="TSR595" s="109"/>
      <c r="TSS595" s="109"/>
      <c r="TST595" s="109"/>
      <c r="TSU595" s="109"/>
      <c r="TSV595" s="109"/>
      <c r="TSW595" s="109"/>
      <c r="TSX595" s="109"/>
      <c r="TSY595" s="109"/>
      <c r="TSZ595" s="109"/>
      <c r="TTA595" s="109"/>
      <c r="TTB595" s="109"/>
      <c r="TTC595" s="109"/>
      <c r="TTD595" s="109"/>
      <c r="TTE595" s="109"/>
      <c r="TTF595" s="109"/>
      <c r="TTG595" s="109"/>
      <c r="TTH595" s="109"/>
      <c r="TTI595" s="109"/>
      <c r="TTJ595" s="109"/>
      <c r="TTK595" s="109"/>
      <c r="TTL595" s="109"/>
      <c r="TTM595" s="109"/>
      <c r="TTN595" s="109"/>
      <c r="TTO595" s="109"/>
      <c r="TTP595" s="109"/>
      <c r="TTQ595" s="109"/>
      <c r="TTR595" s="109"/>
      <c r="TTS595" s="109"/>
      <c r="TTT595" s="109"/>
      <c r="TTU595" s="109"/>
      <c r="TTV595" s="109"/>
      <c r="TTW595" s="109"/>
      <c r="TTX595" s="109"/>
      <c r="TTY595" s="109"/>
      <c r="TTZ595" s="109"/>
      <c r="TUA595" s="109"/>
      <c r="TUB595" s="109"/>
      <c r="TUC595" s="109"/>
      <c r="TUD595" s="109"/>
      <c r="TUE595" s="109"/>
      <c r="TUF595" s="109"/>
      <c r="TUG595" s="109"/>
      <c r="TUH595" s="109"/>
      <c r="TUI595" s="109"/>
      <c r="TUJ595" s="109"/>
      <c r="TUK595" s="109"/>
      <c r="TUL595" s="109"/>
      <c r="TUM595" s="109"/>
      <c r="TUN595" s="109"/>
      <c r="TUO595" s="109"/>
      <c r="TUP595" s="109"/>
      <c r="TUQ595" s="109"/>
      <c r="TUR595" s="109"/>
      <c r="TUS595" s="109"/>
      <c r="TUT595" s="109"/>
      <c r="TUU595" s="109"/>
      <c r="TUV595" s="109"/>
      <c r="TUW595" s="109"/>
      <c r="TUX595" s="109"/>
      <c r="TUY595" s="109"/>
      <c r="TUZ595" s="109"/>
      <c r="TVA595" s="109"/>
      <c r="TVB595" s="109"/>
      <c r="TVC595" s="109"/>
      <c r="TVD595" s="109"/>
      <c r="TVE595" s="109"/>
      <c r="TVF595" s="109"/>
      <c r="TVG595" s="109"/>
      <c r="TVH595" s="109"/>
      <c r="TVI595" s="109"/>
      <c r="TVJ595" s="109"/>
      <c r="TVK595" s="109"/>
      <c r="TVL595" s="109"/>
      <c r="TVM595" s="109"/>
      <c r="TVN595" s="109"/>
      <c r="TVO595" s="109"/>
      <c r="TVP595" s="109"/>
      <c r="TVQ595" s="109"/>
      <c r="TVR595" s="109"/>
      <c r="TVS595" s="109"/>
      <c r="TVT595" s="109"/>
      <c r="TVU595" s="109"/>
      <c r="TVV595" s="109"/>
      <c r="TVW595" s="109"/>
      <c r="TVX595" s="109"/>
      <c r="TVY595" s="109"/>
      <c r="TVZ595" s="109"/>
      <c r="TWA595" s="109"/>
      <c r="TWB595" s="109"/>
      <c r="TWC595" s="109"/>
      <c r="TWD595" s="109"/>
      <c r="TWE595" s="109"/>
      <c r="TWF595" s="109"/>
      <c r="TWG595" s="109"/>
      <c r="TWH595" s="109"/>
      <c r="TWI595" s="109"/>
      <c r="TWJ595" s="109"/>
      <c r="TWK595" s="109"/>
      <c r="TWL595" s="109"/>
      <c r="TWM595" s="109"/>
      <c r="TWN595" s="109"/>
      <c r="TWO595" s="109"/>
      <c r="TWP595" s="109"/>
      <c r="TWQ595" s="109"/>
      <c r="TWR595" s="109"/>
      <c r="TWS595" s="109"/>
      <c r="TWT595" s="109"/>
      <c r="TWU595" s="109"/>
      <c r="TWV595" s="109"/>
      <c r="TWW595" s="109"/>
      <c r="TWX595" s="109"/>
      <c r="TWY595" s="109"/>
      <c r="TWZ595" s="109"/>
      <c r="TXA595" s="109"/>
      <c r="TXB595" s="109"/>
      <c r="TXC595" s="109"/>
      <c r="TXD595" s="109"/>
      <c r="TXE595" s="109"/>
      <c r="TXF595" s="109"/>
      <c r="TXG595" s="109"/>
      <c r="TXH595" s="109"/>
      <c r="TXI595" s="109"/>
      <c r="TXJ595" s="109"/>
      <c r="TXK595" s="109"/>
      <c r="TXL595" s="109"/>
      <c r="TXM595" s="109"/>
      <c r="TXN595" s="109"/>
      <c r="TXO595" s="109"/>
      <c r="TXP595" s="109"/>
      <c r="TXQ595" s="109"/>
      <c r="TXR595" s="109"/>
      <c r="TXS595" s="109"/>
      <c r="TXT595" s="109"/>
      <c r="TXU595" s="109"/>
      <c r="TXV595" s="109"/>
      <c r="TXW595" s="109"/>
      <c r="TXX595" s="109"/>
      <c r="TXY595" s="109"/>
      <c r="TXZ595" s="109"/>
      <c r="TYA595" s="109"/>
      <c r="TYB595" s="109"/>
      <c r="TYC595" s="109"/>
      <c r="TYD595" s="109"/>
      <c r="TYE595" s="109"/>
      <c r="TYF595" s="109"/>
      <c r="TYG595" s="109"/>
      <c r="TYH595" s="109"/>
      <c r="TYI595" s="109"/>
      <c r="TYJ595" s="109"/>
      <c r="TYK595" s="109"/>
      <c r="TYL595" s="109"/>
      <c r="TYM595" s="109"/>
      <c r="TYN595" s="109"/>
      <c r="TYO595" s="109"/>
      <c r="TYP595" s="109"/>
      <c r="TYQ595" s="109"/>
      <c r="TYR595" s="109"/>
      <c r="TYS595" s="109"/>
      <c r="TYT595" s="109"/>
      <c r="TYU595" s="109"/>
      <c r="TYV595" s="109"/>
      <c r="TYW595" s="109"/>
      <c r="TYX595" s="109"/>
      <c r="TYY595" s="109"/>
      <c r="TYZ595" s="109"/>
      <c r="TZA595" s="109"/>
      <c r="TZB595" s="109"/>
      <c r="TZC595" s="109"/>
      <c r="TZD595" s="109"/>
      <c r="TZE595" s="109"/>
      <c r="TZF595" s="109"/>
      <c r="TZG595" s="109"/>
      <c r="TZH595" s="109"/>
      <c r="TZI595" s="109"/>
      <c r="TZJ595" s="109"/>
      <c r="TZK595" s="109"/>
      <c r="TZL595" s="109"/>
      <c r="TZM595" s="109"/>
      <c r="TZN595" s="109"/>
      <c r="TZO595" s="109"/>
      <c r="TZP595" s="109"/>
      <c r="TZQ595" s="109"/>
      <c r="TZR595" s="109"/>
      <c r="TZS595" s="109"/>
      <c r="TZT595" s="109"/>
      <c r="TZU595" s="109"/>
      <c r="TZV595" s="109"/>
      <c r="TZW595" s="109"/>
      <c r="TZX595" s="109"/>
      <c r="TZY595" s="109"/>
      <c r="TZZ595" s="109"/>
      <c r="UAA595" s="109"/>
      <c r="UAB595" s="109"/>
      <c r="UAC595" s="109"/>
      <c r="UAD595" s="109"/>
      <c r="UAE595" s="109"/>
      <c r="UAF595" s="109"/>
      <c r="UAG595" s="109"/>
      <c r="UAH595" s="109"/>
      <c r="UAI595" s="109"/>
      <c r="UAJ595" s="109"/>
      <c r="UAK595" s="109"/>
      <c r="UAL595" s="109"/>
      <c r="UAM595" s="109"/>
      <c r="UAN595" s="109"/>
      <c r="UAO595" s="109"/>
      <c r="UAP595" s="109"/>
      <c r="UAQ595" s="109"/>
      <c r="UAR595" s="109"/>
      <c r="UAS595" s="109"/>
      <c r="UAT595" s="109"/>
      <c r="UAU595" s="109"/>
      <c r="UAV595" s="109"/>
      <c r="UAW595" s="109"/>
      <c r="UAX595" s="109"/>
      <c r="UAY595" s="109"/>
      <c r="UAZ595" s="109"/>
      <c r="UBA595" s="109"/>
      <c r="UBB595" s="109"/>
      <c r="UBC595" s="109"/>
      <c r="UBD595" s="109"/>
      <c r="UBE595" s="109"/>
      <c r="UBF595" s="109"/>
      <c r="UBG595" s="109"/>
      <c r="UBH595" s="109"/>
      <c r="UBI595" s="109"/>
      <c r="UBJ595" s="109"/>
      <c r="UBK595" s="109"/>
      <c r="UBL595" s="109"/>
      <c r="UBM595" s="109"/>
      <c r="UBN595" s="109"/>
      <c r="UBO595" s="109"/>
      <c r="UBP595" s="109"/>
      <c r="UBQ595" s="109"/>
      <c r="UBR595" s="109"/>
      <c r="UBS595" s="109"/>
      <c r="UBT595" s="109"/>
      <c r="UBU595" s="109"/>
      <c r="UBV595" s="109"/>
      <c r="UBW595" s="109"/>
      <c r="UBX595" s="109"/>
      <c r="UBY595" s="109"/>
      <c r="UBZ595" s="109"/>
      <c r="UCA595" s="109"/>
      <c r="UCB595" s="109"/>
      <c r="UCC595" s="109"/>
      <c r="UCD595" s="109"/>
      <c r="UCE595" s="109"/>
      <c r="UCF595" s="109"/>
      <c r="UCG595" s="109"/>
      <c r="UCH595" s="109"/>
      <c r="UCI595" s="109"/>
      <c r="UCJ595" s="109"/>
      <c r="UCK595" s="109"/>
      <c r="UCL595" s="109"/>
      <c r="UCM595" s="109"/>
      <c r="UCN595" s="109"/>
      <c r="UCO595" s="109"/>
      <c r="UCP595" s="109"/>
      <c r="UCQ595" s="109"/>
      <c r="UCR595" s="109"/>
      <c r="UCS595" s="109"/>
      <c r="UCT595" s="109"/>
      <c r="UCU595" s="109"/>
      <c r="UCV595" s="109"/>
      <c r="UCW595" s="109"/>
      <c r="UCX595" s="109"/>
      <c r="UCY595" s="109"/>
      <c r="UCZ595" s="109"/>
      <c r="UDA595" s="109"/>
      <c r="UDB595" s="109"/>
      <c r="UDC595" s="109"/>
      <c r="UDD595" s="109"/>
      <c r="UDE595" s="109"/>
      <c r="UDF595" s="109"/>
      <c r="UDG595" s="109"/>
      <c r="UDH595" s="109"/>
      <c r="UDI595" s="109"/>
      <c r="UDJ595" s="109"/>
      <c r="UDK595" s="109"/>
      <c r="UDL595" s="109"/>
      <c r="UDM595" s="109"/>
      <c r="UDN595" s="109"/>
      <c r="UDO595" s="109"/>
      <c r="UDP595" s="109"/>
      <c r="UDQ595" s="109"/>
      <c r="UDR595" s="109"/>
      <c r="UDS595" s="109"/>
      <c r="UDT595" s="109"/>
      <c r="UDU595" s="109"/>
      <c r="UDV595" s="109"/>
      <c r="UDW595" s="109"/>
      <c r="UDX595" s="109"/>
      <c r="UDY595" s="109"/>
      <c r="UDZ595" s="109"/>
      <c r="UEA595" s="109"/>
      <c r="UEB595" s="109"/>
      <c r="UEC595" s="109"/>
      <c r="UED595" s="109"/>
      <c r="UEE595" s="109"/>
      <c r="UEF595" s="109"/>
      <c r="UEG595" s="109"/>
      <c r="UEH595" s="109"/>
      <c r="UEI595" s="109"/>
      <c r="UEJ595" s="109"/>
      <c r="UEK595" s="109"/>
      <c r="UEL595" s="109"/>
      <c r="UEM595" s="109"/>
      <c r="UEN595" s="109"/>
      <c r="UEO595" s="109"/>
      <c r="UEP595" s="109"/>
      <c r="UEQ595" s="109"/>
      <c r="UER595" s="109"/>
      <c r="UES595" s="109"/>
      <c r="UET595" s="109"/>
      <c r="UEU595" s="109"/>
      <c r="UEV595" s="109"/>
      <c r="UEW595" s="109"/>
      <c r="UEX595" s="109"/>
      <c r="UEY595" s="109"/>
      <c r="UEZ595" s="109"/>
      <c r="UFA595" s="109"/>
      <c r="UFB595" s="109"/>
      <c r="UFC595" s="109"/>
      <c r="UFD595" s="109"/>
      <c r="UFE595" s="109"/>
      <c r="UFF595" s="109"/>
      <c r="UFG595" s="109"/>
      <c r="UFH595" s="109"/>
      <c r="UFI595" s="109"/>
      <c r="UFJ595" s="109"/>
      <c r="UFK595" s="109"/>
      <c r="UFL595" s="109"/>
      <c r="UFM595" s="109"/>
      <c r="UFN595" s="109"/>
      <c r="UFO595" s="109"/>
      <c r="UFP595" s="109"/>
      <c r="UFQ595" s="109"/>
      <c r="UFR595" s="109"/>
      <c r="UFS595" s="109"/>
      <c r="UFT595" s="109"/>
      <c r="UFU595" s="109"/>
      <c r="UFV595" s="109"/>
      <c r="UFW595" s="109"/>
      <c r="UFX595" s="109"/>
      <c r="UFY595" s="109"/>
      <c r="UFZ595" s="109"/>
      <c r="UGA595" s="109"/>
      <c r="UGB595" s="109"/>
      <c r="UGC595" s="109"/>
      <c r="UGD595" s="109"/>
      <c r="UGE595" s="109"/>
      <c r="UGF595" s="109"/>
      <c r="UGG595" s="109"/>
      <c r="UGH595" s="109"/>
      <c r="UGI595" s="109"/>
      <c r="UGJ595" s="109"/>
      <c r="UGK595" s="109"/>
      <c r="UGL595" s="109"/>
      <c r="UGM595" s="109"/>
      <c r="UGN595" s="109"/>
      <c r="UGO595" s="109"/>
      <c r="UGP595" s="109"/>
      <c r="UGQ595" s="109"/>
      <c r="UGR595" s="109"/>
      <c r="UGS595" s="109"/>
      <c r="UGT595" s="109"/>
      <c r="UGU595" s="109"/>
      <c r="UGV595" s="109"/>
      <c r="UGW595" s="109"/>
      <c r="UGX595" s="109"/>
      <c r="UGY595" s="109"/>
      <c r="UGZ595" s="109"/>
      <c r="UHA595" s="109"/>
      <c r="UHB595" s="109"/>
      <c r="UHC595" s="109"/>
      <c r="UHD595" s="109"/>
      <c r="UHE595" s="109"/>
      <c r="UHF595" s="109"/>
      <c r="UHG595" s="109"/>
      <c r="UHH595" s="109"/>
      <c r="UHI595" s="109"/>
      <c r="UHJ595" s="109"/>
      <c r="UHK595" s="109"/>
      <c r="UHL595" s="109"/>
      <c r="UHM595" s="109"/>
      <c r="UHN595" s="109"/>
      <c r="UHO595" s="109"/>
      <c r="UHP595" s="109"/>
      <c r="UHQ595" s="109"/>
      <c r="UHR595" s="109"/>
      <c r="UHS595" s="109"/>
      <c r="UHT595" s="109"/>
      <c r="UHU595" s="109"/>
      <c r="UHV595" s="109"/>
      <c r="UHW595" s="109"/>
      <c r="UHX595" s="109"/>
      <c r="UHY595" s="109"/>
      <c r="UHZ595" s="109"/>
      <c r="UIA595" s="109"/>
      <c r="UIB595" s="109"/>
      <c r="UIC595" s="109"/>
      <c r="UID595" s="109"/>
      <c r="UIE595" s="109"/>
      <c r="UIF595" s="109"/>
      <c r="UIG595" s="109"/>
      <c r="UIH595" s="109"/>
      <c r="UII595" s="109"/>
      <c r="UIJ595" s="109"/>
      <c r="UIK595" s="109"/>
      <c r="UIL595" s="109"/>
      <c r="UIM595" s="109"/>
      <c r="UIN595" s="109"/>
      <c r="UIO595" s="109"/>
      <c r="UIP595" s="109"/>
      <c r="UIQ595" s="109"/>
      <c r="UIR595" s="109"/>
      <c r="UIS595" s="109"/>
      <c r="UIT595" s="109"/>
      <c r="UIU595" s="109"/>
      <c r="UIV595" s="109"/>
      <c r="UIW595" s="109"/>
      <c r="UIX595" s="109"/>
      <c r="UIY595" s="109"/>
      <c r="UIZ595" s="109"/>
      <c r="UJA595" s="109"/>
      <c r="UJB595" s="109"/>
      <c r="UJC595" s="109"/>
      <c r="UJD595" s="109"/>
      <c r="UJE595" s="109"/>
      <c r="UJF595" s="109"/>
      <c r="UJG595" s="109"/>
      <c r="UJH595" s="109"/>
      <c r="UJI595" s="109"/>
      <c r="UJJ595" s="109"/>
      <c r="UJK595" s="109"/>
      <c r="UJL595" s="109"/>
      <c r="UJM595" s="109"/>
      <c r="UJN595" s="109"/>
      <c r="UJO595" s="109"/>
      <c r="UJP595" s="109"/>
      <c r="UJQ595" s="109"/>
      <c r="UJR595" s="109"/>
      <c r="UJS595" s="109"/>
      <c r="UJT595" s="109"/>
      <c r="UJU595" s="109"/>
      <c r="UJV595" s="109"/>
      <c r="UJW595" s="109"/>
      <c r="UJX595" s="109"/>
      <c r="UJY595" s="109"/>
      <c r="UJZ595" s="109"/>
      <c r="UKA595" s="109"/>
      <c r="UKB595" s="109"/>
      <c r="UKC595" s="109"/>
      <c r="UKD595" s="109"/>
      <c r="UKE595" s="109"/>
      <c r="UKF595" s="109"/>
      <c r="UKG595" s="109"/>
      <c r="UKH595" s="109"/>
      <c r="UKI595" s="109"/>
      <c r="UKJ595" s="109"/>
      <c r="UKK595" s="109"/>
      <c r="UKL595" s="109"/>
      <c r="UKM595" s="109"/>
      <c r="UKN595" s="109"/>
      <c r="UKO595" s="109"/>
      <c r="UKP595" s="109"/>
      <c r="UKQ595" s="109"/>
      <c r="UKR595" s="109"/>
      <c r="UKS595" s="109"/>
      <c r="UKT595" s="109"/>
      <c r="UKU595" s="109"/>
      <c r="UKV595" s="109"/>
      <c r="UKW595" s="109"/>
      <c r="UKX595" s="109"/>
      <c r="UKY595" s="109"/>
      <c r="UKZ595" s="109"/>
      <c r="ULA595" s="109"/>
      <c r="ULB595" s="109"/>
      <c r="ULC595" s="109"/>
      <c r="ULD595" s="109"/>
      <c r="ULE595" s="109"/>
      <c r="ULF595" s="109"/>
      <c r="ULG595" s="109"/>
      <c r="ULH595" s="109"/>
      <c r="ULI595" s="109"/>
      <c r="ULJ595" s="109"/>
      <c r="ULK595" s="109"/>
      <c r="ULL595" s="109"/>
      <c r="ULM595" s="109"/>
      <c r="ULN595" s="109"/>
      <c r="ULO595" s="109"/>
      <c r="ULP595" s="109"/>
      <c r="ULQ595" s="109"/>
      <c r="ULR595" s="109"/>
      <c r="ULS595" s="109"/>
      <c r="ULT595" s="109"/>
      <c r="ULU595" s="109"/>
      <c r="ULV595" s="109"/>
      <c r="ULW595" s="109"/>
      <c r="ULX595" s="109"/>
      <c r="ULY595" s="109"/>
      <c r="ULZ595" s="109"/>
      <c r="UMA595" s="109"/>
      <c r="UMB595" s="109"/>
      <c r="UMC595" s="109"/>
      <c r="UMD595" s="109"/>
      <c r="UME595" s="109"/>
      <c r="UMF595" s="109"/>
      <c r="UMG595" s="109"/>
      <c r="UMH595" s="109"/>
      <c r="UMI595" s="109"/>
      <c r="UMJ595" s="109"/>
      <c r="UMK595" s="109"/>
      <c r="UML595" s="109"/>
      <c r="UMM595" s="109"/>
      <c r="UMN595" s="109"/>
      <c r="UMO595" s="109"/>
      <c r="UMP595" s="109"/>
      <c r="UMQ595" s="109"/>
      <c r="UMR595" s="109"/>
      <c r="UMS595" s="109"/>
      <c r="UMT595" s="109"/>
      <c r="UMU595" s="109"/>
      <c r="UMV595" s="109"/>
      <c r="UMW595" s="109"/>
      <c r="UMX595" s="109"/>
      <c r="UMY595" s="109"/>
      <c r="UMZ595" s="109"/>
      <c r="UNA595" s="109"/>
      <c r="UNB595" s="109"/>
      <c r="UNC595" s="109"/>
      <c r="UND595" s="109"/>
      <c r="UNE595" s="109"/>
      <c r="UNF595" s="109"/>
      <c r="UNG595" s="109"/>
      <c r="UNH595" s="109"/>
      <c r="UNI595" s="109"/>
      <c r="UNJ595" s="109"/>
      <c r="UNK595" s="109"/>
      <c r="UNL595" s="109"/>
      <c r="UNM595" s="109"/>
      <c r="UNN595" s="109"/>
      <c r="UNO595" s="109"/>
      <c r="UNP595" s="109"/>
      <c r="UNQ595" s="109"/>
      <c r="UNR595" s="109"/>
      <c r="UNS595" s="109"/>
      <c r="UNT595" s="109"/>
      <c r="UNU595" s="109"/>
      <c r="UNV595" s="109"/>
      <c r="UNW595" s="109"/>
      <c r="UNX595" s="109"/>
      <c r="UNY595" s="109"/>
      <c r="UNZ595" s="109"/>
      <c r="UOA595" s="109"/>
      <c r="UOB595" s="109"/>
      <c r="UOC595" s="109"/>
      <c r="UOD595" s="109"/>
      <c r="UOE595" s="109"/>
      <c r="UOF595" s="109"/>
      <c r="UOG595" s="109"/>
      <c r="UOH595" s="109"/>
      <c r="UOI595" s="109"/>
      <c r="UOJ595" s="109"/>
      <c r="UOK595" s="109"/>
      <c r="UOL595" s="109"/>
      <c r="UOM595" s="109"/>
      <c r="UON595" s="109"/>
      <c r="UOO595" s="109"/>
      <c r="UOP595" s="109"/>
      <c r="UOQ595" s="109"/>
      <c r="UOR595" s="109"/>
      <c r="UOS595" s="109"/>
      <c r="UOT595" s="109"/>
      <c r="UOU595" s="109"/>
      <c r="UOV595" s="109"/>
      <c r="UOW595" s="109"/>
      <c r="UOX595" s="109"/>
      <c r="UOY595" s="109"/>
      <c r="UOZ595" s="109"/>
      <c r="UPA595" s="109"/>
      <c r="UPB595" s="109"/>
      <c r="UPC595" s="109"/>
      <c r="UPD595" s="109"/>
      <c r="UPE595" s="109"/>
      <c r="UPF595" s="109"/>
      <c r="UPG595" s="109"/>
      <c r="UPH595" s="109"/>
      <c r="UPI595" s="109"/>
      <c r="UPJ595" s="109"/>
      <c r="UPK595" s="109"/>
      <c r="UPL595" s="109"/>
      <c r="UPM595" s="109"/>
      <c r="UPN595" s="109"/>
      <c r="UPO595" s="109"/>
      <c r="UPP595" s="109"/>
      <c r="UPQ595" s="109"/>
      <c r="UPR595" s="109"/>
      <c r="UPS595" s="109"/>
      <c r="UPT595" s="109"/>
      <c r="UPU595" s="109"/>
      <c r="UPV595" s="109"/>
      <c r="UPW595" s="109"/>
      <c r="UPX595" s="109"/>
      <c r="UPY595" s="109"/>
      <c r="UPZ595" s="109"/>
      <c r="UQA595" s="109"/>
      <c r="UQB595" s="109"/>
      <c r="UQC595" s="109"/>
      <c r="UQD595" s="109"/>
      <c r="UQE595" s="109"/>
      <c r="UQF595" s="109"/>
      <c r="UQG595" s="109"/>
      <c r="UQH595" s="109"/>
      <c r="UQI595" s="109"/>
      <c r="UQJ595" s="109"/>
      <c r="UQK595" s="109"/>
      <c r="UQL595" s="109"/>
      <c r="UQM595" s="109"/>
      <c r="UQN595" s="109"/>
      <c r="UQO595" s="109"/>
      <c r="UQP595" s="109"/>
      <c r="UQQ595" s="109"/>
      <c r="UQR595" s="109"/>
      <c r="UQS595" s="109"/>
      <c r="UQT595" s="109"/>
      <c r="UQU595" s="109"/>
      <c r="UQV595" s="109"/>
      <c r="UQW595" s="109"/>
      <c r="UQX595" s="109"/>
      <c r="UQY595" s="109"/>
      <c r="UQZ595" s="109"/>
      <c r="URA595" s="109"/>
      <c r="URB595" s="109"/>
      <c r="URC595" s="109"/>
      <c r="URD595" s="109"/>
      <c r="URE595" s="109"/>
      <c r="URF595" s="109"/>
      <c r="URG595" s="109"/>
      <c r="URH595" s="109"/>
      <c r="URI595" s="109"/>
      <c r="URJ595" s="109"/>
      <c r="URK595" s="109"/>
      <c r="URL595" s="109"/>
      <c r="URM595" s="109"/>
      <c r="URN595" s="109"/>
      <c r="URO595" s="109"/>
      <c r="URP595" s="109"/>
      <c r="URQ595" s="109"/>
      <c r="URR595" s="109"/>
      <c r="URS595" s="109"/>
      <c r="URT595" s="109"/>
      <c r="URU595" s="109"/>
      <c r="URV595" s="109"/>
      <c r="URW595" s="109"/>
      <c r="URX595" s="109"/>
      <c r="URY595" s="109"/>
      <c r="URZ595" s="109"/>
      <c r="USA595" s="109"/>
      <c r="USB595" s="109"/>
      <c r="USC595" s="109"/>
      <c r="USD595" s="109"/>
      <c r="USE595" s="109"/>
      <c r="USF595" s="109"/>
      <c r="USG595" s="109"/>
      <c r="USH595" s="109"/>
      <c r="USI595" s="109"/>
      <c r="USJ595" s="109"/>
      <c r="USK595" s="109"/>
      <c r="USL595" s="109"/>
      <c r="USM595" s="109"/>
      <c r="USN595" s="109"/>
      <c r="USO595" s="109"/>
      <c r="USP595" s="109"/>
      <c r="USQ595" s="109"/>
      <c r="USR595" s="109"/>
      <c r="USS595" s="109"/>
      <c r="UST595" s="109"/>
      <c r="USU595" s="109"/>
      <c r="USV595" s="109"/>
      <c r="USW595" s="109"/>
      <c r="USX595" s="109"/>
      <c r="USY595" s="109"/>
      <c r="USZ595" s="109"/>
      <c r="UTA595" s="109"/>
      <c r="UTB595" s="109"/>
      <c r="UTC595" s="109"/>
      <c r="UTD595" s="109"/>
      <c r="UTE595" s="109"/>
      <c r="UTF595" s="109"/>
      <c r="UTG595" s="109"/>
      <c r="UTH595" s="109"/>
      <c r="UTI595" s="109"/>
      <c r="UTJ595" s="109"/>
      <c r="UTK595" s="109"/>
      <c r="UTL595" s="109"/>
      <c r="UTM595" s="109"/>
      <c r="UTN595" s="109"/>
      <c r="UTO595" s="109"/>
      <c r="UTP595" s="109"/>
      <c r="UTQ595" s="109"/>
      <c r="UTR595" s="109"/>
      <c r="UTS595" s="109"/>
      <c r="UTT595" s="109"/>
      <c r="UTU595" s="109"/>
      <c r="UTV595" s="109"/>
      <c r="UTW595" s="109"/>
      <c r="UTX595" s="109"/>
      <c r="UTY595" s="109"/>
      <c r="UTZ595" s="109"/>
      <c r="UUA595" s="109"/>
      <c r="UUB595" s="109"/>
      <c r="UUC595" s="109"/>
      <c r="UUD595" s="109"/>
      <c r="UUE595" s="109"/>
      <c r="UUF595" s="109"/>
      <c r="UUG595" s="109"/>
      <c r="UUH595" s="109"/>
      <c r="UUI595" s="109"/>
      <c r="UUJ595" s="109"/>
      <c r="UUK595" s="109"/>
      <c r="UUL595" s="109"/>
      <c r="UUM595" s="109"/>
      <c r="UUN595" s="109"/>
      <c r="UUO595" s="109"/>
      <c r="UUP595" s="109"/>
      <c r="UUQ595" s="109"/>
      <c r="UUR595" s="109"/>
      <c r="UUS595" s="109"/>
      <c r="UUT595" s="109"/>
      <c r="UUU595" s="109"/>
      <c r="UUV595" s="109"/>
      <c r="UUW595" s="109"/>
      <c r="UUX595" s="109"/>
      <c r="UUY595" s="109"/>
      <c r="UUZ595" s="109"/>
      <c r="UVA595" s="109"/>
      <c r="UVB595" s="109"/>
      <c r="UVC595" s="109"/>
      <c r="UVD595" s="109"/>
      <c r="UVE595" s="109"/>
      <c r="UVF595" s="109"/>
      <c r="UVG595" s="109"/>
      <c r="UVH595" s="109"/>
      <c r="UVI595" s="109"/>
      <c r="UVJ595" s="109"/>
      <c r="UVK595" s="109"/>
      <c r="UVL595" s="109"/>
      <c r="UVM595" s="109"/>
      <c r="UVN595" s="109"/>
      <c r="UVO595" s="109"/>
      <c r="UVP595" s="109"/>
      <c r="UVQ595" s="109"/>
      <c r="UVR595" s="109"/>
      <c r="UVS595" s="109"/>
      <c r="UVT595" s="109"/>
      <c r="UVU595" s="109"/>
      <c r="UVV595" s="109"/>
      <c r="UVW595" s="109"/>
      <c r="UVX595" s="109"/>
      <c r="UVY595" s="109"/>
      <c r="UVZ595" s="109"/>
      <c r="UWA595" s="109"/>
      <c r="UWB595" s="109"/>
      <c r="UWC595" s="109"/>
      <c r="UWD595" s="109"/>
      <c r="UWE595" s="109"/>
      <c r="UWF595" s="109"/>
      <c r="UWG595" s="109"/>
      <c r="UWH595" s="109"/>
      <c r="UWI595" s="109"/>
      <c r="UWJ595" s="109"/>
      <c r="UWK595" s="109"/>
      <c r="UWL595" s="109"/>
      <c r="UWM595" s="109"/>
      <c r="UWN595" s="109"/>
      <c r="UWO595" s="109"/>
      <c r="UWP595" s="109"/>
      <c r="UWQ595" s="109"/>
      <c r="UWR595" s="109"/>
      <c r="UWS595" s="109"/>
      <c r="UWT595" s="109"/>
      <c r="UWU595" s="109"/>
      <c r="UWV595" s="109"/>
      <c r="UWW595" s="109"/>
      <c r="UWX595" s="109"/>
      <c r="UWY595" s="109"/>
      <c r="UWZ595" s="109"/>
      <c r="UXA595" s="109"/>
      <c r="UXB595" s="109"/>
      <c r="UXC595" s="109"/>
      <c r="UXD595" s="109"/>
      <c r="UXE595" s="109"/>
      <c r="UXF595" s="109"/>
      <c r="UXG595" s="109"/>
      <c r="UXH595" s="109"/>
      <c r="UXI595" s="109"/>
      <c r="UXJ595" s="109"/>
      <c r="UXK595" s="109"/>
      <c r="UXL595" s="109"/>
      <c r="UXM595" s="109"/>
      <c r="UXN595" s="109"/>
      <c r="UXO595" s="109"/>
      <c r="UXP595" s="109"/>
      <c r="UXQ595" s="109"/>
      <c r="UXR595" s="109"/>
      <c r="UXS595" s="109"/>
      <c r="UXT595" s="109"/>
      <c r="UXU595" s="109"/>
      <c r="UXV595" s="109"/>
      <c r="UXW595" s="109"/>
      <c r="UXX595" s="109"/>
      <c r="UXY595" s="109"/>
      <c r="UXZ595" s="109"/>
      <c r="UYA595" s="109"/>
      <c r="UYB595" s="109"/>
      <c r="UYC595" s="109"/>
      <c r="UYD595" s="109"/>
      <c r="UYE595" s="109"/>
      <c r="UYF595" s="109"/>
      <c r="UYG595" s="109"/>
      <c r="UYH595" s="109"/>
      <c r="UYI595" s="109"/>
      <c r="UYJ595" s="109"/>
      <c r="UYK595" s="109"/>
      <c r="UYL595" s="109"/>
      <c r="UYM595" s="109"/>
      <c r="UYN595" s="109"/>
      <c r="UYO595" s="109"/>
      <c r="UYP595" s="109"/>
      <c r="UYQ595" s="109"/>
      <c r="UYR595" s="109"/>
      <c r="UYS595" s="109"/>
      <c r="UYT595" s="109"/>
      <c r="UYU595" s="109"/>
      <c r="UYV595" s="109"/>
      <c r="UYW595" s="109"/>
      <c r="UYX595" s="109"/>
      <c r="UYY595" s="109"/>
      <c r="UYZ595" s="109"/>
      <c r="UZA595" s="109"/>
      <c r="UZB595" s="109"/>
      <c r="UZC595" s="109"/>
      <c r="UZD595" s="109"/>
      <c r="UZE595" s="109"/>
      <c r="UZF595" s="109"/>
      <c r="UZG595" s="109"/>
      <c r="UZH595" s="109"/>
      <c r="UZI595" s="109"/>
      <c r="UZJ595" s="109"/>
      <c r="UZK595" s="109"/>
      <c r="UZL595" s="109"/>
      <c r="UZM595" s="109"/>
      <c r="UZN595" s="109"/>
      <c r="UZO595" s="109"/>
      <c r="UZP595" s="109"/>
      <c r="UZQ595" s="109"/>
      <c r="UZR595" s="109"/>
      <c r="UZS595" s="109"/>
      <c r="UZT595" s="109"/>
      <c r="UZU595" s="109"/>
      <c r="UZV595" s="109"/>
      <c r="UZW595" s="109"/>
      <c r="UZX595" s="109"/>
      <c r="UZY595" s="109"/>
      <c r="UZZ595" s="109"/>
      <c r="VAA595" s="109"/>
      <c r="VAB595" s="109"/>
      <c r="VAC595" s="109"/>
      <c r="VAD595" s="109"/>
      <c r="VAE595" s="109"/>
      <c r="VAF595" s="109"/>
      <c r="VAG595" s="109"/>
      <c r="VAH595" s="109"/>
      <c r="VAI595" s="109"/>
      <c r="VAJ595" s="109"/>
      <c r="VAK595" s="109"/>
      <c r="VAL595" s="109"/>
      <c r="VAM595" s="109"/>
      <c r="VAN595" s="109"/>
      <c r="VAO595" s="109"/>
      <c r="VAP595" s="109"/>
      <c r="VAQ595" s="109"/>
      <c r="VAR595" s="109"/>
      <c r="VAS595" s="109"/>
      <c r="VAT595" s="109"/>
      <c r="VAU595" s="109"/>
      <c r="VAV595" s="109"/>
      <c r="VAW595" s="109"/>
      <c r="VAX595" s="109"/>
      <c r="VAY595" s="109"/>
      <c r="VAZ595" s="109"/>
      <c r="VBA595" s="109"/>
      <c r="VBB595" s="109"/>
      <c r="VBC595" s="109"/>
      <c r="VBD595" s="109"/>
      <c r="VBE595" s="109"/>
      <c r="VBF595" s="109"/>
      <c r="VBG595" s="109"/>
      <c r="VBH595" s="109"/>
      <c r="VBI595" s="109"/>
      <c r="VBJ595" s="109"/>
      <c r="VBK595" s="109"/>
      <c r="VBL595" s="109"/>
      <c r="VBM595" s="109"/>
      <c r="VBN595" s="109"/>
      <c r="VBO595" s="109"/>
      <c r="VBP595" s="109"/>
      <c r="VBQ595" s="109"/>
      <c r="VBR595" s="109"/>
      <c r="VBS595" s="109"/>
      <c r="VBT595" s="109"/>
      <c r="VBU595" s="109"/>
      <c r="VBV595" s="109"/>
      <c r="VBW595" s="109"/>
      <c r="VBX595" s="109"/>
      <c r="VBY595" s="109"/>
      <c r="VBZ595" s="109"/>
      <c r="VCA595" s="109"/>
      <c r="VCB595" s="109"/>
      <c r="VCC595" s="109"/>
      <c r="VCD595" s="109"/>
      <c r="VCE595" s="109"/>
      <c r="VCF595" s="109"/>
      <c r="VCG595" s="109"/>
      <c r="VCH595" s="109"/>
      <c r="VCI595" s="109"/>
      <c r="VCJ595" s="109"/>
      <c r="VCK595" s="109"/>
      <c r="VCL595" s="109"/>
      <c r="VCM595" s="109"/>
      <c r="VCN595" s="109"/>
      <c r="VCO595" s="109"/>
      <c r="VCP595" s="109"/>
      <c r="VCQ595" s="109"/>
      <c r="VCR595" s="109"/>
      <c r="VCS595" s="109"/>
      <c r="VCT595" s="109"/>
      <c r="VCU595" s="109"/>
      <c r="VCV595" s="109"/>
      <c r="VCW595" s="109"/>
      <c r="VCX595" s="109"/>
      <c r="VCY595" s="109"/>
      <c r="VCZ595" s="109"/>
      <c r="VDA595" s="109"/>
      <c r="VDB595" s="109"/>
      <c r="VDC595" s="109"/>
      <c r="VDD595" s="109"/>
      <c r="VDE595" s="109"/>
      <c r="VDF595" s="109"/>
      <c r="VDG595" s="109"/>
      <c r="VDH595" s="109"/>
      <c r="VDI595" s="109"/>
      <c r="VDJ595" s="109"/>
      <c r="VDK595" s="109"/>
      <c r="VDL595" s="109"/>
      <c r="VDM595" s="109"/>
      <c r="VDN595" s="109"/>
      <c r="VDO595" s="109"/>
      <c r="VDP595" s="109"/>
      <c r="VDQ595" s="109"/>
      <c r="VDR595" s="109"/>
      <c r="VDS595" s="109"/>
      <c r="VDT595" s="109"/>
      <c r="VDU595" s="109"/>
      <c r="VDV595" s="109"/>
      <c r="VDW595" s="109"/>
      <c r="VDX595" s="109"/>
      <c r="VDY595" s="109"/>
      <c r="VDZ595" s="109"/>
      <c r="VEA595" s="109"/>
      <c r="VEB595" s="109"/>
      <c r="VEC595" s="109"/>
      <c r="VED595" s="109"/>
      <c r="VEE595" s="109"/>
      <c r="VEF595" s="109"/>
      <c r="VEG595" s="109"/>
      <c r="VEH595" s="109"/>
      <c r="VEI595" s="109"/>
      <c r="VEJ595" s="109"/>
      <c r="VEK595" s="109"/>
      <c r="VEL595" s="109"/>
      <c r="VEM595" s="109"/>
      <c r="VEN595" s="109"/>
      <c r="VEO595" s="109"/>
      <c r="VEP595" s="109"/>
      <c r="VEQ595" s="109"/>
      <c r="VER595" s="109"/>
      <c r="VES595" s="109"/>
      <c r="VET595" s="109"/>
      <c r="VEU595" s="109"/>
      <c r="VEV595" s="109"/>
      <c r="VEW595" s="109"/>
      <c r="VEX595" s="109"/>
      <c r="VEY595" s="109"/>
      <c r="VEZ595" s="109"/>
      <c r="VFA595" s="109"/>
      <c r="VFB595" s="109"/>
      <c r="VFC595" s="109"/>
      <c r="VFD595" s="109"/>
      <c r="VFE595" s="109"/>
      <c r="VFF595" s="109"/>
      <c r="VFG595" s="109"/>
      <c r="VFH595" s="109"/>
      <c r="VFI595" s="109"/>
      <c r="VFJ595" s="109"/>
      <c r="VFK595" s="109"/>
      <c r="VFL595" s="109"/>
      <c r="VFM595" s="109"/>
      <c r="VFN595" s="109"/>
      <c r="VFO595" s="109"/>
      <c r="VFP595" s="109"/>
      <c r="VFQ595" s="109"/>
      <c r="VFR595" s="109"/>
      <c r="VFS595" s="109"/>
      <c r="VFT595" s="109"/>
      <c r="VFU595" s="109"/>
      <c r="VFV595" s="109"/>
      <c r="VFW595" s="109"/>
      <c r="VFX595" s="109"/>
      <c r="VFY595" s="109"/>
      <c r="VFZ595" s="109"/>
      <c r="VGA595" s="109"/>
      <c r="VGB595" s="109"/>
      <c r="VGC595" s="109"/>
      <c r="VGD595" s="109"/>
      <c r="VGE595" s="109"/>
      <c r="VGF595" s="109"/>
      <c r="VGG595" s="109"/>
      <c r="VGH595" s="109"/>
      <c r="VGI595" s="109"/>
      <c r="VGJ595" s="109"/>
      <c r="VGK595" s="109"/>
      <c r="VGL595" s="109"/>
      <c r="VGM595" s="109"/>
      <c r="VGN595" s="109"/>
      <c r="VGO595" s="109"/>
      <c r="VGP595" s="109"/>
      <c r="VGQ595" s="109"/>
      <c r="VGR595" s="109"/>
      <c r="VGS595" s="109"/>
      <c r="VGT595" s="109"/>
      <c r="VGU595" s="109"/>
      <c r="VGV595" s="109"/>
      <c r="VGW595" s="109"/>
      <c r="VGX595" s="109"/>
      <c r="VGY595" s="109"/>
      <c r="VGZ595" s="109"/>
      <c r="VHA595" s="109"/>
      <c r="VHB595" s="109"/>
      <c r="VHC595" s="109"/>
      <c r="VHD595" s="109"/>
      <c r="VHE595" s="109"/>
      <c r="VHF595" s="109"/>
      <c r="VHG595" s="109"/>
      <c r="VHH595" s="109"/>
      <c r="VHI595" s="109"/>
      <c r="VHJ595" s="109"/>
      <c r="VHK595" s="109"/>
      <c r="VHL595" s="109"/>
      <c r="VHM595" s="109"/>
      <c r="VHN595" s="109"/>
      <c r="VHO595" s="109"/>
      <c r="VHP595" s="109"/>
      <c r="VHQ595" s="109"/>
      <c r="VHR595" s="109"/>
      <c r="VHS595" s="109"/>
      <c r="VHT595" s="109"/>
      <c r="VHU595" s="109"/>
      <c r="VHV595" s="109"/>
      <c r="VHW595" s="109"/>
      <c r="VHX595" s="109"/>
      <c r="VHY595" s="109"/>
      <c r="VHZ595" s="109"/>
      <c r="VIA595" s="109"/>
      <c r="VIB595" s="109"/>
      <c r="VIC595" s="109"/>
      <c r="VID595" s="109"/>
      <c r="VIE595" s="109"/>
      <c r="VIF595" s="109"/>
      <c r="VIG595" s="109"/>
      <c r="VIH595" s="109"/>
      <c r="VII595" s="109"/>
      <c r="VIJ595" s="109"/>
      <c r="VIK595" s="109"/>
      <c r="VIL595" s="109"/>
      <c r="VIM595" s="109"/>
      <c r="VIN595" s="109"/>
      <c r="VIO595" s="109"/>
      <c r="VIP595" s="109"/>
      <c r="VIQ595" s="109"/>
      <c r="VIR595" s="109"/>
      <c r="VIS595" s="109"/>
      <c r="VIT595" s="109"/>
      <c r="VIU595" s="109"/>
      <c r="VIV595" s="109"/>
      <c r="VIW595" s="109"/>
      <c r="VIX595" s="109"/>
      <c r="VIY595" s="109"/>
      <c r="VIZ595" s="109"/>
      <c r="VJA595" s="109"/>
      <c r="VJB595" s="109"/>
      <c r="VJC595" s="109"/>
      <c r="VJD595" s="109"/>
      <c r="VJE595" s="109"/>
      <c r="VJF595" s="109"/>
      <c r="VJG595" s="109"/>
      <c r="VJH595" s="109"/>
      <c r="VJI595" s="109"/>
      <c r="VJJ595" s="109"/>
      <c r="VJK595" s="109"/>
      <c r="VJL595" s="109"/>
      <c r="VJM595" s="109"/>
      <c r="VJN595" s="109"/>
      <c r="VJO595" s="109"/>
      <c r="VJP595" s="109"/>
      <c r="VJQ595" s="109"/>
      <c r="VJR595" s="109"/>
      <c r="VJS595" s="109"/>
      <c r="VJT595" s="109"/>
      <c r="VJU595" s="109"/>
      <c r="VJV595" s="109"/>
      <c r="VJW595" s="109"/>
      <c r="VJX595" s="109"/>
      <c r="VJY595" s="109"/>
      <c r="VJZ595" s="109"/>
      <c r="VKA595" s="109"/>
      <c r="VKB595" s="109"/>
      <c r="VKC595" s="109"/>
      <c r="VKD595" s="109"/>
      <c r="VKE595" s="109"/>
      <c r="VKF595" s="109"/>
      <c r="VKG595" s="109"/>
      <c r="VKH595" s="109"/>
      <c r="VKI595" s="109"/>
      <c r="VKJ595" s="109"/>
      <c r="VKK595" s="109"/>
      <c r="VKL595" s="109"/>
      <c r="VKM595" s="109"/>
      <c r="VKN595" s="109"/>
      <c r="VKO595" s="109"/>
      <c r="VKP595" s="109"/>
      <c r="VKQ595" s="109"/>
      <c r="VKR595" s="109"/>
      <c r="VKS595" s="109"/>
      <c r="VKT595" s="109"/>
      <c r="VKU595" s="109"/>
      <c r="VKV595" s="109"/>
      <c r="VKW595" s="109"/>
      <c r="VKX595" s="109"/>
      <c r="VKY595" s="109"/>
      <c r="VKZ595" s="109"/>
      <c r="VLA595" s="109"/>
      <c r="VLB595" s="109"/>
      <c r="VLC595" s="109"/>
      <c r="VLD595" s="109"/>
      <c r="VLE595" s="109"/>
      <c r="VLF595" s="109"/>
      <c r="VLG595" s="109"/>
      <c r="VLH595" s="109"/>
      <c r="VLI595" s="109"/>
      <c r="VLJ595" s="109"/>
      <c r="VLK595" s="109"/>
      <c r="VLL595" s="109"/>
      <c r="VLM595" s="109"/>
      <c r="VLN595" s="109"/>
      <c r="VLO595" s="109"/>
      <c r="VLP595" s="109"/>
      <c r="VLQ595" s="109"/>
      <c r="VLR595" s="109"/>
      <c r="VLS595" s="109"/>
      <c r="VLT595" s="109"/>
      <c r="VLU595" s="109"/>
      <c r="VLV595" s="109"/>
      <c r="VLW595" s="109"/>
      <c r="VLX595" s="109"/>
      <c r="VLY595" s="109"/>
      <c r="VLZ595" s="109"/>
      <c r="VMA595" s="109"/>
      <c r="VMB595" s="109"/>
      <c r="VMC595" s="109"/>
      <c r="VMD595" s="109"/>
      <c r="VME595" s="109"/>
      <c r="VMF595" s="109"/>
      <c r="VMG595" s="109"/>
      <c r="VMH595" s="109"/>
      <c r="VMI595" s="109"/>
      <c r="VMJ595" s="109"/>
      <c r="VMK595" s="109"/>
      <c r="VML595" s="109"/>
      <c r="VMM595" s="109"/>
      <c r="VMN595" s="109"/>
      <c r="VMO595" s="109"/>
      <c r="VMP595" s="109"/>
      <c r="VMQ595" s="109"/>
      <c r="VMR595" s="109"/>
      <c r="VMS595" s="109"/>
      <c r="VMT595" s="109"/>
      <c r="VMU595" s="109"/>
      <c r="VMV595" s="109"/>
      <c r="VMW595" s="109"/>
      <c r="VMX595" s="109"/>
      <c r="VMY595" s="109"/>
      <c r="VMZ595" s="109"/>
      <c r="VNA595" s="109"/>
      <c r="VNB595" s="109"/>
      <c r="VNC595" s="109"/>
      <c r="VND595" s="109"/>
      <c r="VNE595" s="109"/>
      <c r="VNF595" s="109"/>
      <c r="VNG595" s="109"/>
      <c r="VNH595" s="109"/>
      <c r="VNI595" s="109"/>
      <c r="VNJ595" s="109"/>
      <c r="VNK595" s="109"/>
      <c r="VNL595" s="109"/>
      <c r="VNM595" s="109"/>
      <c r="VNN595" s="109"/>
      <c r="VNO595" s="109"/>
      <c r="VNP595" s="109"/>
      <c r="VNQ595" s="109"/>
      <c r="VNR595" s="109"/>
      <c r="VNS595" s="109"/>
      <c r="VNT595" s="109"/>
      <c r="VNU595" s="109"/>
      <c r="VNV595" s="109"/>
      <c r="VNW595" s="109"/>
      <c r="VNX595" s="109"/>
      <c r="VNY595" s="109"/>
      <c r="VNZ595" s="109"/>
      <c r="VOA595" s="109"/>
      <c r="VOB595" s="109"/>
      <c r="VOC595" s="109"/>
      <c r="VOD595" s="109"/>
      <c r="VOE595" s="109"/>
      <c r="VOF595" s="109"/>
      <c r="VOG595" s="109"/>
      <c r="VOH595" s="109"/>
      <c r="VOI595" s="109"/>
      <c r="VOJ595" s="109"/>
      <c r="VOK595" s="109"/>
      <c r="VOL595" s="109"/>
      <c r="VOM595" s="109"/>
      <c r="VON595" s="109"/>
      <c r="VOO595" s="109"/>
      <c r="VOP595" s="109"/>
      <c r="VOQ595" s="109"/>
      <c r="VOR595" s="109"/>
      <c r="VOS595" s="109"/>
      <c r="VOT595" s="109"/>
      <c r="VOU595" s="109"/>
      <c r="VOV595" s="109"/>
      <c r="VOW595" s="109"/>
      <c r="VOX595" s="109"/>
      <c r="VOY595" s="109"/>
      <c r="VOZ595" s="109"/>
      <c r="VPA595" s="109"/>
      <c r="VPB595" s="109"/>
      <c r="VPC595" s="109"/>
      <c r="VPD595" s="109"/>
      <c r="VPE595" s="109"/>
      <c r="VPF595" s="109"/>
      <c r="VPG595" s="109"/>
      <c r="VPH595" s="109"/>
      <c r="VPI595" s="109"/>
      <c r="VPJ595" s="109"/>
      <c r="VPK595" s="109"/>
      <c r="VPL595" s="109"/>
      <c r="VPM595" s="109"/>
      <c r="VPN595" s="109"/>
      <c r="VPO595" s="109"/>
      <c r="VPP595" s="109"/>
      <c r="VPQ595" s="109"/>
      <c r="VPR595" s="109"/>
      <c r="VPS595" s="109"/>
      <c r="VPT595" s="109"/>
      <c r="VPU595" s="109"/>
      <c r="VPV595" s="109"/>
      <c r="VPW595" s="109"/>
      <c r="VPX595" s="109"/>
      <c r="VPY595" s="109"/>
      <c r="VPZ595" s="109"/>
      <c r="VQA595" s="109"/>
      <c r="VQB595" s="109"/>
      <c r="VQC595" s="109"/>
      <c r="VQD595" s="109"/>
      <c r="VQE595" s="109"/>
      <c r="VQF595" s="109"/>
      <c r="VQG595" s="109"/>
      <c r="VQH595" s="109"/>
      <c r="VQI595" s="109"/>
      <c r="VQJ595" s="109"/>
      <c r="VQK595" s="109"/>
      <c r="VQL595" s="109"/>
      <c r="VQM595" s="109"/>
      <c r="VQN595" s="109"/>
      <c r="VQO595" s="109"/>
      <c r="VQP595" s="109"/>
      <c r="VQQ595" s="109"/>
      <c r="VQR595" s="109"/>
      <c r="VQS595" s="109"/>
      <c r="VQT595" s="109"/>
      <c r="VQU595" s="109"/>
      <c r="VQV595" s="109"/>
      <c r="VQW595" s="109"/>
      <c r="VQX595" s="109"/>
      <c r="VQY595" s="109"/>
      <c r="VQZ595" s="109"/>
      <c r="VRA595" s="109"/>
      <c r="VRB595" s="109"/>
      <c r="VRC595" s="109"/>
      <c r="VRD595" s="109"/>
      <c r="VRE595" s="109"/>
      <c r="VRF595" s="109"/>
      <c r="VRG595" s="109"/>
      <c r="VRH595" s="109"/>
      <c r="VRI595" s="109"/>
      <c r="VRJ595" s="109"/>
      <c r="VRK595" s="109"/>
      <c r="VRL595" s="109"/>
      <c r="VRM595" s="109"/>
      <c r="VRN595" s="109"/>
      <c r="VRO595" s="109"/>
      <c r="VRP595" s="109"/>
      <c r="VRQ595" s="109"/>
      <c r="VRR595" s="109"/>
      <c r="VRS595" s="109"/>
      <c r="VRT595" s="109"/>
      <c r="VRU595" s="109"/>
      <c r="VRV595" s="109"/>
      <c r="VRW595" s="109"/>
      <c r="VRX595" s="109"/>
      <c r="VRY595" s="109"/>
      <c r="VRZ595" s="109"/>
      <c r="VSA595" s="109"/>
      <c r="VSB595" s="109"/>
      <c r="VSC595" s="109"/>
      <c r="VSD595" s="109"/>
      <c r="VSE595" s="109"/>
      <c r="VSF595" s="109"/>
      <c r="VSG595" s="109"/>
      <c r="VSH595" s="109"/>
      <c r="VSI595" s="109"/>
      <c r="VSJ595" s="109"/>
      <c r="VSK595" s="109"/>
      <c r="VSL595" s="109"/>
      <c r="VSM595" s="109"/>
      <c r="VSN595" s="109"/>
      <c r="VSO595" s="109"/>
      <c r="VSP595" s="109"/>
      <c r="VSQ595" s="109"/>
      <c r="VSR595" s="109"/>
      <c r="VSS595" s="109"/>
      <c r="VST595" s="109"/>
      <c r="VSU595" s="109"/>
      <c r="VSV595" s="109"/>
      <c r="VSW595" s="109"/>
      <c r="VSX595" s="109"/>
      <c r="VSY595" s="109"/>
      <c r="VSZ595" s="109"/>
      <c r="VTA595" s="109"/>
      <c r="VTB595" s="109"/>
      <c r="VTC595" s="109"/>
      <c r="VTD595" s="109"/>
      <c r="VTE595" s="109"/>
      <c r="VTF595" s="109"/>
      <c r="VTG595" s="109"/>
      <c r="VTH595" s="109"/>
      <c r="VTI595" s="109"/>
      <c r="VTJ595" s="109"/>
      <c r="VTK595" s="109"/>
      <c r="VTL595" s="109"/>
      <c r="VTM595" s="109"/>
      <c r="VTN595" s="109"/>
      <c r="VTO595" s="109"/>
      <c r="VTP595" s="109"/>
      <c r="VTQ595" s="109"/>
      <c r="VTR595" s="109"/>
      <c r="VTS595" s="109"/>
      <c r="VTT595" s="109"/>
      <c r="VTU595" s="109"/>
      <c r="VTV595" s="109"/>
      <c r="VTW595" s="109"/>
      <c r="VTX595" s="109"/>
      <c r="VTY595" s="109"/>
      <c r="VTZ595" s="109"/>
      <c r="VUA595" s="109"/>
      <c r="VUB595" s="109"/>
      <c r="VUC595" s="109"/>
      <c r="VUD595" s="109"/>
      <c r="VUE595" s="109"/>
      <c r="VUF595" s="109"/>
      <c r="VUG595" s="109"/>
      <c r="VUH595" s="109"/>
      <c r="VUI595" s="109"/>
      <c r="VUJ595" s="109"/>
      <c r="VUK595" s="109"/>
      <c r="VUL595" s="109"/>
      <c r="VUM595" s="109"/>
      <c r="VUN595" s="109"/>
      <c r="VUO595" s="109"/>
      <c r="VUP595" s="109"/>
      <c r="VUQ595" s="109"/>
      <c r="VUR595" s="109"/>
      <c r="VUS595" s="109"/>
      <c r="VUT595" s="109"/>
      <c r="VUU595" s="109"/>
      <c r="VUV595" s="109"/>
      <c r="VUW595" s="109"/>
      <c r="VUX595" s="109"/>
      <c r="VUY595" s="109"/>
      <c r="VUZ595" s="109"/>
      <c r="VVA595" s="109"/>
      <c r="VVB595" s="109"/>
      <c r="VVC595" s="109"/>
      <c r="VVD595" s="109"/>
      <c r="VVE595" s="109"/>
      <c r="VVF595" s="109"/>
      <c r="VVG595" s="109"/>
      <c r="VVH595" s="109"/>
      <c r="VVI595" s="109"/>
      <c r="VVJ595" s="109"/>
      <c r="VVK595" s="109"/>
      <c r="VVL595" s="109"/>
      <c r="VVM595" s="109"/>
      <c r="VVN595" s="109"/>
      <c r="VVO595" s="109"/>
      <c r="VVP595" s="109"/>
      <c r="VVQ595" s="109"/>
      <c r="VVR595" s="109"/>
      <c r="VVS595" s="109"/>
      <c r="VVT595" s="109"/>
      <c r="VVU595" s="109"/>
      <c r="VVV595" s="109"/>
      <c r="VVW595" s="109"/>
      <c r="VVX595" s="109"/>
      <c r="VVY595" s="109"/>
      <c r="VVZ595" s="109"/>
      <c r="VWA595" s="109"/>
      <c r="VWB595" s="109"/>
      <c r="VWC595" s="109"/>
      <c r="VWD595" s="109"/>
      <c r="VWE595" s="109"/>
      <c r="VWF595" s="109"/>
      <c r="VWG595" s="109"/>
      <c r="VWH595" s="109"/>
      <c r="VWI595" s="109"/>
      <c r="VWJ595" s="109"/>
      <c r="VWK595" s="109"/>
      <c r="VWL595" s="109"/>
      <c r="VWM595" s="109"/>
      <c r="VWN595" s="109"/>
      <c r="VWO595" s="109"/>
      <c r="VWP595" s="109"/>
      <c r="VWQ595" s="109"/>
      <c r="VWR595" s="109"/>
      <c r="VWS595" s="109"/>
      <c r="VWT595" s="109"/>
      <c r="VWU595" s="109"/>
      <c r="VWV595" s="109"/>
      <c r="VWW595" s="109"/>
      <c r="VWX595" s="109"/>
      <c r="VWY595" s="109"/>
      <c r="VWZ595" s="109"/>
      <c r="VXA595" s="109"/>
      <c r="VXB595" s="109"/>
      <c r="VXC595" s="109"/>
      <c r="VXD595" s="109"/>
      <c r="VXE595" s="109"/>
      <c r="VXF595" s="109"/>
      <c r="VXG595" s="109"/>
      <c r="VXH595" s="109"/>
      <c r="VXI595" s="109"/>
      <c r="VXJ595" s="109"/>
      <c r="VXK595" s="109"/>
      <c r="VXL595" s="109"/>
      <c r="VXM595" s="109"/>
      <c r="VXN595" s="109"/>
      <c r="VXO595" s="109"/>
      <c r="VXP595" s="109"/>
      <c r="VXQ595" s="109"/>
      <c r="VXR595" s="109"/>
      <c r="VXS595" s="109"/>
      <c r="VXT595" s="109"/>
      <c r="VXU595" s="109"/>
      <c r="VXV595" s="109"/>
      <c r="VXW595" s="109"/>
      <c r="VXX595" s="109"/>
      <c r="VXY595" s="109"/>
      <c r="VXZ595" s="109"/>
      <c r="VYA595" s="109"/>
      <c r="VYB595" s="109"/>
      <c r="VYC595" s="109"/>
      <c r="VYD595" s="109"/>
      <c r="VYE595" s="109"/>
      <c r="VYF595" s="109"/>
      <c r="VYG595" s="109"/>
      <c r="VYH595" s="109"/>
      <c r="VYI595" s="109"/>
      <c r="VYJ595" s="109"/>
      <c r="VYK595" s="109"/>
      <c r="VYL595" s="109"/>
      <c r="VYM595" s="109"/>
      <c r="VYN595" s="109"/>
      <c r="VYO595" s="109"/>
      <c r="VYP595" s="109"/>
      <c r="VYQ595" s="109"/>
      <c r="VYR595" s="109"/>
      <c r="VYS595" s="109"/>
      <c r="VYT595" s="109"/>
      <c r="VYU595" s="109"/>
      <c r="VYV595" s="109"/>
      <c r="VYW595" s="109"/>
      <c r="VYX595" s="109"/>
      <c r="VYY595" s="109"/>
      <c r="VYZ595" s="109"/>
      <c r="VZA595" s="109"/>
      <c r="VZB595" s="109"/>
      <c r="VZC595" s="109"/>
      <c r="VZD595" s="109"/>
      <c r="VZE595" s="109"/>
      <c r="VZF595" s="109"/>
      <c r="VZG595" s="109"/>
      <c r="VZH595" s="109"/>
      <c r="VZI595" s="109"/>
      <c r="VZJ595" s="109"/>
      <c r="VZK595" s="109"/>
      <c r="VZL595" s="109"/>
      <c r="VZM595" s="109"/>
      <c r="VZN595" s="109"/>
      <c r="VZO595" s="109"/>
      <c r="VZP595" s="109"/>
      <c r="VZQ595" s="109"/>
      <c r="VZR595" s="109"/>
      <c r="VZS595" s="109"/>
      <c r="VZT595" s="109"/>
      <c r="VZU595" s="109"/>
      <c r="VZV595" s="109"/>
      <c r="VZW595" s="109"/>
      <c r="VZX595" s="109"/>
      <c r="VZY595" s="109"/>
      <c r="VZZ595" s="109"/>
      <c r="WAA595" s="109"/>
      <c r="WAB595" s="109"/>
      <c r="WAC595" s="109"/>
      <c r="WAD595" s="109"/>
      <c r="WAE595" s="109"/>
      <c r="WAF595" s="109"/>
      <c r="WAG595" s="109"/>
      <c r="WAH595" s="109"/>
      <c r="WAI595" s="109"/>
      <c r="WAJ595" s="109"/>
      <c r="WAK595" s="109"/>
      <c r="WAL595" s="109"/>
      <c r="WAM595" s="109"/>
      <c r="WAN595" s="109"/>
      <c r="WAO595" s="109"/>
      <c r="WAP595" s="109"/>
      <c r="WAQ595" s="109"/>
      <c r="WAR595" s="109"/>
      <c r="WAS595" s="109"/>
      <c r="WAT595" s="109"/>
      <c r="WAU595" s="109"/>
      <c r="WAV595" s="109"/>
      <c r="WAW595" s="109"/>
      <c r="WAX595" s="109"/>
      <c r="WAY595" s="109"/>
      <c r="WAZ595" s="109"/>
      <c r="WBA595" s="109"/>
      <c r="WBB595" s="109"/>
      <c r="WBC595" s="109"/>
      <c r="WBD595" s="109"/>
      <c r="WBE595" s="109"/>
      <c r="WBF595" s="109"/>
      <c r="WBG595" s="109"/>
      <c r="WBH595" s="109"/>
      <c r="WBI595" s="109"/>
      <c r="WBJ595" s="109"/>
      <c r="WBK595" s="109"/>
      <c r="WBL595" s="109"/>
      <c r="WBM595" s="109"/>
      <c r="WBN595" s="109"/>
      <c r="WBO595" s="109"/>
      <c r="WBP595" s="109"/>
      <c r="WBQ595" s="109"/>
      <c r="WBR595" s="109"/>
      <c r="WBS595" s="109"/>
      <c r="WBT595" s="109"/>
      <c r="WBU595" s="109"/>
      <c r="WBV595" s="109"/>
      <c r="WBW595" s="109"/>
      <c r="WBX595" s="109"/>
      <c r="WBY595" s="109"/>
      <c r="WBZ595" s="109"/>
      <c r="WCA595" s="109"/>
      <c r="WCB595" s="109"/>
      <c r="WCC595" s="109"/>
      <c r="WCD595" s="109"/>
      <c r="WCE595" s="109"/>
      <c r="WCF595" s="109"/>
      <c r="WCG595" s="109"/>
      <c r="WCH595" s="109"/>
      <c r="WCI595" s="109"/>
      <c r="WCJ595" s="109"/>
      <c r="WCK595" s="109"/>
      <c r="WCL595" s="109"/>
      <c r="WCM595" s="109"/>
      <c r="WCN595" s="109"/>
      <c r="WCO595" s="109"/>
      <c r="WCP595" s="109"/>
      <c r="WCQ595" s="109"/>
      <c r="WCR595" s="109"/>
      <c r="WCS595" s="109"/>
      <c r="WCT595" s="109"/>
      <c r="WCU595" s="109"/>
      <c r="WCV595" s="109"/>
      <c r="WCW595" s="109"/>
      <c r="WCX595" s="109"/>
      <c r="WCY595" s="109"/>
      <c r="WCZ595" s="109"/>
      <c r="WDA595" s="109"/>
      <c r="WDB595" s="109"/>
      <c r="WDC595" s="109"/>
      <c r="WDD595" s="109"/>
      <c r="WDE595" s="109"/>
      <c r="WDF595" s="109"/>
      <c r="WDG595" s="109"/>
      <c r="WDH595" s="109"/>
      <c r="WDI595" s="109"/>
      <c r="WDJ595" s="109"/>
      <c r="WDK595" s="109"/>
      <c r="WDL595" s="109"/>
      <c r="WDM595" s="109"/>
      <c r="WDN595" s="109"/>
      <c r="WDO595" s="109"/>
      <c r="WDP595" s="109"/>
      <c r="WDQ595" s="109"/>
      <c r="WDR595" s="109"/>
      <c r="WDS595" s="109"/>
      <c r="WDT595" s="109"/>
      <c r="WDU595" s="109"/>
      <c r="WDV595" s="109"/>
      <c r="WDW595" s="109"/>
      <c r="WDX595" s="109"/>
      <c r="WDY595" s="109"/>
      <c r="WDZ595" s="109"/>
      <c r="WEA595" s="109"/>
      <c r="WEB595" s="109"/>
      <c r="WEC595" s="109"/>
      <c r="WED595" s="109"/>
      <c r="WEE595" s="109"/>
      <c r="WEF595" s="109"/>
      <c r="WEG595" s="109"/>
      <c r="WEH595" s="109"/>
      <c r="WEI595" s="109"/>
      <c r="WEJ595" s="109"/>
      <c r="WEK595" s="109"/>
      <c r="WEL595" s="109"/>
      <c r="WEM595" s="109"/>
      <c r="WEN595" s="109"/>
      <c r="WEO595" s="109"/>
      <c r="WEP595" s="109"/>
      <c r="WEQ595" s="109"/>
      <c r="WER595" s="109"/>
      <c r="WES595" s="109"/>
      <c r="WET595" s="109"/>
      <c r="WEU595" s="109"/>
      <c r="WEV595" s="109"/>
      <c r="WEW595" s="109"/>
      <c r="WEX595" s="109"/>
      <c r="WEY595" s="109"/>
      <c r="WEZ595" s="109"/>
      <c r="WFA595" s="109"/>
      <c r="WFB595" s="109"/>
      <c r="WFC595" s="109"/>
      <c r="WFD595" s="109"/>
      <c r="WFE595" s="109"/>
      <c r="WFF595" s="109"/>
      <c r="WFG595" s="109"/>
      <c r="WFH595" s="109"/>
      <c r="WFI595" s="109"/>
      <c r="WFJ595" s="109"/>
      <c r="WFK595" s="109"/>
      <c r="WFL595" s="109"/>
      <c r="WFM595" s="109"/>
      <c r="WFN595" s="109"/>
      <c r="WFO595" s="109"/>
      <c r="WFP595" s="109"/>
      <c r="WFQ595" s="109"/>
      <c r="WFR595" s="109"/>
      <c r="WFS595" s="109"/>
      <c r="WFT595" s="109"/>
      <c r="WFU595" s="109"/>
      <c r="WFV595" s="109"/>
      <c r="WFW595" s="109"/>
      <c r="WFX595" s="109"/>
      <c r="WFY595" s="109"/>
      <c r="WFZ595" s="109"/>
      <c r="WGA595" s="109"/>
      <c r="WGB595" s="109"/>
      <c r="WGC595" s="109"/>
      <c r="WGD595" s="109"/>
      <c r="WGE595" s="109"/>
      <c r="WGF595" s="109"/>
      <c r="WGG595" s="109"/>
      <c r="WGH595" s="109"/>
      <c r="WGI595" s="109"/>
      <c r="WGJ595" s="109"/>
      <c r="WGK595" s="109"/>
      <c r="WGL595" s="109"/>
      <c r="WGM595" s="109"/>
      <c r="WGN595" s="109"/>
      <c r="WGO595" s="109"/>
      <c r="WGP595" s="109"/>
      <c r="WGQ595" s="109"/>
      <c r="WGR595" s="109"/>
      <c r="WGS595" s="109"/>
      <c r="WGT595" s="109"/>
      <c r="WGU595" s="109"/>
      <c r="WGV595" s="109"/>
      <c r="WGW595" s="109"/>
      <c r="WGX595" s="109"/>
      <c r="WGY595" s="109"/>
      <c r="WGZ595" s="109"/>
      <c r="WHA595" s="109"/>
      <c r="WHB595" s="109"/>
      <c r="WHC595" s="109"/>
      <c r="WHD595" s="109"/>
      <c r="WHE595" s="109"/>
      <c r="WHF595" s="109"/>
      <c r="WHG595" s="109"/>
      <c r="WHH595" s="109"/>
      <c r="WHI595" s="109"/>
      <c r="WHJ595" s="109"/>
      <c r="WHK595" s="109"/>
      <c r="WHL595" s="109"/>
      <c r="WHM595" s="109"/>
      <c r="WHN595" s="109"/>
      <c r="WHO595" s="109"/>
      <c r="WHP595" s="109"/>
      <c r="WHQ595" s="109"/>
      <c r="WHR595" s="109"/>
      <c r="WHS595" s="109"/>
      <c r="WHT595" s="109"/>
      <c r="WHU595" s="109"/>
      <c r="WHV595" s="109"/>
      <c r="WHW595" s="109"/>
      <c r="WHX595" s="109"/>
      <c r="WHY595" s="109"/>
      <c r="WHZ595" s="109"/>
      <c r="WIA595" s="109"/>
      <c r="WIB595" s="109"/>
      <c r="WIC595" s="109"/>
      <c r="WID595" s="109"/>
      <c r="WIE595" s="109"/>
      <c r="WIF595" s="109"/>
      <c r="WIG595" s="109"/>
      <c r="WIH595" s="109"/>
      <c r="WII595" s="109"/>
      <c r="WIJ595" s="109"/>
      <c r="WIK595" s="109"/>
      <c r="WIL595" s="109"/>
      <c r="WIM595" s="109"/>
      <c r="WIN595" s="109"/>
      <c r="WIO595" s="109"/>
      <c r="WIP595" s="109"/>
      <c r="WIQ595" s="109"/>
      <c r="WIR595" s="109"/>
      <c r="WIS595" s="109"/>
      <c r="WIT595" s="109"/>
      <c r="WIU595" s="109"/>
      <c r="WIV595" s="109"/>
      <c r="WIW595" s="109"/>
      <c r="WIX595" s="109"/>
      <c r="WIY595" s="109"/>
      <c r="WIZ595" s="109"/>
      <c r="WJA595" s="109"/>
      <c r="WJB595" s="109"/>
      <c r="WJC595" s="109"/>
      <c r="WJD595" s="109"/>
      <c r="WJE595" s="109"/>
      <c r="WJF595" s="109"/>
      <c r="WJG595" s="109"/>
      <c r="WJH595" s="109"/>
      <c r="WJI595" s="109"/>
      <c r="WJJ595" s="109"/>
      <c r="WJK595" s="109"/>
      <c r="WJL595" s="109"/>
      <c r="WJM595" s="109"/>
      <c r="WJN595" s="109"/>
      <c r="WJO595" s="109"/>
      <c r="WJP595" s="109"/>
      <c r="WJQ595" s="109"/>
      <c r="WJR595" s="109"/>
      <c r="WJS595" s="109"/>
      <c r="WJT595" s="109"/>
      <c r="WJU595" s="109"/>
      <c r="WJV595" s="109"/>
      <c r="WJW595" s="109"/>
      <c r="WJX595" s="109"/>
      <c r="WJY595" s="109"/>
      <c r="WJZ595" s="109"/>
      <c r="WKA595" s="109"/>
      <c r="WKB595" s="109"/>
      <c r="WKC595" s="109"/>
      <c r="WKD595" s="109"/>
      <c r="WKE595" s="109"/>
      <c r="WKF595" s="109"/>
      <c r="WKG595" s="109"/>
      <c r="WKH595" s="109"/>
      <c r="WKI595" s="109"/>
      <c r="WKJ595" s="109"/>
      <c r="WKK595" s="109"/>
      <c r="WKL595" s="109"/>
      <c r="WKM595" s="109"/>
      <c r="WKN595" s="109"/>
      <c r="WKO595" s="109"/>
      <c r="WKP595" s="109"/>
      <c r="WKQ595" s="109"/>
      <c r="WKR595" s="109"/>
      <c r="WKS595" s="109"/>
      <c r="WKT595" s="109"/>
      <c r="WKU595" s="109"/>
      <c r="WKV595" s="109"/>
      <c r="WKW595" s="109"/>
      <c r="WKX595" s="109"/>
      <c r="WKY595" s="109"/>
      <c r="WKZ595" s="109"/>
      <c r="WLA595" s="109"/>
      <c r="WLB595" s="109"/>
      <c r="WLC595" s="109"/>
      <c r="WLD595" s="109"/>
      <c r="WLE595" s="109"/>
      <c r="WLF595" s="109"/>
      <c r="WLG595" s="109"/>
      <c r="WLH595" s="109"/>
      <c r="WLI595" s="109"/>
      <c r="WLJ595" s="109"/>
      <c r="WLK595" s="109"/>
      <c r="WLL595" s="109"/>
      <c r="WLM595" s="109"/>
      <c r="WLN595" s="109"/>
      <c r="WLO595" s="109"/>
      <c r="WLP595" s="109"/>
      <c r="WLQ595" s="109"/>
      <c r="WLR595" s="109"/>
      <c r="WLS595" s="109"/>
      <c r="WLT595" s="109"/>
      <c r="WLU595" s="109"/>
      <c r="WLV595" s="109"/>
      <c r="WLW595" s="109"/>
      <c r="WLX595" s="109"/>
      <c r="WLY595" s="109"/>
      <c r="WLZ595" s="109"/>
      <c r="WMA595" s="109"/>
      <c r="WMB595" s="109"/>
      <c r="WMC595" s="109"/>
      <c r="WMD595" s="109"/>
      <c r="WME595" s="109"/>
      <c r="WMF595" s="109"/>
      <c r="WMG595" s="109"/>
      <c r="WMH595" s="109"/>
      <c r="WMI595" s="109"/>
      <c r="WMJ595" s="109"/>
      <c r="WMK595" s="109"/>
      <c r="WML595" s="109"/>
      <c r="WMM595" s="109"/>
      <c r="WMN595" s="109"/>
      <c r="WMO595" s="109"/>
      <c r="WMP595" s="109"/>
      <c r="WMQ595" s="109"/>
      <c r="WMR595" s="109"/>
      <c r="WMS595" s="109"/>
      <c r="WMT595" s="109"/>
      <c r="WMU595" s="109"/>
      <c r="WMV595" s="109"/>
      <c r="WMW595" s="109"/>
      <c r="WMX595" s="109"/>
      <c r="WMY595" s="109"/>
      <c r="WMZ595" s="109"/>
      <c r="WNA595" s="109"/>
      <c r="WNB595" s="109"/>
      <c r="WNC595" s="109"/>
      <c r="WND595" s="109"/>
      <c r="WNE595" s="109"/>
      <c r="WNF595" s="109"/>
      <c r="WNG595" s="109"/>
      <c r="WNH595" s="109"/>
      <c r="WNI595" s="109"/>
      <c r="WNJ595" s="109"/>
      <c r="WNK595" s="109"/>
      <c r="WNL595" s="109"/>
      <c r="WNM595" s="109"/>
      <c r="WNN595" s="109"/>
      <c r="WNO595" s="109"/>
      <c r="WNP595" s="109"/>
      <c r="WNQ595" s="109"/>
      <c r="WNR595" s="109"/>
      <c r="WNS595" s="109"/>
      <c r="WNT595" s="109"/>
      <c r="WNU595" s="109"/>
      <c r="WNV595" s="109"/>
      <c r="WNW595" s="109"/>
      <c r="WNX595" s="109"/>
      <c r="WNY595" s="109"/>
      <c r="WNZ595" s="109"/>
      <c r="WOA595" s="109"/>
      <c r="WOB595" s="109"/>
      <c r="WOC595" s="109"/>
      <c r="WOD595" s="109"/>
      <c r="WOE595" s="109"/>
      <c r="WOF595" s="109"/>
      <c r="WOG595" s="109"/>
      <c r="WOH595" s="109"/>
      <c r="WOI595" s="109"/>
      <c r="WOJ595" s="109"/>
      <c r="WOK595" s="109"/>
      <c r="WOL595" s="109"/>
      <c r="WOM595" s="109"/>
      <c r="WON595" s="109"/>
      <c r="WOO595" s="109"/>
      <c r="WOP595" s="109"/>
      <c r="WOQ595" s="109"/>
      <c r="WOR595" s="109"/>
      <c r="WOS595" s="109"/>
      <c r="WOT595" s="109"/>
      <c r="WOU595" s="109"/>
      <c r="WOV595" s="109"/>
      <c r="WOW595" s="109"/>
      <c r="WOX595" s="109"/>
      <c r="WOY595" s="109"/>
      <c r="WOZ595" s="109"/>
      <c r="WPA595" s="109"/>
      <c r="WPB595" s="109"/>
      <c r="WPC595" s="109"/>
      <c r="WPD595" s="109"/>
      <c r="WPE595" s="109"/>
      <c r="WPF595" s="109"/>
      <c r="WPG595" s="109"/>
      <c r="WPH595" s="109"/>
      <c r="WPI595" s="109"/>
      <c r="WPJ595" s="109"/>
      <c r="WPK595" s="109"/>
      <c r="WPL595" s="109"/>
      <c r="WPM595" s="109"/>
      <c r="WPN595" s="109"/>
      <c r="WPO595" s="109"/>
      <c r="WPP595" s="109"/>
      <c r="WPQ595" s="109"/>
      <c r="WPR595" s="109"/>
      <c r="WPS595" s="109"/>
      <c r="WPT595" s="109"/>
      <c r="WPU595" s="109"/>
      <c r="WPV595" s="109"/>
      <c r="WPW595" s="109"/>
      <c r="WPX595" s="109"/>
      <c r="WPY595" s="109"/>
      <c r="WPZ595" s="109"/>
      <c r="WQA595" s="109"/>
      <c r="WQB595" s="109"/>
      <c r="WQC595" s="109"/>
      <c r="WQD595" s="109"/>
      <c r="WQE595" s="109"/>
      <c r="WQF595" s="109"/>
      <c r="WQG595" s="109"/>
      <c r="WQH595" s="109"/>
      <c r="WQI595" s="109"/>
      <c r="WQJ595" s="109"/>
      <c r="WQK595" s="109"/>
      <c r="WQL595" s="109"/>
      <c r="WQM595" s="109"/>
      <c r="WQN595" s="109"/>
      <c r="WQO595" s="109"/>
      <c r="WQP595" s="109"/>
      <c r="WQQ595" s="109"/>
      <c r="WQR595" s="109"/>
      <c r="WQS595" s="109"/>
      <c r="WQT595" s="109"/>
      <c r="WQU595" s="109"/>
      <c r="WQV595" s="109"/>
      <c r="WQW595" s="109"/>
      <c r="WQX595" s="109"/>
      <c r="WQY595" s="109"/>
      <c r="WQZ595" s="109"/>
      <c r="WRA595" s="109"/>
      <c r="WRB595" s="109"/>
      <c r="WRC595" s="109"/>
      <c r="WRD595" s="109"/>
      <c r="WRE595" s="109"/>
      <c r="WRF595" s="109"/>
      <c r="WRG595" s="109"/>
      <c r="WRH595" s="109"/>
      <c r="WRI595" s="109"/>
      <c r="WRJ595" s="109"/>
      <c r="WRK595" s="109"/>
      <c r="WRL595" s="109"/>
      <c r="WRM595" s="109"/>
      <c r="WRN595" s="109"/>
      <c r="WRO595" s="109"/>
      <c r="WRP595" s="109"/>
      <c r="WRQ595" s="109"/>
      <c r="WRR595" s="109"/>
      <c r="WRS595" s="109"/>
      <c r="WRT595" s="109"/>
      <c r="WRU595" s="109"/>
      <c r="WRV595" s="109"/>
      <c r="WRW595" s="109"/>
      <c r="WRX595" s="109"/>
      <c r="WRY595" s="109"/>
      <c r="WRZ595" s="109"/>
      <c r="WSA595" s="109"/>
      <c r="WSB595" s="109"/>
      <c r="WSC595" s="109"/>
      <c r="WSD595" s="109"/>
      <c r="WSE595" s="109"/>
      <c r="WSF595" s="109"/>
      <c r="WSG595" s="109"/>
      <c r="WSH595" s="109"/>
      <c r="WSI595" s="109"/>
      <c r="WSJ595" s="109"/>
      <c r="WSK595" s="109"/>
      <c r="WSL595" s="109"/>
      <c r="WSM595" s="109"/>
      <c r="WSN595" s="109"/>
      <c r="WSO595" s="109"/>
      <c r="WSP595" s="109"/>
      <c r="WSQ595" s="109"/>
      <c r="WSR595" s="109"/>
      <c r="WSS595" s="109"/>
      <c r="WST595" s="109"/>
      <c r="WSU595" s="109"/>
      <c r="WSV595" s="109"/>
      <c r="WSW595" s="109"/>
      <c r="WSX595" s="109"/>
      <c r="WSY595" s="109"/>
      <c r="WSZ595" s="109"/>
      <c r="WTA595" s="109"/>
      <c r="WTB595" s="109"/>
      <c r="WTC595" s="109"/>
      <c r="WTD595" s="109"/>
      <c r="WTE595" s="109"/>
      <c r="WTF595" s="109"/>
      <c r="WTG595" s="109"/>
      <c r="WTH595" s="109"/>
      <c r="WTI595" s="109"/>
      <c r="WTJ595" s="109"/>
      <c r="WTK595" s="109"/>
      <c r="WTL595" s="109"/>
      <c r="WTM595" s="109"/>
      <c r="WTN595" s="109"/>
      <c r="WTO595" s="109"/>
      <c r="WTP595" s="109"/>
      <c r="WTQ595" s="109"/>
      <c r="WTR595" s="109"/>
      <c r="WTS595" s="109"/>
      <c r="WTT595" s="109"/>
      <c r="WTU595" s="109"/>
      <c r="WTV595" s="109"/>
      <c r="WTW595" s="109"/>
      <c r="WTX595" s="109"/>
      <c r="WTY595" s="109"/>
      <c r="WTZ595" s="109"/>
      <c r="WUA595" s="109"/>
      <c r="WUB595" s="109"/>
      <c r="WUC595" s="109"/>
      <c r="WUD595" s="109"/>
      <c r="WUE595" s="109"/>
      <c r="WUF595" s="109"/>
      <c r="WUG595" s="109"/>
      <c r="WUH595" s="109"/>
      <c r="WUI595" s="109"/>
      <c r="WUJ595" s="109"/>
      <c r="WUK595" s="109"/>
      <c r="WUL595" s="109"/>
      <c r="WUM595" s="109"/>
      <c r="WUN595" s="109"/>
      <c r="WUO595" s="109"/>
      <c r="WUP595" s="109"/>
      <c r="WUQ595" s="109"/>
      <c r="WUR595" s="109"/>
      <c r="WUS595" s="109"/>
      <c r="WUT595" s="109"/>
      <c r="WUU595" s="109"/>
      <c r="WUV595" s="109"/>
      <c r="WUW595" s="109"/>
      <c r="WUX595" s="109"/>
      <c r="WUY595" s="109"/>
      <c r="WUZ595" s="109"/>
      <c r="WVA595" s="109"/>
      <c r="WVB595" s="109"/>
      <c r="WVC595" s="109"/>
      <c r="WVD595" s="109"/>
      <c r="WVE595" s="109"/>
      <c r="WVF595" s="109"/>
      <c r="WVG595" s="109"/>
      <c r="WVH595" s="109"/>
      <c r="WVI595" s="109"/>
      <c r="WVJ595" s="109"/>
      <c r="WVK595" s="109"/>
      <c r="WVL595" s="109"/>
      <c r="WVM595" s="109"/>
      <c r="WVN595" s="109"/>
      <c r="WVO595" s="109"/>
      <c r="WVP595" s="109"/>
      <c r="WVQ595" s="109"/>
      <c r="WVR595" s="109"/>
      <c r="WVS595" s="109"/>
      <c r="WVT595" s="109"/>
      <c r="WVU595" s="109"/>
      <c r="WVV595" s="109"/>
      <c r="WVW595" s="109"/>
      <c r="WVX595" s="109"/>
      <c r="WVY595" s="109"/>
      <c r="WVZ595" s="109"/>
      <c r="WWA595" s="109"/>
      <c r="WWB595" s="109"/>
      <c r="WWC595" s="109"/>
      <c r="WWD595" s="109"/>
      <c r="WWE595" s="109"/>
      <c r="WWF595" s="109"/>
      <c r="WWG595" s="109"/>
      <c r="WWH595" s="109"/>
      <c r="WWI595" s="109"/>
      <c r="WWJ595" s="109"/>
      <c r="WWK595" s="109"/>
      <c r="WWL595" s="109"/>
      <c r="WWM595" s="109"/>
      <c r="WWN595" s="109"/>
      <c r="WWO595" s="109"/>
      <c r="WWP595" s="109"/>
      <c r="WWQ595" s="109"/>
      <c r="WWR595" s="109"/>
      <c r="WWS595" s="109"/>
      <c r="WWT595" s="109"/>
      <c r="WWU595" s="109"/>
      <c r="WWV595" s="109"/>
      <c r="WWW595" s="109"/>
      <c r="WWX595" s="109"/>
      <c r="WWY595" s="109"/>
      <c r="WWZ595" s="109"/>
      <c r="WXA595" s="109"/>
      <c r="WXB595" s="109"/>
      <c r="WXC595" s="109"/>
      <c r="WXD595" s="109"/>
      <c r="WXE595" s="109"/>
      <c r="WXF595" s="109"/>
      <c r="WXG595" s="109"/>
      <c r="WXH595" s="109"/>
      <c r="WXI595" s="109"/>
      <c r="WXJ595" s="109"/>
      <c r="WXK595" s="109"/>
      <c r="WXL595" s="109"/>
      <c r="WXM595" s="109"/>
      <c r="WXN595" s="109"/>
      <c r="WXO595" s="109"/>
      <c r="WXP595" s="109"/>
      <c r="WXQ595" s="109"/>
      <c r="WXR595" s="109"/>
      <c r="WXS595" s="109"/>
      <c r="WXT595" s="109"/>
      <c r="WXU595" s="109"/>
      <c r="WXV595" s="109"/>
      <c r="WXW595" s="109"/>
      <c r="WXX595" s="109"/>
      <c r="WXY595" s="109"/>
      <c r="WXZ595" s="109"/>
      <c r="WYA595" s="109"/>
      <c r="WYB595" s="109"/>
      <c r="WYC595" s="109"/>
      <c r="WYD595" s="109"/>
      <c r="WYE595" s="109"/>
      <c r="WYF595" s="109"/>
      <c r="WYG595" s="109"/>
      <c r="WYH595" s="109"/>
      <c r="WYI595" s="109"/>
      <c r="WYJ595" s="109"/>
      <c r="WYK595" s="109"/>
      <c r="WYL595" s="109"/>
      <c r="WYM595" s="109"/>
      <c r="WYN595" s="109"/>
      <c r="WYO595" s="109"/>
      <c r="WYP595" s="109"/>
      <c r="WYQ595" s="109"/>
      <c r="WYR595" s="109"/>
      <c r="WYS595" s="109"/>
      <c r="WYT595" s="109"/>
      <c r="WYU595" s="109"/>
      <c r="WYV595" s="109"/>
      <c r="WYW595" s="109"/>
      <c r="WYX595" s="109"/>
      <c r="WYY595" s="109"/>
      <c r="WYZ595" s="109"/>
      <c r="WZA595" s="109"/>
      <c r="WZB595" s="109"/>
      <c r="WZC595" s="109"/>
      <c r="WZD595" s="109"/>
      <c r="WZE595" s="109"/>
      <c r="WZF595" s="109"/>
      <c r="WZG595" s="109"/>
      <c r="WZH595" s="109"/>
      <c r="WZI595" s="109"/>
      <c r="WZJ595" s="109"/>
      <c r="WZK595" s="109"/>
      <c r="WZL595" s="109"/>
      <c r="WZM595" s="109"/>
      <c r="WZN595" s="109"/>
      <c r="WZO595" s="109"/>
      <c r="WZP595" s="109"/>
      <c r="WZQ595" s="109"/>
      <c r="WZR595" s="109"/>
      <c r="WZS595" s="109"/>
      <c r="WZT595" s="109"/>
      <c r="WZU595" s="109"/>
      <c r="WZV595" s="109"/>
      <c r="WZW595" s="109"/>
      <c r="WZX595" s="109"/>
      <c r="WZY595" s="109"/>
      <c r="WZZ595" s="109"/>
      <c r="XAA595" s="109"/>
      <c r="XAB595" s="109"/>
      <c r="XAC595" s="109"/>
      <c r="XAD595" s="109"/>
      <c r="XAE595" s="109"/>
      <c r="XAF595" s="109"/>
      <c r="XAG595" s="109"/>
      <c r="XAH595" s="109"/>
      <c r="XAI595" s="109"/>
      <c r="XAJ595" s="109"/>
      <c r="XAK595" s="109"/>
      <c r="XAL595" s="109"/>
      <c r="XAM595" s="109"/>
      <c r="XAN595" s="109"/>
      <c r="XAO595" s="109"/>
      <c r="XAP595" s="109"/>
      <c r="XAQ595" s="109"/>
      <c r="XAR595" s="109"/>
      <c r="XAS595" s="109"/>
      <c r="XAT595" s="109"/>
      <c r="XAU595" s="109"/>
      <c r="XAV595" s="109"/>
      <c r="XAW595" s="109"/>
      <c r="XAX595" s="109"/>
      <c r="XAY595" s="109"/>
      <c r="XAZ595" s="109"/>
      <c r="XBA595" s="109"/>
      <c r="XBB595" s="109"/>
      <c r="XBC595" s="109"/>
      <c r="XBD595" s="109"/>
      <c r="XBE595" s="109"/>
      <c r="XBF595" s="109"/>
      <c r="XBG595" s="109"/>
      <c r="XBH595" s="109"/>
      <c r="XBI595" s="109"/>
      <c r="XBJ595" s="109"/>
      <c r="XBK595" s="109"/>
      <c r="XBL595" s="109"/>
      <c r="XBM595" s="109"/>
      <c r="XBN595" s="109"/>
      <c r="XBO595" s="109"/>
      <c r="XBP595" s="109"/>
      <c r="XBQ595" s="109"/>
      <c r="XBR595" s="109"/>
      <c r="XBS595" s="109"/>
      <c r="XBT595" s="109"/>
      <c r="XBU595" s="109"/>
      <c r="XBV595" s="109"/>
      <c r="XBW595" s="109"/>
      <c r="XBX595" s="109"/>
      <c r="XBY595" s="109"/>
      <c r="XBZ595" s="109"/>
      <c r="XCA595" s="109"/>
      <c r="XCB595" s="109"/>
      <c r="XCC595" s="109"/>
      <c r="XCD595" s="109"/>
      <c r="XCE595" s="109"/>
      <c r="XCF595" s="109"/>
      <c r="XCG595" s="109"/>
      <c r="XCH595" s="109"/>
      <c r="XCI595" s="109"/>
      <c r="XCJ595" s="109"/>
      <c r="XCK595" s="109"/>
      <c r="XCL595" s="109"/>
      <c r="XCM595" s="109"/>
      <c r="XCN595" s="109"/>
      <c r="XCO595" s="109"/>
      <c r="XCP595" s="109"/>
      <c r="XCQ595" s="109"/>
      <c r="XCR595" s="109"/>
      <c r="XCS595" s="109"/>
      <c r="XCT595" s="109"/>
      <c r="XCU595" s="109"/>
      <c r="XCV595" s="109"/>
      <c r="XCW595" s="109"/>
      <c r="XCX595" s="109"/>
      <c r="XCY595" s="109"/>
      <c r="XCZ595" s="109"/>
      <c r="XDA595" s="109"/>
      <c r="XDB595" s="109"/>
      <c r="XDC595" s="109"/>
      <c r="XDD595" s="109"/>
      <c r="XDE595" s="109"/>
      <c r="XDF595" s="109"/>
      <c r="XDG595" s="109"/>
      <c r="XDH595" s="109"/>
      <c r="XDI595" s="109"/>
      <c r="XDJ595" s="109"/>
      <c r="XDK595" s="109"/>
      <c r="XDL595" s="109"/>
      <c r="XDM595" s="109"/>
      <c r="XDN595" s="109"/>
      <c r="XDO595" s="109"/>
      <c r="XDP595" s="109"/>
      <c r="XDQ595" s="109"/>
      <c r="XDR595" s="109"/>
      <c r="XDS595" s="109"/>
      <c r="XDT595" s="109"/>
      <c r="XDU595" s="109"/>
      <c r="XDV595" s="109"/>
      <c r="XDW595" s="109"/>
      <c r="XDX595" s="109"/>
      <c r="XDY595" s="109"/>
      <c r="XDZ595" s="109"/>
      <c r="XEA595" s="109"/>
      <c r="XEB595" s="109"/>
      <c r="XEC595" s="109"/>
      <c r="XED595" s="109"/>
      <c r="XEE595" s="109"/>
      <c r="XEF595" s="109"/>
      <c r="XEG595" s="109"/>
      <c r="XEH595" s="109"/>
      <c r="XEI595" s="109"/>
      <c r="XEJ595" s="109"/>
      <c r="XEK595" s="109"/>
      <c r="XEL595" s="109"/>
      <c r="XEM595" s="109"/>
      <c r="XEN595" s="109"/>
      <c r="XEO595" s="109"/>
      <c r="XEP595" s="109"/>
      <c r="XEQ595" s="109"/>
      <c r="XER595" s="109"/>
      <c r="XES595" s="109"/>
      <c r="XET595" s="109"/>
      <c r="XEU595" s="109"/>
      <c r="XEV595" s="109"/>
      <c r="XEW595" s="109"/>
      <c r="XEX595" s="109"/>
      <c r="XEY595" s="109"/>
      <c r="XEZ595" s="109"/>
      <c r="XFA595" s="109"/>
      <c r="XFB595" s="109"/>
      <c r="XFC595" s="109"/>
      <c r="XFD595" s="109"/>
    </row>
    <row r="596" spans="1:16384" ht="14.1" customHeight="1" x14ac:dyDescent="0.2">
      <c r="A596" s="45"/>
      <c r="B596" s="45"/>
      <c r="C596" s="45"/>
      <c r="D596" s="45"/>
      <c r="E596" s="73" t="s">
        <v>12552</v>
      </c>
      <c r="F596" s="74">
        <f ca="1">SUM(Table319[MONTO TOTAL ESTIMADO])</f>
        <v>106775.34</v>
      </c>
      <c r="G596" s="45"/>
      <c r="H596" s="45" t="str">
        <f>C530</f>
        <v>Bienes</v>
      </c>
      <c r="I596" s="45" t="str">
        <f>E530</f>
        <v>Sí</v>
      </c>
      <c r="J596" s="45" t="str">
        <f>D530</f>
        <v>Compras por debajo del Umbral</v>
      </c>
      <c r="L596" s="115"/>
    </row>
    <row r="597" spans="1:16384" ht="14.1" customHeight="1" thickBot="1" x14ac:dyDescent="0.3"/>
    <row r="598" spans="1:16384" ht="33.75" customHeight="1" thickBot="1" x14ac:dyDescent="0.25">
      <c r="A598" s="64" t="s">
        <v>16383</v>
      </c>
      <c r="B598" s="64" t="s">
        <v>161</v>
      </c>
      <c r="C598" s="64" t="s">
        <v>11726</v>
      </c>
      <c r="D598" s="64" t="s">
        <v>14380</v>
      </c>
      <c r="E598" s="64" t="s">
        <v>10964</v>
      </c>
      <c r="F598" s="64" t="s">
        <v>11097</v>
      </c>
      <c r="G598" s="45"/>
      <c r="H598" s="45"/>
      <c r="I598" s="45"/>
      <c r="J598" s="45"/>
    </row>
    <row r="599" spans="1:16384" ht="13.5" customHeight="1" thickBot="1" x14ac:dyDescent="0.25">
      <c r="A599" s="66" t="s">
        <v>18839</v>
      </c>
      <c r="B599" s="91" t="s">
        <v>18840</v>
      </c>
      <c r="C599" s="66" t="s">
        <v>17798</v>
      </c>
      <c r="D599" s="66" t="s">
        <v>10173</v>
      </c>
      <c r="E599" s="66" t="s">
        <v>8857</v>
      </c>
      <c r="F599" s="66"/>
      <c r="G599" s="45"/>
      <c r="H599" s="45"/>
      <c r="I599" s="45"/>
      <c r="J599" s="45"/>
    </row>
    <row r="600" spans="1:16384" ht="14.1" customHeight="1" thickBot="1" x14ac:dyDescent="0.25">
      <c r="A600" s="118" t="s">
        <v>14830</v>
      </c>
      <c r="B600" s="67" t="s">
        <v>8531</v>
      </c>
      <c r="C600" s="76">
        <v>44013</v>
      </c>
      <c r="D600" s="118" t="s">
        <v>9388</v>
      </c>
      <c r="E600" s="67" t="s">
        <v>13095</v>
      </c>
      <c r="F600" s="66" t="s">
        <v>3082</v>
      </c>
      <c r="G600" s="45"/>
      <c r="H600" s="45"/>
      <c r="I600" s="45"/>
      <c r="J600" s="45"/>
    </row>
    <row r="601" spans="1:16384" ht="14.1" customHeight="1" thickBot="1" x14ac:dyDescent="0.25">
      <c r="A601" s="119"/>
      <c r="B601" s="67" t="s">
        <v>1787</v>
      </c>
      <c r="C601" s="93">
        <f>IF(C600="","",IF(AND(MONTH(C600)&gt;=1,MONTH(C600)&lt;=3),1,IF(AND(MONTH(C600)&gt;=4,MONTH(C600)&lt;=6),2,IF(AND(MONTH(C600)&gt;=7,MONTH(C600)&lt;=9),3,4))))</f>
        <v>3</v>
      </c>
      <c r="D601" s="119"/>
      <c r="E601" s="67" t="s">
        <v>2419</v>
      </c>
      <c r="F601" s="66" t="s">
        <v>14451</v>
      </c>
      <c r="G601" s="45"/>
      <c r="H601" s="45"/>
      <c r="I601" s="45"/>
      <c r="J601" s="45"/>
    </row>
    <row r="602" spans="1:16384" ht="14.1" customHeight="1" thickBot="1" x14ac:dyDescent="0.25">
      <c r="A602" s="119"/>
      <c r="B602" s="67" t="s">
        <v>12944</v>
      </c>
      <c r="C602" s="76">
        <v>44105</v>
      </c>
      <c r="D602" s="119"/>
      <c r="E602" s="67" t="s">
        <v>3075</v>
      </c>
      <c r="F602" s="66" t="s">
        <v>4623</v>
      </c>
      <c r="G602" s="45"/>
      <c r="H602" s="45"/>
      <c r="I602" s="45"/>
      <c r="J602" s="45"/>
    </row>
    <row r="603" spans="1:16384" ht="14.1" customHeight="1" thickBot="1" x14ac:dyDescent="0.25">
      <c r="A603" s="119"/>
      <c r="B603" s="67" t="s">
        <v>1787</v>
      </c>
      <c r="C603" s="93">
        <f>IF(C602="","",IF(AND(MONTH(C602)&gt;=1,MONTH(C602)&lt;=3),1,IF(AND(MONTH(C602)&gt;=4,MONTH(C602)&lt;=6),2,IF(AND(MONTH(C602)&gt;=7,MONTH(C602)&lt;=9),3,4))))</f>
        <v>4</v>
      </c>
      <c r="D603" s="119"/>
      <c r="E603" s="67" t="s">
        <v>13194</v>
      </c>
      <c r="F603" s="66" t="s">
        <v>4623</v>
      </c>
      <c r="G603" s="45"/>
      <c r="H603" s="45"/>
      <c r="I603" s="45"/>
      <c r="J603" s="45"/>
    </row>
    <row r="604" spans="1:16384" ht="14.1" customHeight="1" thickBot="1" x14ac:dyDescent="0.25">
      <c r="A604" s="45"/>
      <c r="B604" s="45"/>
      <c r="C604" s="45"/>
      <c r="D604" s="45"/>
      <c r="E604" s="45"/>
      <c r="F604" s="45"/>
      <c r="G604" s="45"/>
      <c r="H604" s="45"/>
      <c r="I604" s="45"/>
      <c r="J604" s="45"/>
    </row>
    <row r="605" spans="1:16384" ht="14.1" customHeight="1" thickBot="1" x14ac:dyDescent="0.25">
      <c r="A605" s="72" t="s">
        <v>15736</v>
      </c>
      <c r="B605" s="72" t="s">
        <v>16147</v>
      </c>
      <c r="C605" s="72" t="s">
        <v>15642</v>
      </c>
      <c r="D605" s="72" t="s">
        <v>15252</v>
      </c>
      <c r="E605" s="72" t="s">
        <v>6935</v>
      </c>
      <c r="F605" s="72" t="s">
        <v>15281</v>
      </c>
      <c r="G605" s="45"/>
      <c r="H605" s="45"/>
      <c r="I605" s="45"/>
      <c r="J605" s="45"/>
    </row>
    <row r="606" spans="1:16384" ht="13.5" customHeight="1" x14ac:dyDescent="0.2">
      <c r="A606" s="92">
        <v>11151606</v>
      </c>
      <c r="B606" s="69" t="str">
        <f t="shared" ref="B606:B623" ca="1" si="32">IFERROR(INDEX(UNSPSCDes,MATCH(INDIRECT(ADDRESS(ROW(),COLUMN()-1,4)),UNSPSCCode,0)),"")</f>
        <v>Hebra de fibra de vidrio</v>
      </c>
      <c r="C606" s="81" t="s">
        <v>8631</v>
      </c>
      <c r="D606" s="81">
        <v>2</v>
      </c>
      <c r="E606" s="71">
        <v>142.07</v>
      </c>
      <c r="F606" s="70">
        <f t="shared" ref="F606:F623" ca="1" si="33">INDIRECT(ADDRESS(ROW(),COLUMN()-2,4))*INDIRECT(ADDRESS(ROW(),COLUMN()-1,4))</f>
        <v>284.14</v>
      </c>
      <c r="G606" s="45"/>
      <c r="H606" s="45"/>
      <c r="I606" s="45"/>
      <c r="J606" s="45"/>
    </row>
    <row r="607" spans="1:16384" ht="13.5" customHeight="1" x14ac:dyDescent="0.2">
      <c r="A607" s="92">
        <v>31191509</v>
      </c>
      <c r="B607" s="69" t="str">
        <f t="shared" ca="1" si="32"/>
        <v>Pulidores abrasivos</v>
      </c>
      <c r="C607" s="81" t="s">
        <v>1450</v>
      </c>
      <c r="D607" s="81">
        <v>1</v>
      </c>
      <c r="E607" s="71">
        <v>250</v>
      </c>
      <c r="F607" s="70">
        <f t="shared" ca="1" si="33"/>
        <v>250</v>
      </c>
      <c r="G607" s="45"/>
      <c r="H607" s="45"/>
      <c r="I607" s="45"/>
      <c r="J607" s="45"/>
    </row>
    <row r="608" spans="1:16384" ht="13.5" customHeight="1" x14ac:dyDescent="0.2">
      <c r="A608" s="92">
        <v>15121511</v>
      </c>
      <c r="B608" s="69" t="str">
        <f t="shared" ca="1" si="32"/>
        <v>Pastas de ensamble</v>
      </c>
      <c r="C608" s="81" t="s">
        <v>9562</v>
      </c>
      <c r="D608" s="81">
        <v>1</v>
      </c>
      <c r="E608" s="71">
        <v>500</v>
      </c>
      <c r="F608" s="70">
        <f t="shared" ca="1" si="33"/>
        <v>500</v>
      </c>
      <c r="G608" s="45"/>
      <c r="H608" s="45"/>
      <c r="I608" s="45"/>
      <c r="J608" s="45"/>
    </row>
    <row r="609" spans="1:10" ht="13.5" customHeight="1" x14ac:dyDescent="0.2">
      <c r="A609" s="92">
        <v>27111720</v>
      </c>
      <c r="B609" s="69" t="str">
        <f t="shared" ca="1" si="32"/>
        <v>Llave manual en t para grifos</v>
      </c>
      <c r="C609" s="81" t="s">
        <v>1450</v>
      </c>
      <c r="D609" s="81">
        <v>1</v>
      </c>
      <c r="E609" s="71">
        <v>650</v>
      </c>
      <c r="F609" s="70">
        <f t="shared" ca="1" si="33"/>
        <v>650</v>
      </c>
      <c r="G609" s="45"/>
      <c r="H609" s="45"/>
      <c r="I609" s="45"/>
      <c r="J609" s="45"/>
    </row>
    <row r="610" spans="1:10" ht="13.5" customHeight="1" x14ac:dyDescent="0.2">
      <c r="A610" s="92">
        <v>40142612</v>
      </c>
      <c r="B610" s="69" t="str">
        <f t="shared" ca="1" si="32"/>
        <v>Adaptadores de tubo</v>
      </c>
      <c r="C610" s="81" t="s">
        <v>1450</v>
      </c>
      <c r="D610" s="81">
        <v>1</v>
      </c>
      <c r="E610" s="71">
        <v>12.06</v>
      </c>
      <c r="F610" s="70">
        <f t="shared" ca="1" si="33"/>
        <v>12.06</v>
      </c>
      <c r="G610" s="45"/>
      <c r="H610" s="45"/>
      <c r="I610" s="45"/>
      <c r="J610" s="45"/>
    </row>
    <row r="611" spans="1:10" ht="13.5" customHeight="1" x14ac:dyDescent="0.2">
      <c r="A611" s="92">
        <v>11111701</v>
      </c>
      <c r="B611" s="69" t="str">
        <f t="shared" ca="1" si="32"/>
        <v>Arena de sílice</v>
      </c>
      <c r="C611" s="81" t="s">
        <v>13266</v>
      </c>
      <c r="D611" s="81">
        <v>4</v>
      </c>
      <c r="E611" s="71">
        <v>1250</v>
      </c>
      <c r="F611" s="70">
        <f t="shared" ca="1" si="33"/>
        <v>5000</v>
      </c>
      <c r="G611" s="45"/>
      <c r="H611" s="45"/>
      <c r="I611" s="45"/>
      <c r="J611" s="45"/>
    </row>
    <row r="612" spans="1:10" ht="13.5" customHeight="1" x14ac:dyDescent="0.2">
      <c r="A612" s="92">
        <v>12142004</v>
      </c>
      <c r="B612" s="69" t="str">
        <f t="shared" ca="1" si="32"/>
        <v>Gas argón ar</v>
      </c>
      <c r="C612" s="81" t="s">
        <v>1450</v>
      </c>
      <c r="D612" s="81">
        <v>1</v>
      </c>
      <c r="E612" s="71">
        <v>800</v>
      </c>
      <c r="F612" s="70">
        <f t="shared" ca="1" si="33"/>
        <v>800</v>
      </c>
      <c r="G612" s="45"/>
      <c r="H612" s="45"/>
      <c r="I612" s="45"/>
      <c r="J612" s="45"/>
    </row>
    <row r="613" spans="1:10" ht="13.5" customHeight="1" x14ac:dyDescent="0.2">
      <c r="A613" s="92">
        <v>12142004</v>
      </c>
      <c r="B613" s="69" t="str">
        <f t="shared" ca="1" si="32"/>
        <v>Gas argón ar</v>
      </c>
      <c r="C613" s="81" t="s">
        <v>1450</v>
      </c>
      <c r="D613" s="81">
        <v>1</v>
      </c>
      <c r="E613" s="71">
        <v>500</v>
      </c>
      <c r="F613" s="70">
        <f t="shared" ca="1" si="33"/>
        <v>500</v>
      </c>
      <c r="G613" s="45"/>
      <c r="H613" s="45"/>
      <c r="I613" s="45"/>
      <c r="J613" s="45"/>
    </row>
    <row r="614" spans="1:10" ht="13.5" customHeight="1" x14ac:dyDescent="0.2">
      <c r="A614" s="92">
        <v>42272214</v>
      </c>
      <c r="B614" s="69" t="str">
        <f t="shared" ca="1" si="32"/>
        <v>Conectores o adaptadores o válvulas de circuitos</v>
      </c>
      <c r="C614" s="81" t="s">
        <v>1450</v>
      </c>
      <c r="D614" s="81">
        <v>2</v>
      </c>
      <c r="E614" s="71">
        <v>48.31</v>
      </c>
      <c r="F614" s="70">
        <f t="shared" ca="1" si="33"/>
        <v>96.62</v>
      </c>
      <c r="G614" s="45"/>
      <c r="H614" s="45"/>
      <c r="I614" s="45"/>
      <c r="J614" s="45"/>
    </row>
    <row r="615" spans="1:10" ht="13.5" customHeight="1" x14ac:dyDescent="0.2">
      <c r="A615" s="92">
        <v>31201605</v>
      </c>
      <c r="B615" s="69" t="str">
        <f ca="1">IFERROR(INDEX(UNSPSCDes,MATCH(INDIRECT(ADDRESS(ROW(),COLUMN()-1,4)),UNSPSCCode,0)),"")</f>
        <v>Masillas</v>
      </c>
      <c r="C615" s="81" t="s">
        <v>1450</v>
      </c>
      <c r="D615" s="81">
        <v>1</v>
      </c>
      <c r="E615" s="71">
        <v>300</v>
      </c>
      <c r="F615" s="70">
        <f t="shared" ca="1" si="33"/>
        <v>300</v>
      </c>
      <c r="G615" s="45"/>
      <c r="H615" s="45"/>
      <c r="I615" s="45"/>
      <c r="J615" s="45"/>
    </row>
    <row r="616" spans="1:10" ht="13.5" customHeight="1" x14ac:dyDescent="0.2">
      <c r="A616" s="92">
        <v>31162002</v>
      </c>
      <c r="B616" s="69" t="str">
        <f t="shared" ca="1" si="32"/>
        <v>Clavos de sombrerete</v>
      </c>
      <c r="C616" s="81" t="s">
        <v>15637</v>
      </c>
      <c r="D616" s="81">
        <v>1</v>
      </c>
      <c r="E616" s="71">
        <v>75</v>
      </c>
      <c r="F616" s="70">
        <f t="shared" ca="1" si="33"/>
        <v>75</v>
      </c>
      <c r="G616" s="45"/>
      <c r="H616" s="45"/>
      <c r="I616" s="45"/>
      <c r="J616" s="45"/>
    </row>
    <row r="617" spans="1:10" ht="13.5" customHeight="1" x14ac:dyDescent="0.2">
      <c r="A617" s="92">
        <v>31162402</v>
      </c>
      <c r="B617" s="69" t="str">
        <f t="shared" ca="1" si="32"/>
        <v>Cerraduras</v>
      </c>
      <c r="C617" s="81" t="s">
        <v>1450</v>
      </c>
      <c r="D617" s="81">
        <v>1</v>
      </c>
      <c r="E617" s="71">
        <v>800</v>
      </c>
      <c r="F617" s="70">
        <f t="shared" ca="1" si="33"/>
        <v>800</v>
      </c>
      <c r="G617" s="45"/>
      <c r="H617" s="45"/>
      <c r="I617" s="45"/>
      <c r="J617" s="45"/>
    </row>
    <row r="618" spans="1:10" ht="13.5" customHeight="1" x14ac:dyDescent="0.2">
      <c r="A618" s="92">
        <v>30101504</v>
      </c>
      <c r="B618" s="69" t="str">
        <f ca="1">IFERROR(INDEX(UNSPSCDes,MATCH(INDIRECT(ADDRESS(ROW(),COLUMN()-1,4)),UNSPSCCode,0)),"")</f>
        <v>Ángulos de acero</v>
      </c>
      <c r="C618" s="81" t="s">
        <v>1450</v>
      </c>
      <c r="D618" s="81">
        <v>1</v>
      </c>
      <c r="E618" s="71">
        <v>1200</v>
      </c>
      <c r="F618" s="70">
        <f t="shared" ca="1" si="33"/>
        <v>1200</v>
      </c>
      <c r="G618" s="45"/>
      <c r="H618" s="45"/>
      <c r="I618" s="45"/>
      <c r="J618" s="45"/>
    </row>
    <row r="619" spans="1:10" ht="13.5" customHeight="1" x14ac:dyDescent="0.2">
      <c r="A619" s="92">
        <v>11121610</v>
      </c>
      <c r="B619" s="69" t="str">
        <f t="shared" ca="1" si="32"/>
        <v>Maderas duras</v>
      </c>
      <c r="C619" s="81" t="s">
        <v>1450</v>
      </c>
      <c r="D619" s="81">
        <v>1</v>
      </c>
      <c r="E619" s="71">
        <v>669.33</v>
      </c>
      <c r="F619" s="70">
        <f t="shared" ca="1" si="33"/>
        <v>669.33</v>
      </c>
      <c r="G619" s="45"/>
      <c r="H619" s="45"/>
      <c r="I619" s="45"/>
      <c r="J619" s="45"/>
    </row>
    <row r="620" spans="1:10" ht="13.5" customHeight="1" x14ac:dyDescent="0.2">
      <c r="A620" s="92">
        <v>23171512</v>
      </c>
      <c r="B620" s="69" t="str">
        <f t="shared" ca="1" si="32"/>
        <v>Varillas soldadoras</v>
      </c>
      <c r="C620" s="81" t="s">
        <v>15637</v>
      </c>
      <c r="D620" s="81">
        <v>10</v>
      </c>
      <c r="E620" s="71">
        <v>25</v>
      </c>
      <c r="F620" s="70">
        <f t="shared" ca="1" si="33"/>
        <v>250</v>
      </c>
      <c r="G620" s="45"/>
      <c r="H620" s="45"/>
      <c r="I620" s="45"/>
      <c r="J620" s="45"/>
    </row>
    <row r="621" spans="1:10" ht="13.5" customHeight="1" x14ac:dyDescent="0.2">
      <c r="A621" s="92">
        <v>11111701</v>
      </c>
      <c r="B621" s="69" t="str">
        <f t="shared" ca="1" si="32"/>
        <v>Arena de sílice</v>
      </c>
      <c r="C621" s="81" t="s">
        <v>13266</v>
      </c>
      <c r="D621" s="113">
        <v>4</v>
      </c>
      <c r="E621" s="114">
        <v>950</v>
      </c>
      <c r="F621" s="70">
        <f t="shared" ca="1" si="33"/>
        <v>3800</v>
      </c>
      <c r="G621" s="45"/>
      <c r="H621" s="45"/>
      <c r="I621" s="45"/>
      <c r="J621" s="45"/>
    </row>
    <row r="622" spans="1:10" ht="13.5" customHeight="1" x14ac:dyDescent="0.2">
      <c r="A622" s="92">
        <v>23171510</v>
      </c>
      <c r="B622" s="69" t="str">
        <f t="shared" ca="1" si="32"/>
        <v>Alambre soldador</v>
      </c>
      <c r="C622" s="81" t="s">
        <v>15637</v>
      </c>
      <c r="D622" s="81">
        <v>2</v>
      </c>
      <c r="E622" s="71">
        <v>166.96</v>
      </c>
      <c r="F622" s="70">
        <f t="shared" ca="1" si="33"/>
        <v>333.92</v>
      </c>
      <c r="G622" s="45"/>
      <c r="H622" s="45"/>
      <c r="I622" s="45"/>
      <c r="J622" s="45"/>
    </row>
    <row r="623" spans="1:10" ht="13.5" customHeight="1" x14ac:dyDescent="0.2">
      <c r="A623" s="92">
        <v>30101504</v>
      </c>
      <c r="B623" s="69" t="str">
        <f t="shared" ca="1" si="32"/>
        <v>Ángulos de acero</v>
      </c>
      <c r="C623" s="81" t="s">
        <v>1450</v>
      </c>
      <c r="D623" s="81">
        <v>2</v>
      </c>
      <c r="E623" s="71">
        <v>250</v>
      </c>
      <c r="F623" s="70">
        <f t="shared" ca="1" si="33"/>
        <v>500</v>
      </c>
      <c r="G623" s="45"/>
      <c r="H623" s="45"/>
      <c r="I623" s="45"/>
      <c r="J623" s="45"/>
    </row>
    <row r="624" spans="1:10" ht="13.5" customHeight="1" x14ac:dyDescent="0.2">
      <c r="A624" s="92">
        <v>30101504</v>
      </c>
      <c r="B624" s="69" t="str">
        <f t="shared" ref="B624:B653" ca="1" si="34">IFERROR(INDEX(UNSPSCDes,MATCH(INDIRECT(ADDRESS(ROW(),COLUMN()-1,4)),UNSPSCCode,0)),"")</f>
        <v>Ángulos de acero</v>
      </c>
      <c r="C624" s="81" t="s">
        <v>1450</v>
      </c>
      <c r="D624" s="81">
        <v>1</v>
      </c>
      <c r="E624" s="71">
        <v>300</v>
      </c>
      <c r="F624" s="70">
        <f t="shared" ref="F624:F653" ca="1" si="35">INDIRECT(ADDRESS(ROW(),COLUMN()-2,4))*INDIRECT(ADDRESS(ROW(),COLUMN()-1,4))</f>
        <v>300</v>
      </c>
      <c r="G624" s="45"/>
      <c r="H624" s="45"/>
      <c r="I624" s="45"/>
      <c r="J624" s="45"/>
    </row>
    <row r="625" spans="1:10" ht="13.5" customHeight="1" x14ac:dyDescent="0.2">
      <c r="A625" s="92">
        <v>13102030</v>
      </c>
      <c r="B625" s="69" t="str">
        <f ca="1">IFERROR(INDEX(UNSPSCDes,MATCH(INDIRECT(ADDRESS(ROW(),COLUMN()-1,4)),UNSPSCCode,0)),"")</f>
        <v>Cloruro de polivinilo pvc</v>
      </c>
      <c r="C625" s="81" t="s">
        <v>1450</v>
      </c>
      <c r="D625" s="81">
        <v>1</v>
      </c>
      <c r="E625" s="71">
        <v>309.17</v>
      </c>
      <c r="F625" s="70">
        <f t="shared" ca="1" si="35"/>
        <v>309.17</v>
      </c>
      <c r="G625" s="45"/>
      <c r="H625" s="45"/>
      <c r="I625" s="45"/>
      <c r="J625" s="45"/>
    </row>
    <row r="626" spans="1:10" ht="13.5" customHeight="1" x14ac:dyDescent="0.2">
      <c r="A626" s="92">
        <v>40142317</v>
      </c>
      <c r="B626" s="69" t="str">
        <f ca="1">IFERROR(INDEX(UNSPSCDes,MATCH(INDIRECT(ADDRESS(ROW(),COLUMN()-1,4)),UNSPSCCode,0)),"")</f>
        <v>Codo de tubería</v>
      </c>
      <c r="C626" s="81" t="s">
        <v>1450</v>
      </c>
      <c r="D626" s="81">
        <v>9</v>
      </c>
      <c r="E626" s="71">
        <v>18</v>
      </c>
      <c r="F626" s="70">
        <f t="shared" ca="1" si="35"/>
        <v>162</v>
      </c>
      <c r="G626" s="45"/>
      <c r="H626" s="45"/>
      <c r="I626" s="45"/>
      <c r="J626" s="45"/>
    </row>
    <row r="627" spans="1:10" ht="13.5" customHeight="1" x14ac:dyDescent="0.2">
      <c r="A627" s="92">
        <v>40142605</v>
      </c>
      <c r="B627" s="69" t="str">
        <f t="shared" ca="1" si="34"/>
        <v>Piezas en T de tubo</v>
      </c>
      <c r="C627" s="81" t="s">
        <v>1450</v>
      </c>
      <c r="D627" s="81">
        <v>2</v>
      </c>
      <c r="E627" s="71">
        <v>30</v>
      </c>
      <c r="F627" s="70">
        <f t="shared" ca="1" si="35"/>
        <v>60</v>
      </c>
      <c r="G627" s="45"/>
      <c r="H627" s="45"/>
      <c r="I627" s="45"/>
      <c r="J627" s="45"/>
    </row>
    <row r="628" spans="1:10" ht="13.5" customHeight="1" x14ac:dyDescent="0.2">
      <c r="A628" s="92">
        <v>27112802</v>
      </c>
      <c r="B628" s="69" t="str">
        <f ca="1">IFERROR(INDEX(UNSPSCDes,MATCH(INDIRECT(ADDRESS(ROW(),COLUMN()-1,4)),UNSPSCCode,0)),"")</f>
        <v>Hojas de sierra</v>
      </c>
      <c r="C628" s="81" t="s">
        <v>1450</v>
      </c>
      <c r="D628" s="81">
        <v>2</v>
      </c>
      <c r="E628" s="71">
        <v>65</v>
      </c>
      <c r="F628" s="70">
        <f t="shared" ca="1" si="35"/>
        <v>130</v>
      </c>
      <c r="G628" s="45"/>
      <c r="H628" s="45"/>
      <c r="I628" s="45"/>
      <c r="J628" s="45"/>
    </row>
    <row r="629" spans="1:10" ht="13.5" customHeight="1" x14ac:dyDescent="0.2">
      <c r="A629" s="92">
        <v>31191501</v>
      </c>
      <c r="B629" s="69" t="str">
        <f ca="1">IFERROR(INDEX(UNSPSCDes,MATCH(INDIRECT(ADDRESS(ROW(),COLUMN()-1,4)),UNSPSCCode,0)),"")</f>
        <v>Papeles abrasivos</v>
      </c>
      <c r="C629" s="81" t="s">
        <v>1450</v>
      </c>
      <c r="D629" s="81">
        <v>3</v>
      </c>
      <c r="E629" s="71">
        <v>79.8</v>
      </c>
      <c r="F629" s="70">
        <f t="shared" ca="1" si="35"/>
        <v>239.39999999999998</v>
      </c>
      <c r="G629" s="45"/>
      <c r="H629" s="45"/>
      <c r="I629" s="45"/>
      <c r="J629" s="45"/>
    </row>
    <row r="630" spans="1:10" ht="13.5" customHeight="1" x14ac:dyDescent="0.2">
      <c r="A630" s="92">
        <v>31201617</v>
      </c>
      <c r="B630" s="69" t="str">
        <f ca="1">IFERROR(INDEX(UNSPSCDes,MATCH(INDIRECT(ADDRESS(ROW(),COLUMN()-1,4)),UNSPSCCode,0)),"")</f>
        <v>Cementos disolventes</v>
      </c>
      <c r="C630" s="81" t="s">
        <v>1450</v>
      </c>
      <c r="D630" s="81">
        <v>2</v>
      </c>
      <c r="E630" s="71">
        <v>260.85000000000002</v>
      </c>
      <c r="F630" s="70">
        <f t="shared" ca="1" si="35"/>
        <v>521.70000000000005</v>
      </c>
      <c r="G630" s="45"/>
      <c r="H630" s="45"/>
      <c r="I630" s="45"/>
      <c r="J630" s="45"/>
    </row>
    <row r="631" spans="1:10" ht="13.5" customHeight="1" x14ac:dyDescent="0.2">
      <c r="A631" s="92">
        <v>40142323</v>
      </c>
      <c r="B631" s="69" t="str">
        <f t="shared" ca="1" si="34"/>
        <v>Disco de ruptura</v>
      </c>
      <c r="C631" s="81" t="s">
        <v>1450</v>
      </c>
      <c r="D631" s="81">
        <v>1</v>
      </c>
      <c r="E631" s="71">
        <v>215</v>
      </c>
      <c r="F631" s="70">
        <f t="shared" ca="1" si="35"/>
        <v>215</v>
      </c>
      <c r="G631" s="45"/>
      <c r="H631" s="45"/>
      <c r="I631" s="45"/>
      <c r="J631" s="45"/>
    </row>
    <row r="632" spans="1:10" ht="13.5" customHeight="1" x14ac:dyDescent="0.2">
      <c r="A632" s="92">
        <v>31201503</v>
      </c>
      <c r="B632" s="69" t="str">
        <f t="shared" ca="1" si="34"/>
        <v>Cinta de enmascarar</v>
      </c>
      <c r="C632" s="81" t="s">
        <v>1450</v>
      </c>
      <c r="D632" s="81">
        <v>1</v>
      </c>
      <c r="E632" s="71">
        <v>119.13</v>
      </c>
      <c r="F632" s="70">
        <f t="shared" ca="1" si="35"/>
        <v>119.13</v>
      </c>
      <c r="G632" s="45"/>
      <c r="H632" s="45"/>
      <c r="I632" s="45"/>
      <c r="J632" s="45"/>
    </row>
    <row r="633" spans="1:10" ht="13.5" customHeight="1" x14ac:dyDescent="0.2">
      <c r="A633" s="92">
        <v>27111902</v>
      </c>
      <c r="B633" s="69" t="str">
        <f t="shared" ca="1" si="34"/>
        <v>Limas</v>
      </c>
      <c r="C633" s="81" t="s">
        <v>1450</v>
      </c>
      <c r="D633" s="81">
        <v>1</v>
      </c>
      <c r="E633" s="71">
        <v>303.33</v>
      </c>
      <c r="F633" s="70">
        <f t="shared" ca="1" si="35"/>
        <v>303.33</v>
      </c>
      <c r="G633" s="45"/>
      <c r="H633" s="45"/>
      <c r="I633" s="45"/>
      <c r="J633" s="45"/>
    </row>
    <row r="634" spans="1:10" ht="13.5" customHeight="1" x14ac:dyDescent="0.2">
      <c r="A634" s="92">
        <v>27112819</v>
      </c>
      <c r="B634" s="69" t="str">
        <f ca="1">IFERROR(INDEX(UNSPSCDes,MATCH(INDIRECT(ADDRESS(ROW(),COLUMN()-1,4)),UNSPSCCode,0)),"")</f>
        <v>Cuchillas de corte para encuadernación</v>
      </c>
      <c r="C634" s="81" t="s">
        <v>1450</v>
      </c>
      <c r="D634" s="81">
        <v>1</v>
      </c>
      <c r="E634" s="71">
        <v>250</v>
      </c>
      <c r="F634" s="70">
        <f t="shared" ca="1" si="35"/>
        <v>250</v>
      </c>
      <c r="G634" s="45"/>
      <c r="H634" s="45"/>
      <c r="I634" s="45"/>
      <c r="J634" s="45"/>
    </row>
    <row r="635" spans="1:10" ht="13.5" customHeight="1" x14ac:dyDescent="0.2">
      <c r="A635" s="92">
        <v>31162606</v>
      </c>
      <c r="B635" s="69" t="str">
        <f t="shared" ca="1" si="34"/>
        <v>Ganchos en j</v>
      </c>
      <c r="C635" s="81" t="s">
        <v>1450</v>
      </c>
      <c r="D635" s="81">
        <v>1</v>
      </c>
      <c r="E635" s="71">
        <v>1500</v>
      </c>
      <c r="F635" s="70">
        <f t="shared" ca="1" si="35"/>
        <v>1500</v>
      </c>
      <c r="G635" s="45"/>
      <c r="H635" s="45"/>
      <c r="I635" s="45"/>
      <c r="J635" s="45"/>
    </row>
    <row r="636" spans="1:10" ht="13.5" customHeight="1" x14ac:dyDescent="0.2">
      <c r="A636" s="92">
        <v>24101507</v>
      </c>
      <c r="B636" s="69" t="str">
        <f t="shared" ca="1" si="34"/>
        <v>Carretillas</v>
      </c>
      <c r="C636" s="81" t="s">
        <v>1450</v>
      </c>
      <c r="D636" s="81">
        <v>1</v>
      </c>
      <c r="E636" s="71">
        <v>6000</v>
      </c>
      <c r="F636" s="70">
        <f t="shared" ca="1" si="35"/>
        <v>6000</v>
      </c>
      <c r="G636" s="45"/>
      <c r="H636" s="45"/>
      <c r="I636" s="45"/>
      <c r="J636" s="45"/>
    </row>
    <row r="637" spans="1:10" ht="13.5" customHeight="1" x14ac:dyDescent="0.2">
      <c r="A637" s="92">
        <v>27112003</v>
      </c>
      <c r="B637" s="69" t="str">
        <f t="shared" ca="1" si="34"/>
        <v>Rastrillos</v>
      </c>
      <c r="C637" s="81" t="s">
        <v>1450</v>
      </c>
      <c r="D637" s="81">
        <v>1</v>
      </c>
      <c r="E637" s="71">
        <v>500</v>
      </c>
      <c r="F637" s="70">
        <f t="shared" ca="1" si="35"/>
        <v>500</v>
      </c>
      <c r="G637" s="45"/>
      <c r="H637" s="45"/>
      <c r="I637" s="45"/>
      <c r="J637" s="45"/>
    </row>
    <row r="638" spans="1:10" ht="13.5" customHeight="1" x14ac:dyDescent="0.2">
      <c r="A638" s="92">
        <v>31162606</v>
      </c>
      <c r="B638" s="69" t="str">
        <f t="shared" ca="1" si="34"/>
        <v>Ganchos en j</v>
      </c>
      <c r="C638" s="81" t="s">
        <v>1450</v>
      </c>
      <c r="D638" s="81">
        <v>1</v>
      </c>
      <c r="E638" s="71">
        <v>370</v>
      </c>
      <c r="F638" s="70">
        <f t="shared" ca="1" si="35"/>
        <v>370</v>
      </c>
      <c r="G638" s="45"/>
      <c r="H638" s="45"/>
      <c r="I638" s="45"/>
      <c r="J638" s="45"/>
    </row>
    <row r="639" spans="1:10" ht="13.5" customHeight="1" x14ac:dyDescent="0.2">
      <c r="A639" s="92">
        <v>27112001</v>
      </c>
      <c r="B639" s="69" t="str">
        <f t="shared" ca="1" si="34"/>
        <v>Machetes</v>
      </c>
      <c r="C639" s="81" t="s">
        <v>1450</v>
      </c>
      <c r="D639" s="81">
        <v>3</v>
      </c>
      <c r="E639" s="71">
        <v>495</v>
      </c>
      <c r="F639" s="70">
        <f t="shared" ca="1" si="35"/>
        <v>1485</v>
      </c>
      <c r="G639" s="45"/>
      <c r="H639" s="45"/>
      <c r="I639" s="45"/>
      <c r="J639" s="45"/>
    </row>
    <row r="640" spans="1:10" ht="13.5" customHeight="1" x14ac:dyDescent="0.2">
      <c r="A640" s="92">
        <v>11101506</v>
      </c>
      <c r="B640" s="69" t="str">
        <f t="shared" ca="1" si="34"/>
        <v>Tiza</v>
      </c>
      <c r="C640" s="81" t="s">
        <v>1450</v>
      </c>
      <c r="D640" s="81">
        <v>1</v>
      </c>
      <c r="E640" s="71">
        <v>26.65</v>
      </c>
      <c r="F640" s="70">
        <f t="shared" ca="1" si="35"/>
        <v>26.65</v>
      </c>
      <c r="G640" s="45"/>
      <c r="H640" s="45"/>
      <c r="I640" s="45"/>
      <c r="J640" s="45"/>
    </row>
    <row r="641" spans="1:10" ht="13.5" customHeight="1" x14ac:dyDescent="0.2">
      <c r="A641" s="92">
        <v>46181504</v>
      </c>
      <c r="B641" s="69" t="str">
        <f t="shared" ca="1" si="34"/>
        <v>Guantes de protección</v>
      </c>
      <c r="C641" s="81" t="s">
        <v>1450</v>
      </c>
      <c r="D641" s="81">
        <v>4</v>
      </c>
      <c r="E641" s="71">
        <v>85</v>
      </c>
      <c r="F641" s="70">
        <f t="shared" ca="1" si="35"/>
        <v>340</v>
      </c>
      <c r="G641" s="45"/>
      <c r="H641" s="45"/>
      <c r="I641" s="45"/>
      <c r="J641" s="45"/>
    </row>
    <row r="642" spans="1:10" ht="13.5" customHeight="1" x14ac:dyDescent="0.2">
      <c r="A642" s="92">
        <v>46181804</v>
      </c>
      <c r="B642" s="69" t="str">
        <f t="shared" ca="1" si="34"/>
        <v>Gafas protectoras</v>
      </c>
      <c r="C642" s="81" t="s">
        <v>1450</v>
      </c>
      <c r="D642" s="81">
        <v>2</v>
      </c>
      <c r="E642" s="71">
        <v>195</v>
      </c>
      <c r="F642" s="70">
        <f t="shared" ca="1" si="35"/>
        <v>390</v>
      </c>
      <c r="G642" s="45"/>
      <c r="H642" s="45"/>
      <c r="I642" s="45"/>
      <c r="J642" s="45"/>
    </row>
    <row r="643" spans="1:10" ht="13.5" customHeight="1" x14ac:dyDescent="0.2">
      <c r="A643" s="92">
        <v>40101833</v>
      </c>
      <c r="B643" s="69" t="str">
        <f t="shared" ca="1" si="34"/>
        <v>Encendedor para calderas o calentadores</v>
      </c>
      <c r="C643" s="81" t="s">
        <v>1450</v>
      </c>
      <c r="D643" s="81">
        <v>2</v>
      </c>
      <c r="E643" s="71">
        <v>115</v>
      </c>
      <c r="F643" s="70">
        <f t="shared" ca="1" si="35"/>
        <v>230</v>
      </c>
      <c r="G643" s="45"/>
      <c r="H643" s="45"/>
      <c r="I643" s="45"/>
      <c r="J643" s="45"/>
    </row>
    <row r="644" spans="1:10" ht="13.5" customHeight="1" x14ac:dyDescent="0.2">
      <c r="A644" s="92">
        <v>30102403</v>
      </c>
      <c r="B644" s="69" t="str">
        <f t="shared" ca="1" si="34"/>
        <v>Varillas de hierro</v>
      </c>
      <c r="C644" s="81" t="s">
        <v>1781</v>
      </c>
      <c r="D644" s="113">
        <v>6</v>
      </c>
      <c r="E644" s="114">
        <v>2400</v>
      </c>
      <c r="F644" s="70">
        <f t="shared" ca="1" si="35"/>
        <v>14400</v>
      </c>
      <c r="G644" s="45"/>
      <c r="H644" s="45"/>
      <c r="I644" s="45"/>
      <c r="J644" s="45"/>
    </row>
    <row r="645" spans="1:10" ht="13.5" customHeight="1" x14ac:dyDescent="0.2">
      <c r="A645" s="92">
        <v>31151504</v>
      </c>
      <c r="B645" s="69" t="str">
        <f t="shared" ca="1" si="34"/>
        <v>Cuerda de nylon</v>
      </c>
      <c r="C645" s="81" t="s">
        <v>14112</v>
      </c>
      <c r="D645" s="81">
        <v>800</v>
      </c>
      <c r="E645" s="71">
        <v>22</v>
      </c>
      <c r="F645" s="70">
        <f t="shared" ca="1" si="35"/>
        <v>17600</v>
      </c>
      <c r="G645" s="45"/>
      <c r="H645" s="45"/>
      <c r="I645" s="45"/>
      <c r="J645" s="45"/>
    </row>
    <row r="646" spans="1:10" ht="13.5" customHeight="1" x14ac:dyDescent="0.2">
      <c r="A646" s="92">
        <v>31201616</v>
      </c>
      <c r="B646" s="69" t="str">
        <f t="shared" ca="1" si="34"/>
        <v>Adhesivos líquidos</v>
      </c>
      <c r="C646" s="81" t="s">
        <v>1450</v>
      </c>
      <c r="D646" s="81">
        <v>1</v>
      </c>
      <c r="E646" s="71">
        <v>150</v>
      </c>
      <c r="F646" s="70">
        <f t="shared" ca="1" si="35"/>
        <v>150</v>
      </c>
      <c r="G646" s="45"/>
      <c r="H646" s="45"/>
      <c r="I646" s="45"/>
      <c r="J646" s="45"/>
    </row>
    <row r="647" spans="1:10" ht="13.5" customHeight="1" x14ac:dyDescent="0.2">
      <c r="A647" s="92">
        <v>27111508</v>
      </c>
      <c r="B647" s="69" t="str">
        <f t="shared" ca="1" si="34"/>
        <v>Sierras</v>
      </c>
      <c r="C647" s="81" t="s">
        <v>1450</v>
      </c>
      <c r="D647" s="81">
        <v>1</v>
      </c>
      <c r="E647" s="71">
        <v>580</v>
      </c>
      <c r="F647" s="70">
        <f t="shared" ca="1" si="35"/>
        <v>580</v>
      </c>
      <c r="G647" s="45"/>
      <c r="H647" s="45"/>
      <c r="I647" s="45"/>
      <c r="J647" s="45"/>
    </row>
    <row r="648" spans="1:10" ht="13.5" customHeight="1" x14ac:dyDescent="0.2">
      <c r="A648" s="92">
        <v>27112004</v>
      </c>
      <c r="B648" s="69" t="str">
        <f t="shared" ca="1" si="34"/>
        <v>Palas</v>
      </c>
      <c r="C648" s="81" t="s">
        <v>1450</v>
      </c>
      <c r="D648" s="81">
        <v>5</v>
      </c>
      <c r="E648" s="71">
        <v>770</v>
      </c>
      <c r="F648" s="70">
        <f t="shared" ca="1" si="35"/>
        <v>3850</v>
      </c>
      <c r="G648" s="45"/>
      <c r="H648" s="45"/>
      <c r="I648" s="45"/>
      <c r="J648" s="45"/>
    </row>
    <row r="649" spans="1:10" ht="13.5" customHeight="1" x14ac:dyDescent="0.2">
      <c r="A649" s="92">
        <v>27112002</v>
      </c>
      <c r="B649" s="69" t="str">
        <f t="shared" ca="1" si="34"/>
        <v>Azadones</v>
      </c>
      <c r="C649" s="81" t="s">
        <v>1450</v>
      </c>
      <c r="D649" s="81">
        <v>1</v>
      </c>
      <c r="E649" s="71">
        <v>845</v>
      </c>
      <c r="F649" s="70">
        <f t="shared" ca="1" si="35"/>
        <v>845</v>
      </c>
      <c r="G649" s="45"/>
      <c r="H649" s="45"/>
      <c r="I649" s="45"/>
      <c r="J649" s="45"/>
    </row>
    <row r="650" spans="1:10" ht="13.5" customHeight="1" x14ac:dyDescent="0.2">
      <c r="A650" s="92">
        <v>30111601</v>
      </c>
      <c r="B650" s="69" t="str">
        <f t="shared" ca="1" si="34"/>
        <v>Cemento</v>
      </c>
      <c r="C650" s="113" t="s">
        <v>1450</v>
      </c>
      <c r="D650" s="113">
        <v>40</v>
      </c>
      <c r="E650" s="114">
        <v>315</v>
      </c>
      <c r="F650" s="70">
        <f t="shared" ca="1" si="35"/>
        <v>12600</v>
      </c>
      <c r="G650" s="45"/>
      <c r="H650" s="45"/>
      <c r="I650" s="45"/>
      <c r="J650" s="45"/>
    </row>
    <row r="651" spans="1:10" ht="13.5" customHeight="1" x14ac:dyDescent="0.2">
      <c r="A651" s="92">
        <v>30131501</v>
      </c>
      <c r="B651" s="69" t="str">
        <f t="shared" ca="1" si="34"/>
        <v>Bloques de cemento</v>
      </c>
      <c r="C651" s="113" t="s">
        <v>1450</v>
      </c>
      <c r="D651" s="113">
        <v>100</v>
      </c>
      <c r="E651" s="114">
        <v>28</v>
      </c>
      <c r="F651" s="70">
        <f t="shared" ca="1" si="35"/>
        <v>2800</v>
      </c>
      <c r="G651" s="45"/>
      <c r="H651" s="45"/>
      <c r="I651" s="45"/>
      <c r="J651" s="45"/>
    </row>
    <row r="652" spans="1:10" ht="13.5" customHeight="1" x14ac:dyDescent="0.2">
      <c r="A652" s="92">
        <v>11111611</v>
      </c>
      <c r="B652" s="69" t="str">
        <f t="shared" ca="1" si="34"/>
        <v>Gravilla</v>
      </c>
      <c r="C652" s="113" t="s">
        <v>13266</v>
      </c>
      <c r="D652" s="113">
        <v>3</v>
      </c>
      <c r="E652" s="114">
        <v>1300</v>
      </c>
      <c r="F652" s="70">
        <f t="shared" ca="1" si="35"/>
        <v>3900</v>
      </c>
      <c r="G652" s="45"/>
      <c r="H652" s="45"/>
      <c r="I652" s="45"/>
      <c r="J652" s="45"/>
    </row>
    <row r="653" spans="1:10" ht="13.5" customHeight="1" x14ac:dyDescent="0.2">
      <c r="A653" s="92">
        <v>60124412</v>
      </c>
      <c r="B653" s="69" t="str">
        <f t="shared" ca="1" si="34"/>
        <v>Alambre suave galvanizado</v>
      </c>
      <c r="C653" s="113" t="s">
        <v>1450</v>
      </c>
      <c r="D653" s="113">
        <v>25</v>
      </c>
      <c r="E653" s="114">
        <v>40</v>
      </c>
      <c r="F653" s="70">
        <f t="shared" ca="1" si="35"/>
        <v>1000</v>
      </c>
      <c r="G653" s="45"/>
      <c r="H653" s="45"/>
      <c r="I653" s="45"/>
      <c r="J653" s="45"/>
    </row>
    <row r="654" spans="1:10" ht="14.1" customHeight="1" x14ac:dyDescent="0.2">
      <c r="A654" s="45"/>
      <c r="B654" s="45"/>
      <c r="C654" s="45"/>
      <c r="D654" s="45"/>
      <c r="E654" s="73" t="s">
        <v>12552</v>
      </c>
      <c r="F654" s="74">
        <f ca="1">SUM(Table320[MONTO TOTAL ESTIMADO])</f>
        <v>87197.450000000012</v>
      </c>
      <c r="G654" s="45"/>
      <c r="H654" s="45" t="str">
        <f>C599</f>
        <v>Bienes</v>
      </c>
      <c r="I654" s="45" t="str">
        <f>E599</f>
        <v>Sí</v>
      </c>
      <c r="J654" s="45" t="str">
        <f>D599</f>
        <v>Compras por debajo del Umbral</v>
      </c>
    </row>
    <row r="655" spans="1:10" ht="14.1" customHeight="1" thickBot="1" x14ac:dyDescent="0.3"/>
    <row r="656" spans="1:10" ht="33.75" customHeight="1" thickBot="1" x14ac:dyDescent="0.25">
      <c r="A656" s="64" t="s">
        <v>16383</v>
      </c>
      <c r="B656" s="64" t="s">
        <v>161</v>
      </c>
      <c r="C656" s="64" t="s">
        <v>11726</v>
      </c>
      <c r="D656" s="64" t="s">
        <v>14380</v>
      </c>
      <c r="E656" s="64" t="s">
        <v>10964</v>
      </c>
      <c r="F656" s="64" t="s">
        <v>11097</v>
      </c>
      <c r="G656" s="45"/>
      <c r="H656" s="45"/>
      <c r="I656" s="45"/>
      <c r="J656" s="45"/>
    </row>
    <row r="657" spans="1:10" ht="13.5" customHeight="1" thickBot="1" x14ac:dyDescent="0.25">
      <c r="A657" s="66" t="s">
        <v>18841</v>
      </c>
      <c r="B657" s="66" t="s">
        <v>18842</v>
      </c>
      <c r="C657" s="66" t="s">
        <v>17798</v>
      </c>
      <c r="D657" s="66" t="s">
        <v>10173</v>
      </c>
      <c r="E657" s="66" t="s">
        <v>17854</v>
      </c>
      <c r="F657" s="66"/>
      <c r="G657" s="45"/>
      <c r="H657" s="45"/>
      <c r="I657" s="45"/>
      <c r="J657" s="45"/>
    </row>
    <row r="658" spans="1:10" ht="14.1" customHeight="1" thickBot="1" x14ac:dyDescent="0.25">
      <c r="A658" s="118" t="s">
        <v>14830</v>
      </c>
      <c r="B658" s="67" t="s">
        <v>8531</v>
      </c>
      <c r="C658" s="76">
        <v>43832</v>
      </c>
      <c r="D658" s="118" t="s">
        <v>9388</v>
      </c>
      <c r="E658" s="67" t="s">
        <v>13095</v>
      </c>
      <c r="F658" s="66" t="s">
        <v>3082</v>
      </c>
      <c r="G658" s="45"/>
      <c r="H658" s="45"/>
      <c r="I658" s="45"/>
      <c r="J658" s="45"/>
    </row>
    <row r="659" spans="1:10" ht="14.1" customHeight="1" thickBot="1" x14ac:dyDescent="0.25">
      <c r="A659" s="119"/>
      <c r="B659" s="67" t="s">
        <v>1787</v>
      </c>
      <c r="C659" s="94">
        <f>IF(C658="","",IF(AND(MONTH(C658)&gt;=1,MONTH(C658)&lt;=3),1,IF(AND(MONTH(C658)&gt;=4,MONTH(C658)&lt;=6),2,IF(AND(MONTH(C658)&gt;=7,MONTH(C658)&lt;=9),3,4))))</f>
        <v>1</v>
      </c>
      <c r="D659" s="119"/>
      <c r="E659" s="67" t="s">
        <v>2419</v>
      </c>
      <c r="F659" s="66" t="s">
        <v>14451</v>
      </c>
      <c r="G659" s="45"/>
      <c r="H659" s="45"/>
      <c r="I659" s="45"/>
      <c r="J659" s="45"/>
    </row>
    <row r="660" spans="1:10" ht="14.1" customHeight="1" thickBot="1" x14ac:dyDescent="0.25">
      <c r="A660" s="119"/>
      <c r="B660" s="67" t="s">
        <v>12944</v>
      </c>
      <c r="C660" s="76">
        <v>43922</v>
      </c>
      <c r="D660" s="119"/>
      <c r="E660" s="67" t="s">
        <v>3075</v>
      </c>
      <c r="F660" s="66" t="s">
        <v>4623</v>
      </c>
      <c r="G660" s="45"/>
      <c r="H660" s="45"/>
      <c r="I660" s="45"/>
      <c r="J660" s="45"/>
    </row>
    <row r="661" spans="1:10" ht="14.1" customHeight="1" thickBot="1" x14ac:dyDescent="0.25">
      <c r="A661" s="119"/>
      <c r="B661" s="67" t="s">
        <v>1787</v>
      </c>
      <c r="C661" s="94">
        <f>IF(C660="","",IF(AND(MONTH(C660)&gt;=1,MONTH(C660)&lt;=3),1,IF(AND(MONTH(C660)&gt;=4,MONTH(C660)&lt;=6),2,IF(AND(MONTH(C660)&gt;=7,MONTH(C660)&lt;=9),3,4))))</f>
        <v>2</v>
      </c>
      <c r="D661" s="119"/>
      <c r="E661" s="67" t="s">
        <v>13194</v>
      </c>
      <c r="F661" s="66" t="s">
        <v>4623</v>
      </c>
      <c r="G661" s="45"/>
      <c r="H661" s="45"/>
      <c r="I661" s="45"/>
      <c r="J661" s="45"/>
    </row>
    <row r="662" spans="1:10" ht="14.1" customHeight="1" thickBot="1" x14ac:dyDescent="0.25">
      <c r="A662" s="45"/>
      <c r="B662" s="45"/>
      <c r="C662" s="45"/>
      <c r="D662" s="45"/>
      <c r="E662" s="45"/>
      <c r="F662" s="45"/>
      <c r="G662" s="45"/>
      <c r="H662" s="45"/>
      <c r="I662" s="45"/>
      <c r="J662" s="45"/>
    </row>
    <row r="663" spans="1:10" ht="14.1" customHeight="1" thickBot="1" x14ac:dyDescent="0.25">
      <c r="A663" s="72" t="s">
        <v>15736</v>
      </c>
      <c r="B663" s="72" t="s">
        <v>16147</v>
      </c>
      <c r="C663" s="72" t="s">
        <v>15642</v>
      </c>
      <c r="D663" s="72" t="s">
        <v>15252</v>
      </c>
      <c r="E663" s="72" t="s">
        <v>6935</v>
      </c>
      <c r="F663" s="72" t="s">
        <v>15281</v>
      </c>
      <c r="G663" s="45"/>
      <c r="H663" s="45"/>
      <c r="I663" s="45"/>
      <c r="J663" s="45"/>
    </row>
    <row r="664" spans="1:10" ht="13.5" customHeight="1" x14ac:dyDescent="0.2">
      <c r="A664" s="92">
        <v>42182103</v>
      </c>
      <c r="B664" s="69" t="str">
        <f ca="1">IFERROR(INDEX(UNSPSCDes,MATCH(INDIRECT(ADDRESS(ROW(),COLUMN()-1,4)),UNSPSCCode,0)),"")</f>
        <v>Estetoscopio acústico para uso médico o accesorios</v>
      </c>
      <c r="C664" s="81" t="s">
        <v>1450</v>
      </c>
      <c r="D664" s="81">
        <v>2</v>
      </c>
      <c r="E664" s="71">
        <v>7500</v>
      </c>
      <c r="F664" s="70">
        <f ca="1">INDIRECT(ADDRESS(ROW(),COLUMN()-2,4))*INDIRECT(ADDRESS(ROW(),COLUMN()-1,4))</f>
        <v>15000</v>
      </c>
      <c r="G664" s="45"/>
      <c r="H664" s="45"/>
      <c r="I664" s="45"/>
      <c r="J664" s="45"/>
    </row>
    <row r="665" spans="1:10" ht="13.5" customHeight="1" x14ac:dyDescent="0.2">
      <c r="A665" s="92">
        <v>31171504</v>
      </c>
      <c r="B665" s="69" t="str">
        <f ca="1">IFERROR(INDEX(UNSPSCDes,MATCH(INDIRECT(ADDRESS(ROW(),COLUMN()-1,4)),UNSPSCCode,0)),"")</f>
        <v>Rodamientos de balineras</v>
      </c>
      <c r="C665" s="81" t="s">
        <v>1450</v>
      </c>
      <c r="D665" s="81">
        <v>2</v>
      </c>
      <c r="E665" s="71">
        <v>2000</v>
      </c>
      <c r="F665" s="70">
        <f ca="1">INDIRECT(ADDRESS(ROW(),COLUMN()-2,4))*INDIRECT(ADDRESS(ROW(),COLUMN()-1,4))</f>
        <v>4000</v>
      </c>
      <c r="G665" s="45"/>
      <c r="H665" s="45"/>
      <c r="I665" s="45"/>
      <c r="J665" s="45"/>
    </row>
    <row r="666" spans="1:10" ht="14.1" customHeight="1" x14ac:dyDescent="0.2">
      <c r="A666" s="45"/>
      <c r="B666" s="45"/>
      <c r="C666" s="45"/>
      <c r="D666" s="45"/>
      <c r="E666" s="73" t="s">
        <v>12552</v>
      </c>
      <c r="F666" s="74">
        <f ca="1">SUM(Table322[MONTO TOTAL ESTIMADO])</f>
        <v>19000</v>
      </c>
      <c r="G666" s="45"/>
      <c r="H666" s="45" t="str">
        <f>C657</f>
        <v>Bienes</v>
      </c>
      <c r="I666" s="45" t="str">
        <f>E657</f>
        <v>No</v>
      </c>
      <c r="J666" s="45" t="str">
        <f>D657</f>
        <v>Compras por debajo del Umbral</v>
      </c>
    </row>
    <row r="667" spans="1:10" ht="14.1" customHeight="1" thickBot="1" x14ac:dyDescent="0.3"/>
    <row r="668" spans="1:10" ht="33.75" customHeight="1" thickBot="1" x14ac:dyDescent="0.25">
      <c r="A668" s="64" t="s">
        <v>16383</v>
      </c>
      <c r="B668" s="64" t="s">
        <v>161</v>
      </c>
      <c r="C668" s="64" t="s">
        <v>11726</v>
      </c>
      <c r="D668" s="64" t="s">
        <v>14380</v>
      </c>
      <c r="E668" s="64" t="s">
        <v>10964</v>
      </c>
      <c r="F668" s="64" t="s">
        <v>11097</v>
      </c>
      <c r="G668" s="45"/>
      <c r="H668" s="45"/>
      <c r="I668" s="45"/>
      <c r="J668" s="45"/>
    </row>
    <row r="669" spans="1:10" ht="13.5" customHeight="1" thickBot="1" x14ac:dyDescent="0.25">
      <c r="A669" s="66" t="s">
        <v>18843</v>
      </c>
      <c r="B669" s="91" t="s">
        <v>18844</v>
      </c>
      <c r="C669" s="66" t="s">
        <v>17798</v>
      </c>
      <c r="D669" s="66" t="s">
        <v>10173</v>
      </c>
      <c r="E669" s="66" t="s">
        <v>8857</v>
      </c>
      <c r="F669" s="66"/>
      <c r="G669" s="45"/>
      <c r="H669" s="45"/>
      <c r="I669" s="45"/>
      <c r="J669" s="45"/>
    </row>
    <row r="670" spans="1:10" ht="14.1" customHeight="1" thickBot="1" x14ac:dyDescent="0.25">
      <c r="A670" s="118" t="s">
        <v>14830</v>
      </c>
      <c r="B670" s="67" t="s">
        <v>8531</v>
      </c>
      <c r="C670" s="76">
        <v>43832</v>
      </c>
      <c r="D670" s="118" t="s">
        <v>9388</v>
      </c>
      <c r="E670" s="67" t="s">
        <v>13095</v>
      </c>
      <c r="F670" s="66" t="s">
        <v>3082</v>
      </c>
      <c r="G670" s="45"/>
      <c r="H670" s="45"/>
      <c r="I670" s="45"/>
      <c r="J670" s="45"/>
    </row>
    <row r="671" spans="1:10" ht="14.1" customHeight="1" thickBot="1" x14ac:dyDescent="0.25">
      <c r="A671" s="119"/>
      <c r="B671" s="67" t="s">
        <v>1787</v>
      </c>
      <c r="C671" s="95">
        <f>IF(C670="","",IF(AND(MONTH(C670)&gt;=1,MONTH(C670)&lt;=3),1,IF(AND(MONTH(C670)&gt;=4,MONTH(C670)&lt;=6),2,IF(AND(MONTH(C670)&gt;=7,MONTH(C670)&lt;=9),3,4))))</f>
        <v>1</v>
      </c>
      <c r="D671" s="119"/>
      <c r="E671" s="67" t="s">
        <v>2419</v>
      </c>
      <c r="F671" s="66" t="s">
        <v>14451</v>
      </c>
      <c r="G671" s="45"/>
      <c r="H671" s="45"/>
      <c r="I671" s="45"/>
      <c r="J671" s="45"/>
    </row>
    <row r="672" spans="1:10" ht="14.1" customHeight="1" thickBot="1" x14ac:dyDescent="0.25">
      <c r="A672" s="119"/>
      <c r="B672" s="67" t="s">
        <v>12944</v>
      </c>
      <c r="C672" s="76">
        <v>43921</v>
      </c>
      <c r="D672" s="119"/>
      <c r="E672" s="67" t="s">
        <v>3075</v>
      </c>
      <c r="F672" s="66" t="s">
        <v>4623</v>
      </c>
      <c r="G672" s="45"/>
      <c r="H672" s="45"/>
      <c r="I672" s="45"/>
      <c r="J672" s="45"/>
    </row>
    <row r="673" spans="1:10" ht="14.1" customHeight="1" thickBot="1" x14ac:dyDescent="0.25">
      <c r="A673" s="119"/>
      <c r="B673" s="67" t="s">
        <v>1787</v>
      </c>
      <c r="C673" s="95">
        <f>IF(C672="","",IF(AND(MONTH(C672)&gt;=1,MONTH(C672)&lt;=3),1,IF(AND(MONTH(C672)&gt;=4,MONTH(C672)&lt;=6),2,IF(AND(MONTH(C672)&gt;=7,MONTH(C672)&lt;=9),3,4))))</f>
        <v>1</v>
      </c>
      <c r="D673" s="119"/>
      <c r="E673" s="67" t="s">
        <v>13194</v>
      </c>
      <c r="F673" s="66" t="s">
        <v>4623</v>
      </c>
      <c r="G673" s="45"/>
      <c r="H673" s="45"/>
      <c r="I673" s="45"/>
      <c r="J673" s="45"/>
    </row>
    <row r="674" spans="1:10" ht="14.1" customHeight="1" thickBot="1" x14ac:dyDescent="0.25">
      <c r="A674" s="45"/>
      <c r="B674" s="45"/>
      <c r="C674" s="45"/>
      <c r="D674" s="45"/>
      <c r="E674" s="45"/>
      <c r="F674" s="45"/>
      <c r="G674" s="45"/>
      <c r="H674" s="45"/>
      <c r="I674" s="45"/>
      <c r="J674" s="45"/>
    </row>
    <row r="675" spans="1:10" ht="14.1" customHeight="1" thickBot="1" x14ac:dyDescent="0.25">
      <c r="A675" s="72" t="s">
        <v>15736</v>
      </c>
      <c r="B675" s="72" t="s">
        <v>16147</v>
      </c>
      <c r="C675" s="72" t="s">
        <v>15642</v>
      </c>
      <c r="D675" s="72" t="s">
        <v>15252</v>
      </c>
      <c r="E675" s="72" t="s">
        <v>6935</v>
      </c>
      <c r="F675" s="72" t="s">
        <v>15281</v>
      </c>
      <c r="G675" s="45"/>
      <c r="H675" s="45"/>
      <c r="I675" s="45"/>
      <c r="J675" s="45"/>
    </row>
    <row r="676" spans="1:10" ht="13.5" customHeight="1" x14ac:dyDescent="0.2">
      <c r="A676" s="92">
        <v>31211504</v>
      </c>
      <c r="B676" s="69" t="str">
        <f t="shared" ref="B676:B715" ca="1" si="36">IFERROR(INDEX(UNSPSCDes,MATCH(INDIRECT(ADDRESS(ROW(),COLUMN()-1,4)),UNSPSCCode,0)),"")</f>
        <v>Pinturas de revestimiento</v>
      </c>
      <c r="C676" s="81" t="s">
        <v>9562</v>
      </c>
      <c r="D676" s="81">
        <v>2</v>
      </c>
      <c r="E676" s="71">
        <v>1500</v>
      </c>
      <c r="F676" s="70">
        <f t="shared" ref="F676:F715" ca="1" si="37">INDIRECT(ADDRESS(ROW(),COLUMN()-2,4))*INDIRECT(ADDRESS(ROW(),COLUMN()-1,4))</f>
        <v>3000</v>
      </c>
      <c r="G676" s="45"/>
      <c r="H676" s="45"/>
      <c r="I676" s="45"/>
      <c r="J676" s="45"/>
    </row>
    <row r="677" spans="1:10" ht="13.5" customHeight="1" x14ac:dyDescent="0.2">
      <c r="A677" s="92">
        <v>31211505</v>
      </c>
      <c r="B677" s="69" t="str">
        <f t="shared" ca="1" si="36"/>
        <v>Pinturas de aceite</v>
      </c>
      <c r="C677" s="81" t="s">
        <v>9562</v>
      </c>
      <c r="D677" s="81">
        <v>2</v>
      </c>
      <c r="E677" s="71">
        <v>1400</v>
      </c>
      <c r="F677" s="70">
        <f t="shared" ca="1" si="37"/>
        <v>2800</v>
      </c>
      <c r="G677" s="45"/>
      <c r="H677" s="45"/>
      <c r="I677" s="45"/>
      <c r="J677" s="45"/>
    </row>
    <row r="678" spans="1:10" ht="13.5" customHeight="1" x14ac:dyDescent="0.2">
      <c r="A678" s="92">
        <v>31211508</v>
      </c>
      <c r="B678" s="69" t="str">
        <f t="shared" ca="1" si="36"/>
        <v>Pinturas acrílicas</v>
      </c>
      <c r="C678" s="81" t="s">
        <v>9562</v>
      </c>
      <c r="D678" s="81">
        <v>2</v>
      </c>
      <c r="E678" s="71">
        <v>1400</v>
      </c>
      <c r="F678" s="70">
        <f t="shared" ca="1" si="37"/>
        <v>2800</v>
      </c>
      <c r="G678" s="45"/>
      <c r="H678" s="45"/>
      <c r="I678" s="45"/>
      <c r="J678" s="45"/>
    </row>
    <row r="679" spans="1:10" ht="13.5" customHeight="1" x14ac:dyDescent="0.2">
      <c r="A679" s="92">
        <v>31211508</v>
      </c>
      <c r="B679" s="69" t="str">
        <f t="shared" ca="1" si="36"/>
        <v>Pinturas acrílicas</v>
      </c>
      <c r="C679" s="81" t="s">
        <v>9562</v>
      </c>
      <c r="D679" s="81">
        <v>2</v>
      </c>
      <c r="E679" s="71">
        <v>1400</v>
      </c>
      <c r="F679" s="70">
        <f t="shared" ca="1" si="37"/>
        <v>2800</v>
      </c>
      <c r="G679" s="45"/>
      <c r="H679" s="45"/>
      <c r="I679" s="45"/>
      <c r="J679" s="45"/>
    </row>
    <row r="680" spans="1:10" ht="13.5" customHeight="1" x14ac:dyDescent="0.2">
      <c r="A680" s="92">
        <v>31211508</v>
      </c>
      <c r="B680" s="69" t="str">
        <f t="shared" ca="1" si="36"/>
        <v>Pinturas acrílicas</v>
      </c>
      <c r="C680" s="81" t="s">
        <v>9562</v>
      </c>
      <c r="D680" s="81">
        <v>2</v>
      </c>
      <c r="E680" s="71">
        <v>1350</v>
      </c>
      <c r="F680" s="70">
        <f t="shared" ca="1" si="37"/>
        <v>2700</v>
      </c>
      <c r="G680" s="45"/>
      <c r="H680" s="45"/>
      <c r="I680" s="45"/>
      <c r="J680" s="45"/>
    </row>
    <row r="681" spans="1:10" ht="13.5" customHeight="1" x14ac:dyDescent="0.2">
      <c r="A681" s="92">
        <v>31211508</v>
      </c>
      <c r="B681" s="69" t="str">
        <f t="shared" ca="1" si="36"/>
        <v>Pinturas acrílicas</v>
      </c>
      <c r="C681" s="81" t="s">
        <v>9562</v>
      </c>
      <c r="D681" s="81">
        <v>2</v>
      </c>
      <c r="E681" s="71">
        <v>1400</v>
      </c>
      <c r="F681" s="70">
        <f t="shared" ca="1" si="37"/>
        <v>2800</v>
      </c>
      <c r="G681" s="45"/>
      <c r="H681" s="45"/>
      <c r="I681" s="45"/>
      <c r="J681" s="45"/>
    </row>
    <row r="682" spans="1:10" ht="13.5" customHeight="1" x14ac:dyDescent="0.2">
      <c r="A682" s="92">
        <v>31211508</v>
      </c>
      <c r="B682" s="69" t="str">
        <f t="shared" ca="1" si="36"/>
        <v>Pinturas acrílicas</v>
      </c>
      <c r="C682" s="81" t="s">
        <v>9562</v>
      </c>
      <c r="D682" s="81">
        <v>2</v>
      </c>
      <c r="E682" s="71">
        <v>1400</v>
      </c>
      <c r="F682" s="70">
        <f t="shared" ca="1" si="37"/>
        <v>2800</v>
      </c>
      <c r="G682" s="45"/>
      <c r="H682" s="45"/>
      <c r="I682" s="45"/>
      <c r="J682" s="45"/>
    </row>
    <row r="683" spans="1:10" ht="13.5" customHeight="1" x14ac:dyDescent="0.2">
      <c r="A683" s="92">
        <v>31211508</v>
      </c>
      <c r="B683" s="69" t="str">
        <f t="shared" ca="1" si="36"/>
        <v>Pinturas acrílicas</v>
      </c>
      <c r="C683" s="81" t="s">
        <v>9562</v>
      </c>
      <c r="D683" s="81">
        <v>2</v>
      </c>
      <c r="E683" s="71">
        <v>1100</v>
      </c>
      <c r="F683" s="70">
        <f t="shared" ca="1" si="37"/>
        <v>2200</v>
      </c>
      <c r="G683" s="45"/>
      <c r="H683" s="45"/>
      <c r="I683" s="45"/>
      <c r="J683" s="45"/>
    </row>
    <row r="684" spans="1:10" ht="13.5" customHeight="1" x14ac:dyDescent="0.2">
      <c r="A684" s="92">
        <v>31211508</v>
      </c>
      <c r="B684" s="69" t="str">
        <f t="shared" ca="1" si="36"/>
        <v>Pinturas acrílicas</v>
      </c>
      <c r="C684" s="81" t="s">
        <v>9562</v>
      </c>
      <c r="D684" s="81">
        <v>2</v>
      </c>
      <c r="E684" s="71">
        <v>1500</v>
      </c>
      <c r="F684" s="70">
        <f t="shared" ca="1" si="37"/>
        <v>3000</v>
      </c>
      <c r="G684" s="45"/>
      <c r="H684" s="45"/>
      <c r="I684" s="45"/>
      <c r="J684" s="45"/>
    </row>
    <row r="685" spans="1:10" ht="13.5" customHeight="1" x14ac:dyDescent="0.2">
      <c r="A685" s="92">
        <v>31211504</v>
      </c>
      <c r="B685" s="69" t="str">
        <f t="shared" ca="1" si="36"/>
        <v>Pinturas de revestimiento</v>
      </c>
      <c r="C685" s="81" t="s">
        <v>9562</v>
      </c>
      <c r="D685" s="81">
        <v>2</v>
      </c>
      <c r="E685" s="71">
        <v>1400</v>
      </c>
      <c r="F685" s="70">
        <f t="shared" ca="1" si="37"/>
        <v>2800</v>
      </c>
      <c r="G685" s="45"/>
      <c r="H685" s="45"/>
      <c r="I685" s="45"/>
      <c r="J685" s="45"/>
    </row>
    <row r="686" spans="1:10" ht="13.5" customHeight="1" x14ac:dyDescent="0.2">
      <c r="A686" s="92">
        <v>31211504</v>
      </c>
      <c r="B686" s="69" t="str">
        <f t="shared" ca="1" si="36"/>
        <v>Pinturas de revestimiento</v>
      </c>
      <c r="C686" s="81" t="s">
        <v>9562</v>
      </c>
      <c r="D686" s="81">
        <v>2</v>
      </c>
      <c r="E686" s="71">
        <v>1400</v>
      </c>
      <c r="F686" s="70">
        <f t="shared" ca="1" si="37"/>
        <v>2800</v>
      </c>
      <c r="G686" s="45"/>
      <c r="H686" s="45"/>
      <c r="I686" s="45"/>
      <c r="J686" s="45"/>
    </row>
    <row r="687" spans="1:10" ht="13.5" customHeight="1" x14ac:dyDescent="0.2">
      <c r="A687" s="92">
        <v>31211504</v>
      </c>
      <c r="B687" s="69" t="str">
        <f t="shared" ca="1" si="36"/>
        <v>Pinturas de revestimiento</v>
      </c>
      <c r="C687" s="81" t="s">
        <v>9562</v>
      </c>
      <c r="D687" s="81">
        <v>2</v>
      </c>
      <c r="E687" s="71">
        <v>1200</v>
      </c>
      <c r="F687" s="70">
        <f t="shared" ca="1" si="37"/>
        <v>2400</v>
      </c>
      <c r="G687" s="45"/>
      <c r="H687" s="45"/>
      <c r="I687" s="45"/>
      <c r="J687" s="45"/>
    </row>
    <row r="688" spans="1:10" ht="13.5" customHeight="1" x14ac:dyDescent="0.2">
      <c r="A688" s="92">
        <v>31211505</v>
      </c>
      <c r="B688" s="69" t="str">
        <f t="shared" ca="1" si="36"/>
        <v>Pinturas de aceite</v>
      </c>
      <c r="C688" s="81" t="s">
        <v>9562</v>
      </c>
      <c r="D688" s="81">
        <v>2</v>
      </c>
      <c r="E688" s="71">
        <v>700</v>
      </c>
      <c r="F688" s="70">
        <f t="shared" ca="1" si="37"/>
        <v>1400</v>
      </c>
      <c r="G688" s="45"/>
      <c r="H688" s="45"/>
      <c r="I688" s="45"/>
      <c r="J688" s="45"/>
    </row>
    <row r="689" spans="1:10" ht="13.5" customHeight="1" x14ac:dyDescent="0.2">
      <c r="A689" s="92">
        <v>31211505</v>
      </c>
      <c r="B689" s="69" t="str">
        <f t="shared" ca="1" si="36"/>
        <v>Pinturas de aceite</v>
      </c>
      <c r="C689" s="81" t="s">
        <v>9562</v>
      </c>
      <c r="D689" s="81">
        <v>2</v>
      </c>
      <c r="E689" s="71">
        <v>700</v>
      </c>
      <c r="F689" s="70">
        <f t="shared" ca="1" si="37"/>
        <v>1400</v>
      </c>
      <c r="G689" s="45"/>
      <c r="H689" s="45"/>
      <c r="I689" s="45"/>
      <c r="J689" s="45"/>
    </row>
    <row r="690" spans="1:10" ht="13.5" customHeight="1" x14ac:dyDescent="0.2">
      <c r="A690" s="92">
        <v>31211505</v>
      </c>
      <c r="B690" s="69" t="str">
        <f t="shared" ca="1" si="36"/>
        <v>Pinturas de aceite</v>
      </c>
      <c r="C690" s="81" t="s">
        <v>9562</v>
      </c>
      <c r="D690" s="81">
        <v>2</v>
      </c>
      <c r="E690" s="71">
        <v>800</v>
      </c>
      <c r="F690" s="70">
        <f t="shared" ca="1" si="37"/>
        <v>1600</v>
      </c>
      <c r="G690" s="45"/>
      <c r="H690" s="45"/>
      <c r="I690" s="45"/>
      <c r="J690" s="45"/>
    </row>
    <row r="691" spans="1:10" ht="13.5" customHeight="1" x14ac:dyDescent="0.2">
      <c r="A691" s="92">
        <v>31211505</v>
      </c>
      <c r="B691" s="69" t="str">
        <f t="shared" ca="1" si="36"/>
        <v>Pinturas de aceite</v>
      </c>
      <c r="C691" s="81" t="s">
        <v>9562</v>
      </c>
      <c r="D691" s="81">
        <v>2</v>
      </c>
      <c r="E691" s="71">
        <v>1000</v>
      </c>
      <c r="F691" s="70">
        <f t="shared" ca="1" si="37"/>
        <v>2000</v>
      </c>
      <c r="G691" s="45"/>
      <c r="H691" s="45"/>
      <c r="I691" s="45"/>
      <c r="J691" s="45"/>
    </row>
    <row r="692" spans="1:10" ht="13.5" customHeight="1" x14ac:dyDescent="0.2">
      <c r="A692" s="92">
        <v>31211505</v>
      </c>
      <c r="B692" s="69" t="str">
        <f t="shared" ca="1" si="36"/>
        <v>Pinturas de aceite</v>
      </c>
      <c r="C692" s="81" t="s">
        <v>9562</v>
      </c>
      <c r="D692" s="81">
        <v>2</v>
      </c>
      <c r="E692" s="71">
        <v>1200</v>
      </c>
      <c r="F692" s="70">
        <f t="shared" ca="1" si="37"/>
        <v>2400</v>
      </c>
      <c r="G692" s="45"/>
      <c r="H692" s="45"/>
      <c r="I692" s="45"/>
      <c r="J692" s="45"/>
    </row>
    <row r="693" spans="1:10" ht="13.5" customHeight="1" x14ac:dyDescent="0.2">
      <c r="A693" s="92">
        <v>11121503</v>
      </c>
      <c r="B693" s="69" t="str">
        <f t="shared" ca="1" si="36"/>
        <v>Laca</v>
      </c>
      <c r="C693" s="81" t="s">
        <v>1450</v>
      </c>
      <c r="D693" s="81">
        <v>2</v>
      </c>
      <c r="E693" s="71">
        <v>458</v>
      </c>
      <c r="F693" s="70">
        <f t="shared" ca="1" si="37"/>
        <v>916</v>
      </c>
      <c r="G693" s="45"/>
      <c r="H693" s="45"/>
      <c r="I693" s="45"/>
      <c r="J693" s="45"/>
    </row>
    <row r="694" spans="1:10" ht="13.5" customHeight="1" x14ac:dyDescent="0.2">
      <c r="A694" s="92">
        <v>60121803</v>
      </c>
      <c r="B694" s="69" t="str">
        <f t="shared" ca="1" si="36"/>
        <v>Tintas para serigrafía a base de aceite</v>
      </c>
      <c r="C694" s="81" t="s">
        <v>1450</v>
      </c>
      <c r="D694" s="81">
        <v>1</v>
      </c>
      <c r="E694" s="71">
        <v>1072.03</v>
      </c>
      <c r="F694" s="70">
        <f t="shared" ca="1" si="37"/>
        <v>1072.03</v>
      </c>
      <c r="G694" s="45"/>
      <c r="H694" s="45"/>
      <c r="I694" s="45"/>
      <c r="J694" s="45"/>
    </row>
    <row r="695" spans="1:10" ht="13.5" customHeight="1" x14ac:dyDescent="0.2">
      <c r="A695" s="92">
        <v>31211501</v>
      </c>
      <c r="B695" s="69" t="str">
        <f t="shared" ca="1" si="36"/>
        <v>Pinturas de esmalte</v>
      </c>
      <c r="C695" s="81" t="s">
        <v>9562</v>
      </c>
      <c r="D695" s="81">
        <v>2</v>
      </c>
      <c r="E695" s="71">
        <v>1811.43</v>
      </c>
      <c r="F695" s="70">
        <f t="shared" ca="1" si="37"/>
        <v>3622.86</v>
      </c>
      <c r="G695" s="45"/>
      <c r="H695" s="45"/>
      <c r="I695" s="45"/>
      <c r="J695" s="45"/>
    </row>
    <row r="696" spans="1:10" ht="13.5" customHeight="1" x14ac:dyDescent="0.2">
      <c r="A696" s="92">
        <v>31211511</v>
      </c>
      <c r="B696" s="69" t="str">
        <f t="shared" ca="1" si="36"/>
        <v>Bases de uretano</v>
      </c>
      <c r="C696" s="81" t="s">
        <v>9562</v>
      </c>
      <c r="D696" s="81">
        <v>1</v>
      </c>
      <c r="E696" s="71">
        <v>3432.2</v>
      </c>
      <c r="F696" s="70">
        <f t="shared" ca="1" si="37"/>
        <v>3432.2</v>
      </c>
      <c r="G696" s="45"/>
      <c r="H696" s="45"/>
      <c r="I696" s="45"/>
      <c r="J696" s="45"/>
    </row>
    <row r="697" spans="1:10" ht="13.5" customHeight="1" x14ac:dyDescent="0.2">
      <c r="A697" s="92">
        <v>31211511</v>
      </c>
      <c r="B697" s="69" t="str">
        <f t="shared" ca="1" si="36"/>
        <v>Bases de uretano</v>
      </c>
      <c r="C697" s="81" t="s">
        <v>9562</v>
      </c>
      <c r="D697" s="81">
        <v>1</v>
      </c>
      <c r="E697" s="71">
        <v>4194.92</v>
      </c>
      <c r="F697" s="70">
        <f t="shared" ca="1" si="37"/>
        <v>4194.92</v>
      </c>
      <c r="G697" s="45"/>
      <c r="H697" s="45"/>
      <c r="I697" s="45"/>
      <c r="J697" s="45"/>
    </row>
    <row r="698" spans="1:10" ht="13.5" customHeight="1" x14ac:dyDescent="0.2">
      <c r="A698" s="92">
        <v>31201602</v>
      </c>
      <c r="B698" s="69" t="str">
        <f t="shared" ca="1" si="36"/>
        <v>Pastas</v>
      </c>
      <c r="C698" s="81" t="s">
        <v>15637</v>
      </c>
      <c r="D698" s="81">
        <v>1</v>
      </c>
      <c r="E698" s="71">
        <v>86.02</v>
      </c>
      <c r="F698" s="70">
        <f t="shared" ca="1" si="37"/>
        <v>86.02</v>
      </c>
      <c r="G698" s="45"/>
      <c r="H698" s="45"/>
      <c r="I698" s="45"/>
      <c r="J698" s="45"/>
    </row>
    <row r="699" spans="1:10" ht="13.5" customHeight="1" x14ac:dyDescent="0.2">
      <c r="A699" s="92">
        <v>31211508</v>
      </c>
      <c r="B699" s="69" t="str">
        <f t="shared" ca="1" si="36"/>
        <v>Pinturas acrílicas</v>
      </c>
      <c r="C699" s="81" t="s">
        <v>9562</v>
      </c>
      <c r="D699" s="81">
        <v>2</v>
      </c>
      <c r="E699" s="71">
        <v>1191.73</v>
      </c>
      <c r="F699" s="70">
        <f t="shared" ca="1" si="37"/>
        <v>2383.46</v>
      </c>
      <c r="G699" s="45"/>
      <c r="H699" s="45"/>
      <c r="I699" s="45"/>
      <c r="J699" s="45"/>
    </row>
    <row r="700" spans="1:10" ht="13.5" customHeight="1" x14ac:dyDescent="0.2">
      <c r="A700" s="92">
        <v>31211705</v>
      </c>
      <c r="B700" s="69" t="str">
        <f t="shared" ca="1" si="36"/>
        <v>Barniz de laca</v>
      </c>
      <c r="C700" s="81" t="s">
        <v>1450</v>
      </c>
      <c r="D700" s="81">
        <v>1</v>
      </c>
      <c r="E700" s="71">
        <v>1970.34</v>
      </c>
      <c r="F700" s="70">
        <f t="shared" ca="1" si="37"/>
        <v>1970.34</v>
      </c>
      <c r="G700" s="45"/>
      <c r="H700" s="45"/>
      <c r="I700" s="45"/>
      <c r="J700" s="45"/>
    </row>
    <row r="701" spans="1:10" ht="13.5" customHeight="1" x14ac:dyDescent="0.2">
      <c r="A701" s="92">
        <v>11121503</v>
      </c>
      <c r="B701" s="69" t="str">
        <f t="shared" ca="1" si="36"/>
        <v>Laca</v>
      </c>
      <c r="C701" s="81" t="s">
        <v>1450</v>
      </c>
      <c r="D701" s="81">
        <v>1</v>
      </c>
      <c r="E701" s="71">
        <v>2460</v>
      </c>
      <c r="F701" s="70">
        <f t="shared" ca="1" si="37"/>
        <v>2460</v>
      </c>
      <c r="G701" s="45"/>
      <c r="H701" s="45"/>
      <c r="I701" s="45"/>
      <c r="J701" s="45"/>
    </row>
    <row r="702" spans="1:10" ht="13.5" customHeight="1" x14ac:dyDescent="0.2">
      <c r="A702" s="92">
        <v>31211508</v>
      </c>
      <c r="B702" s="69" t="str">
        <f t="shared" ca="1" si="36"/>
        <v>Pinturas acrílicas</v>
      </c>
      <c r="C702" s="81" t="s">
        <v>9562</v>
      </c>
      <c r="D702" s="81">
        <v>1</v>
      </c>
      <c r="E702" s="71">
        <v>2668.5</v>
      </c>
      <c r="F702" s="70">
        <f t="shared" ca="1" si="37"/>
        <v>2668.5</v>
      </c>
      <c r="G702" s="45"/>
      <c r="H702" s="45"/>
      <c r="I702" s="45"/>
      <c r="J702" s="45"/>
    </row>
    <row r="703" spans="1:10" ht="13.5" customHeight="1" x14ac:dyDescent="0.2">
      <c r="A703" s="92">
        <v>31211508</v>
      </c>
      <c r="B703" s="69" t="str">
        <f t="shared" ca="1" si="36"/>
        <v>Pinturas acrílicas</v>
      </c>
      <c r="C703" s="81" t="s">
        <v>9562</v>
      </c>
      <c r="D703" s="81">
        <v>2</v>
      </c>
      <c r="E703" s="71">
        <v>1852.53</v>
      </c>
      <c r="F703" s="70">
        <f t="shared" ca="1" si="37"/>
        <v>3705.06</v>
      </c>
      <c r="G703" s="45"/>
      <c r="H703" s="45"/>
      <c r="I703" s="45"/>
      <c r="J703" s="45"/>
    </row>
    <row r="704" spans="1:10" ht="13.5" customHeight="1" x14ac:dyDescent="0.2">
      <c r="A704" s="92">
        <v>31211803</v>
      </c>
      <c r="B704" s="69" t="str">
        <f t="shared" ca="1" si="36"/>
        <v>Diluyentes para pinturas y barnices</v>
      </c>
      <c r="C704" s="81" t="s">
        <v>1450</v>
      </c>
      <c r="D704" s="81">
        <v>4</v>
      </c>
      <c r="E704" s="71">
        <v>590</v>
      </c>
      <c r="F704" s="70">
        <f t="shared" ca="1" si="37"/>
        <v>2360</v>
      </c>
      <c r="G704" s="45"/>
      <c r="H704" s="45"/>
      <c r="I704" s="45"/>
      <c r="J704" s="45"/>
    </row>
    <row r="705" spans="1:10" ht="13.5" customHeight="1" x14ac:dyDescent="0.2">
      <c r="A705" s="92">
        <v>31201617</v>
      </c>
      <c r="B705" s="69" t="str">
        <f t="shared" ca="1" si="36"/>
        <v>Cementos disolventes</v>
      </c>
      <c r="C705" s="81" t="s">
        <v>1450</v>
      </c>
      <c r="D705" s="81">
        <v>1</v>
      </c>
      <c r="E705" s="71">
        <v>260.58</v>
      </c>
      <c r="F705" s="70">
        <f t="shared" ca="1" si="37"/>
        <v>260.58</v>
      </c>
      <c r="G705" s="45"/>
      <c r="H705" s="45"/>
      <c r="I705" s="45"/>
      <c r="J705" s="45"/>
    </row>
    <row r="706" spans="1:10" ht="13.5" customHeight="1" x14ac:dyDescent="0.2">
      <c r="A706" s="92">
        <v>31211803</v>
      </c>
      <c r="B706" s="69" t="str">
        <f t="shared" ca="1" si="36"/>
        <v>Diluyentes para pinturas y barnices</v>
      </c>
      <c r="C706" s="81" t="s">
        <v>1450</v>
      </c>
      <c r="D706" s="81">
        <v>1</v>
      </c>
      <c r="E706" s="71">
        <v>185.36</v>
      </c>
      <c r="F706" s="70">
        <f t="shared" ca="1" si="37"/>
        <v>185.36</v>
      </c>
      <c r="G706" s="45"/>
      <c r="H706" s="45"/>
      <c r="I706" s="45"/>
      <c r="J706" s="45"/>
    </row>
    <row r="707" spans="1:10" ht="13.5" customHeight="1" x14ac:dyDescent="0.2">
      <c r="A707" s="92">
        <v>31211904</v>
      </c>
      <c r="B707" s="69" t="str">
        <f t="shared" ca="1" si="36"/>
        <v>Brochas</v>
      </c>
      <c r="C707" s="81" t="s">
        <v>1450</v>
      </c>
      <c r="D707" s="81">
        <v>1</v>
      </c>
      <c r="E707" s="71">
        <v>135</v>
      </c>
      <c r="F707" s="70">
        <f t="shared" ca="1" si="37"/>
        <v>135</v>
      </c>
      <c r="G707" s="45"/>
      <c r="H707" s="45"/>
      <c r="I707" s="45"/>
      <c r="J707" s="45"/>
    </row>
    <row r="708" spans="1:10" ht="13.5" customHeight="1" x14ac:dyDescent="0.2">
      <c r="A708" s="92">
        <v>31211904</v>
      </c>
      <c r="B708" s="69" t="str">
        <f t="shared" ca="1" si="36"/>
        <v>Brochas</v>
      </c>
      <c r="C708" s="81" t="s">
        <v>1450</v>
      </c>
      <c r="D708" s="81">
        <v>1</v>
      </c>
      <c r="E708" s="71">
        <v>155</v>
      </c>
      <c r="F708" s="70">
        <f t="shared" ca="1" si="37"/>
        <v>155</v>
      </c>
      <c r="G708" s="45"/>
      <c r="H708" s="45"/>
      <c r="I708" s="45"/>
      <c r="J708" s="45"/>
    </row>
    <row r="709" spans="1:10" ht="13.5" customHeight="1" x14ac:dyDescent="0.2">
      <c r="A709" s="92">
        <v>31211904</v>
      </c>
      <c r="B709" s="69" t="str">
        <f t="shared" ca="1" si="36"/>
        <v>Brochas</v>
      </c>
      <c r="C709" s="81" t="s">
        <v>1450</v>
      </c>
      <c r="D709" s="81">
        <v>1</v>
      </c>
      <c r="E709" s="71">
        <v>100</v>
      </c>
      <c r="F709" s="70">
        <f t="shared" ca="1" si="37"/>
        <v>100</v>
      </c>
      <c r="G709" s="45"/>
      <c r="H709" s="45"/>
      <c r="I709" s="45"/>
      <c r="J709" s="45"/>
    </row>
    <row r="710" spans="1:10" ht="13.5" customHeight="1" x14ac:dyDescent="0.2">
      <c r="A710" s="92">
        <v>31211906</v>
      </c>
      <c r="B710" s="69" t="str">
        <f t="shared" ca="1" si="36"/>
        <v>Rodillos de pintar</v>
      </c>
      <c r="C710" s="81" t="s">
        <v>1450</v>
      </c>
      <c r="D710" s="81">
        <v>2</v>
      </c>
      <c r="E710" s="71">
        <v>190</v>
      </c>
      <c r="F710" s="70">
        <f t="shared" ca="1" si="37"/>
        <v>380</v>
      </c>
      <c r="G710" s="45"/>
      <c r="H710" s="45"/>
      <c r="I710" s="45"/>
      <c r="J710" s="45"/>
    </row>
    <row r="711" spans="1:10" ht="13.5" customHeight="1" x14ac:dyDescent="0.2">
      <c r="A711" s="92">
        <v>31211917</v>
      </c>
      <c r="B711" s="69" t="str">
        <f t="shared" ca="1" si="36"/>
        <v>Cubiertas para rodillos de pintura</v>
      </c>
      <c r="C711" s="81" t="s">
        <v>1450</v>
      </c>
      <c r="D711" s="81">
        <v>2</v>
      </c>
      <c r="E711" s="71">
        <v>191</v>
      </c>
      <c r="F711" s="70">
        <f t="shared" ca="1" si="37"/>
        <v>382</v>
      </c>
      <c r="G711" s="45"/>
      <c r="H711" s="45"/>
      <c r="I711" s="45"/>
      <c r="J711" s="45"/>
    </row>
    <row r="712" spans="1:10" ht="13.5" customHeight="1" x14ac:dyDescent="0.2">
      <c r="A712" s="92">
        <v>31211909</v>
      </c>
      <c r="B712" s="69" t="str">
        <f t="shared" ca="1" si="36"/>
        <v>Bandejas de pintura</v>
      </c>
      <c r="C712" s="81" t="s">
        <v>1450</v>
      </c>
      <c r="D712" s="81">
        <v>1</v>
      </c>
      <c r="E712" s="71">
        <v>828</v>
      </c>
      <c r="F712" s="70">
        <f t="shared" ca="1" si="37"/>
        <v>828</v>
      </c>
      <c r="G712" s="45"/>
      <c r="H712" s="45"/>
      <c r="I712" s="45"/>
      <c r="J712" s="45"/>
    </row>
    <row r="713" spans="1:10" ht="13.5" customHeight="1" x14ac:dyDescent="0.2">
      <c r="A713" s="92">
        <v>31211902</v>
      </c>
      <c r="B713" s="69" t="str">
        <f t="shared" ca="1" si="36"/>
        <v>Herramientas para bordes</v>
      </c>
      <c r="C713" s="81" t="s">
        <v>1450</v>
      </c>
      <c r="D713" s="81">
        <v>1</v>
      </c>
      <c r="E713" s="71">
        <v>213.55</v>
      </c>
      <c r="F713" s="70">
        <f t="shared" ca="1" si="37"/>
        <v>213.55</v>
      </c>
      <c r="G713" s="45"/>
      <c r="H713" s="45"/>
      <c r="I713" s="45"/>
      <c r="J713" s="45"/>
    </row>
    <row r="714" spans="1:10" ht="13.5" customHeight="1" x14ac:dyDescent="0.2">
      <c r="A714" s="92">
        <v>31211908</v>
      </c>
      <c r="B714" s="69" t="str">
        <f t="shared" ca="1" si="36"/>
        <v>Pistolas de pintar</v>
      </c>
      <c r="C714" s="81" t="s">
        <v>1450</v>
      </c>
      <c r="D714" s="81">
        <v>1</v>
      </c>
      <c r="E714" s="71">
        <v>15000</v>
      </c>
      <c r="F714" s="70">
        <f t="shared" ca="1" si="37"/>
        <v>15000</v>
      </c>
      <c r="G714" s="45"/>
      <c r="H714" s="45"/>
      <c r="I714" s="45"/>
      <c r="J714" s="45"/>
    </row>
    <row r="715" spans="1:10" ht="13.5" customHeight="1" x14ac:dyDescent="0.2">
      <c r="A715" s="92">
        <v>23131509</v>
      </c>
      <c r="B715" s="69" t="str">
        <f t="shared" ca="1" si="36"/>
        <v>Cilindros o brilladoras</v>
      </c>
      <c r="C715" s="81" t="s">
        <v>1450</v>
      </c>
      <c r="D715" s="81">
        <v>1</v>
      </c>
      <c r="E715" s="71">
        <v>2561.0500000000002</v>
      </c>
      <c r="F715" s="70">
        <f t="shared" ca="1" si="37"/>
        <v>2561.0500000000002</v>
      </c>
      <c r="G715" s="45"/>
      <c r="H715" s="45"/>
      <c r="I715" s="45"/>
      <c r="J715" s="45"/>
    </row>
    <row r="716" spans="1:10" ht="14.1" customHeight="1" x14ac:dyDescent="0.2">
      <c r="A716" s="45"/>
      <c r="B716" s="45"/>
      <c r="C716" s="45"/>
      <c r="D716" s="45"/>
      <c r="E716" s="73" t="s">
        <v>12552</v>
      </c>
      <c r="F716" s="74">
        <f ca="1">SUM(Table324[MONTO TOTAL ESTIMADO])</f>
        <v>90771.93</v>
      </c>
      <c r="G716" s="45"/>
      <c r="H716" s="45" t="str">
        <f>C669</f>
        <v>Bienes</v>
      </c>
      <c r="I716" s="45" t="str">
        <f>E669</f>
        <v>Sí</v>
      </c>
      <c r="J716" s="45" t="str">
        <f>D669</f>
        <v>Compras por debajo del Umbral</v>
      </c>
    </row>
    <row r="717" spans="1:10" ht="14.1" customHeight="1" thickBot="1" x14ac:dyDescent="0.3"/>
    <row r="718" spans="1:10" ht="33.75" customHeight="1" thickBot="1" x14ac:dyDescent="0.25">
      <c r="A718" s="64" t="s">
        <v>16383</v>
      </c>
      <c r="B718" s="64" t="s">
        <v>161</v>
      </c>
      <c r="C718" s="64" t="s">
        <v>11726</v>
      </c>
      <c r="D718" s="64" t="s">
        <v>14380</v>
      </c>
      <c r="E718" s="64" t="s">
        <v>10964</v>
      </c>
      <c r="F718" s="64" t="s">
        <v>11097</v>
      </c>
      <c r="G718" s="45"/>
      <c r="H718" s="45"/>
      <c r="I718" s="45"/>
      <c r="J718" s="45"/>
    </row>
    <row r="719" spans="1:10" ht="13.5" customHeight="1" thickBot="1" x14ac:dyDescent="0.25">
      <c r="A719" s="66" t="s">
        <v>18843</v>
      </c>
      <c r="B719" s="91" t="s">
        <v>18844</v>
      </c>
      <c r="C719" s="66" t="s">
        <v>17798</v>
      </c>
      <c r="D719" s="66" t="s">
        <v>10173</v>
      </c>
      <c r="E719" s="66" t="s">
        <v>8857</v>
      </c>
      <c r="F719" s="66"/>
      <c r="G719" s="45"/>
      <c r="H719" s="45"/>
      <c r="I719" s="45"/>
      <c r="J719" s="45"/>
    </row>
    <row r="720" spans="1:10" ht="14.1" customHeight="1" thickBot="1" x14ac:dyDescent="0.25">
      <c r="A720" s="118" t="s">
        <v>14830</v>
      </c>
      <c r="B720" s="67" t="s">
        <v>8531</v>
      </c>
      <c r="C720" s="76">
        <v>43922</v>
      </c>
      <c r="D720" s="118" t="s">
        <v>9388</v>
      </c>
      <c r="E720" s="67" t="s">
        <v>13095</v>
      </c>
      <c r="F720" s="66" t="s">
        <v>3082</v>
      </c>
      <c r="G720" s="45"/>
      <c r="H720" s="45"/>
      <c r="I720" s="45"/>
      <c r="J720" s="45"/>
    </row>
    <row r="721" spans="1:10" ht="14.1" customHeight="1" thickBot="1" x14ac:dyDescent="0.25">
      <c r="A721" s="119"/>
      <c r="B721" s="67" t="s">
        <v>1787</v>
      </c>
      <c r="C721" s="96">
        <f>IF(C720="","",IF(AND(MONTH(C720)&gt;=1,MONTH(C720)&lt;=3),1,IF(AND(MONTH(C720)&gt;=4,MONTH(C720)&lt;=6),2,IF(AND(MONTH(C720)&gt;=7,MONTH(C720)&lt;=9),3,4))))</f>
        <v>2</v>
      </c>
      <c r="D721" s="119"/>
      <c r="E721" s="67" t="s">
        <v>2419</v>
      </c>
      <c r="F721" s="66" t="s">
        <v>14451</v>
      </c>
      <c r="G721" s="45"/>
      <c r="H721" s="45"/>
      <c r="I721" s="45"/>
      <c r="J721" s="45"/>
    </row>
    <row r="722" spans="1:10" ht="14.1" customHeight="1" thickBot="1" x14ac:dyDescent="0.25">
      <c r="A722" s="119"/>
      <c r="B722" s="67" t="s">
        <v>12944</v>
      </c>
      <c r="C722" s="76">
        <v>44012</v>
      </c>
      <c r="D722" s="119"/>
      <c r="E722" s="67" t="s">
        <v>3075</v>
      </c>
      <c r="F722" s="66" t="s">
        <v>4623</v>
      </c>
      <c r="G722" s="45"/>
      <c r="H722" s="45"/>
      <c r="I722" s="45"/>
      <c r="J722" s="45"/>
    </row>
    <row r="723" spans="1:10" ht="14.1" customHeight="1" thickBot="1" x14ac:dyDescent="0.25">
      <c r="A723" s="119"/>
      <c r="B723" s="67" t="s">
        <v>1787</v>
      </c>
      <c r="C723" s="96">
        <f>IF(C722="","",IF(AND(MONTH(C722)&gt;=1,MONTH(C722)&lt;=3),1,IF(AND(MONTH(C722)&gt;=4,MONTH(C722)&lt;=6),2,IF(AND(MONTH(C722)&gt;=7,MONTH(C722)&lt;=9),3,4))))</f>
        <v>2</v>
      </c>
      <c r="D723" s="119"/>
      <c r="E723" s="67" t="s">
        <v>13194</v>
      </c>
      <c r="F723" s="66" t="s">
        <v>4623</v>
      </c>
      <c r="G723" s="45"/>
      <c r="H723" s="45"/>
      <c r="I723" s="45"/>
      <c r="J723" s="45"/>
    </row>
    <row r="724" spans="1:10" ht="14.1" customHeight="1" thickBot="1" x14ac:dyDescent="0.25">
      <c r="A724" s="45"/>
      <c r="B724" s="45"/>
      <c r="C724" s="45"/>
      <c r="D724" s="45"/>
      <c r="E724" s="45"/>
      <c r="F724" s="45"/>
      <c r="G724" s="45"/>
      <c r="H724" s="45"/>
      <c r="I724" s="45"/>
      <c r="J724" s="45"/>
    </row>
    <row r="725" spans="1:10" ht="14.1" customHeight="1" thickBot="1" x14ac:dyDescent="0.25">
      <c r="A725" s="72" t="s">
        <v>15736</v>
      </c>
      <c r="B725" s="72" t="s">
        <v>16147</v>
      </c>
      <c r="C725" s="72" t="s">
        <v>15642</v>
      </c>
      <c r="D725" s="72" t="s">
        <v>15252</v>
      </c>
      <c r="E725" s="72" t="s">
        <v>6935</v>
      </c>
      <c r="F725" s="72" t="s">
        <v>15281</v>
      </c>
      <c r="G725" s="45"/>
      <c r="H725" s="45"/>
      <c r="I725" s="45"/>
      <c r="J725" s="45"/>
    </row>
    <row r="726" spans="1:10" ht="13.5" customHeight="1" x14ac:dyDescent="0.2">
      <c r="A726" s="92">
        <v>31211504</v>
      </c>
      <c r="B726" s="69" t="str">
        <f t="shared" ref="B726:B761" ca="1" si="38">IFERROR(INDEX(UNSPSCDes,MATCH(INDIRECT(ADDRESS(ROW(),COLUMN()-1,4)),UNSPSCCode,0)),"")</f>
        <v>Pinturas de revestimiento</v>
      </c>
      <c r="C726" s="81" t="s">
        <v>9562</v>
      </c>
      <c r="D726" s="81">
        <v>1</v>
      </c>
      <c r="E726" s="71">
        <v>1500</v>
      </c>
      <c r="F726" s="70">
        <f t="shared" ref="F726:F761" ca="1" si="39">INDIRECT(ADDRESS(ROW(),COLUMN()-2,4))*INDIRECT(ADDRESS(ROW(),COLUMN()-1,4))</f>
        <v>1500</v>
      </c>
      <c r="G726" s="45"/>
      <c r="H726" s="45"/>
      <c r="I726" s="45"/>
      <c r="J726" s="45"/>
    </row>
    <row r="727" spans="1:10" ht="13.5" customHeight="1" x14ac:dyDescent="0.2">
      <c r="A727" s="92">
        <v>31211505</v>
      </c>
      <c r="B727" s="69" t="str">
        <f t="shared" ca="1" si="38"/>
        <v>Pinturas de aceite</v>
      </c>
      <c r="C727" s="81" t="s">
        <v>9562</v>
      </c>
      <c r="D727" s="81">
        <v>1</v>
      </c>
      <c r="E727" s="71">
        <v>1400</v>
      </c>
      <c r="F727" s="70">
        <f t="shared" ca="1" si="39"/>
        <v>1400</v>
      </c>
      <c r="G727" s="45"/>
      <c r="H727" s="45"/>
      <c r="I727" s="45"/>
      <c r="J727" s="45"/>
    </row>
    <row r="728" spans="1:10" ht="13.5" customHeight="1" x14ac:dyDescent="0.2">
      <c r="A728" s="92">
        <v>31211508</v>
      </c>
      <c r="B728" s="69" t="str">
        <f t="shared" ca="1" si="38"/>
        <v>Pinturas acrílicas</v>
      </c>
      <c r="C728" s="81" t="s">
        <v>9562</v>
      </c>
      <c r="D728" s="81">
        <v>1</v>
      </c>
      <c r="E728" s="71">
        <v>1400</v>
      </c>
      <c r="F728" s="70">
        <f t="shared" ca="1" si="39"/>
        <v>1400</v>
      </c>
      <c r="G728" s="45"/>
      <c r="H728" s="45"/>
      <c r="I728" s="45"/>
      <c r="J728" s="45"/>
    </row>
    <row r="729" spans="1:10" ht="13.5" customHeight="1" x14ac:dyDescent="0.2">
      <c r="A729" s="92">
        <v>31211508</v>
      </c>
      <c r="B729" s="69" t="str">
        <f t="shared" ca="1" si="38"/>
        <v>Pinturas acrílicas</v>
      </c>
      <c r="C729" s="81" t="s">
        <v>9562</v>
      </c>
      <c r="D729" s="81">
        <v>1</v>
      </c>
      <c r="E729" s="71">
        <v>1400</v>
      </c>
      <c r="F729" s="70">
        <f t="shared" ca="1" si="39"/>
        <v>1400</v>
      </c>
      <c r="G729" s="45"/>
      <c r="H729" s="45"/>
      <c r="I729" s="45"/>
      <c r="J729" s="45"/>
    </row>
    <row r="730" spans="1:10" ht="13.5" customHeight="1" x14ac:dyDescent="0.2">
      <c r="A730" s="92">
        <v>31211508</v>
      </c>
      <c r="B730" s="69" t="str">
        <f t="shared" ca="1" si="38"/>
        <v>Pinturas acrílicas</v>
      </c>
      <c r="C730" s="81" t="s">
        <v>9562</v>
      </c>
      <c r="D730" s="81">
        <v>1</v>
      </c>
      <c r="E730" s="71">
        <v>1350</v>
      </c>
      <c r="F730" s="70">
        <f t="shared" ca="1" si="39"/>
        <v>1350</v>
      </c>
      <c r="G730" s="45"/>
      <c r="H730" s="45"/>
      <c r="I730" s="45"/>
      <c r="J730" s="45"/>
    </row>
    <row r="731" spans="1:10" ht="13.5" customHeight="1" x14ac:dyDescent="0.2">
      <c r="A731" s="92">
        <v>31211508</v>
      </c>
      <c r="B731" s="69" t="str">
        <f t="shared" ca="1" si="38"/>
        <v>Pinturas acrílicas</v>
      </c>
      <c r="C731" s="81" t="s">
        <v>9562</v>
      </c>
      <c r="D731" s="81">
        <v>1</v>
      </c>
      <c r="E731" s="71">
        <v>1400</v>
      </c>
      <c r="F731" s="70">
        <f t="shared" ca="1" si="39"/>
        <v>1400</v>
      </c>
      <c r="G731" s="45"/>
      <c r="H731" s="45"/>
      <c r="I731" s="45"/>
      <c r="J731" s="45"/>
    </row>
    <row r="732" spans="1:10" ht="13.5" customHeight="1" x14ac:dyDescent="0.2">
      <c r="A732" s="92">
        <v>31211508</v>
      </c>
      <c r="B732" s="69" t="str">
        <f t="shared" ca="1" si="38"/>
        <v>Pinturas acrílicas</v>
      </c>
      <c r="C732" s="81" t="s">
        <v>9562</v>
      </c>
      <c r="D732" s="81">
        <v>1</v>
      </c>
      <c r="E732" s="71">
        <v>1400</v>
      </c>
      <c r="F732" s="70">
        <f t="shared" ca="1" si="39"/>
        <v>1400</v>
      </c>
      <c r="G732" s="45"/>
      <c r="H732" s="45"/>
      <c r="I732" s="45"/>
      <c r="J732" s="45"/>
    </row>
    <row r="733" spans="1:10" ht="13.5" customHeight="1" x14ac:dyDescent="0.2">
      <c r="A733" s="92">
        <v>31211508</v>
      </c>
      <c r="B733" s="69" t="str">
        <f t="shared" ca="1" si="38"/>
        <v>Pinturas acrílicas</v>
      </c>
      <c r="C733" s="81" t="s">
        <v>9562</v>
      </c>
      <c r="D733" s="81">
        <v>1</v>
      </c>
      <c r="E733" s="71">
        <v>1100</v>
      </c>
      <c r="F733" s="70">
        <f t="shared" ca="1" si="39"/>
        <v>1100</v>
      </c>
      <c r="G733" s="45"/>
      <c r="H733" s="45"/>
      <c r="I733" s="45"/>
      <c r="J733" s="45"/>
    </row>
    <row r="734" spans="1:10" ht="13.5" customHeight="1" x14ac:dyDescent="0.2">
      <c r="A734" s="92">
        <v>31211508</v>
      </c>
      <c r="B734" s="69" t="str">
        <f t="shared" ca="1" si="38"/>
        <v>Pinturas acrílicas</v>
      </c>
      <c r="C734" s="81" t="s">
        <v>9562</v>
      </c>
      <c r="D734" s="81">
        <v>1</v>
      </c>
      <c r="E734" s="71">
        <v>1592.65</v>
      </c>
      <c r="F734" s="70">
        <f t="shared" ca="1" si="39"/>
        <v>1592.65</v>
      </c>
      <c r="G734" s="45"/>
      <c r="H734" s="45"/>
      <c r="I734" s="45"/>
      <c r="J734" s="45"/>
    </row>
    <row r="735" spans="1:10" ht="13.5" customHeight="1" x14ac:dyDescent="0.2">
      <c r="A735" s="92">
        <v>31211504</v>
      </c>
      <c r="B735" s="69" t="str">
        <f t="shared" ca="1" si="38"/>
        <v>Pinturas de revestimiento</v>
      </c>
      <c r="C735" s="81" t="s">
        <v>9562</v>
      </c>
      <c r="D735" s="81">
        <v>2</v>
      </c>
      <c r="E735" s="71">
        <v>1400</v>
      </c>
      <c r="F735" s="70">
        <f t="shared" ca="1" si="39"/>
        <v>2800</v>
      </c>
      <c r="G735" s="45"/>
      <c r="H735" s="45"/>
      <c r="I735" s="45"/>
      <c r="J735" s="45"/>
    </row>
    <row r="736" spans="1:10" ht="13.5" customHeight="1" x14ac:dyDescent="0.2">
      <c r="A736" s="92">
        <v>31211504</v>
      </c>
      <c r="B736" s="69" t="str">
        <f t="shared" ca="1" si="38"/>
        <v>Pinturas de revestimiento</v>
      </c>
      <c r="C736" s="81" t="s">
        <v>9562</v>
      </c>
      <c r="D736" s="81">
        <v>2</v>
      </c>
      <c r="E736" s="71">
        <v>1400</v>
      </c>
      <c r="F736" s="70">
        <f t="shared" ca="1" si="39"/>
        <v>2800</v>
      </c>
      <c r="G736" s="45"/>
      <c r="H736" s="45"/>
      <c r="I736" s="45"/>
      <c r="J736" s="45"/>
    </row>
    <row r="737" spans="1:10" ht="13.5" customHeight="1" x14ac:dyDescent="0.2">
      <c r="A737" s="92">
        <v>31211504</v>
      </c>
      <c r="B737" s="69" t="str">
        <f t="shared" ca="1" si="38"/>
        <v>Pinturas de revestimiento</v>
      </c>
      <c r="C737" s="81" t="s">
        <v>9562</v>
      </c>
      <c r="D737" s="81">
        <v>2</v>
      </c>
      <c r="E737" s="71">
        <v>1200</v>
      </c>
      <c r="F737" s="70">
        <f t="shared" ca="1" si="39"/>
        <v>2400</v>
      </c>
      <c r="G737" s="45"/>
      <c r="H737" s="45"/>
      <c r="I737" s="45"/>
      <c r="J737" s="45"/>
    </row>
    <row r="738" spans="1:10" ht="13.5" customHeight="1" x14ac:dyDescent="0.2">
      <c r="A738" s="92">
        <v>31211505</v>
      </c>
      <c r="B738" s="69" t="str">
        <f t="shared" ca="1" si="38"/>
        <v>Pinturas de aceite</v>
      </c>
      <c r="C738" s="81" t="s">
        <v>9562</v>
      </c>
      <c r="D738" s="81">
        <v>2</v>
      </c>
      <c r="E738" s="71">
        <v>700</v>
      </c>
      <c r="F738" s="70">
        <f t="shared" ca="1" si="39"/>
        <v>1400</v>
      </c>
      <c r="G738" s="45"/>
      <c r="H738" s="45"/>
      <c r="I738" s="45"/>
      <c r="J738" s="45"/>
    </row>
    <row r="739" spans="1:10" ht="13.5" customHeight="1" x14ac:dyDescent="0.2">
      <c r="A739" s="92">
        <v>31211505</v>
      </c>
      <c r="B739" s="69" t="str">
        <f t="shared" ca="1" si="38"/>
        <v>Pinturas de aceite</v>
      </c>
      <c r="C739" s="81" t="s">
        <v>9562</v>
      </c>
      <c r="D739" s="81">
        <v>2</v>
      </c>
      <c r="E739" s="71">
        <v>700</v>
      </c>
      <c r="F739" s="70">
        <f t="shared" ca="1" si="39"/>
        <v>1400</v>
      </c>
      <c r="G739" s="45"/>
      <c r="H739" s="45"/>
      <c r="I739" s="45"/>
      <c r="J739" s="45"/>
    </row>
    <row r="740" spans="1:10" ht="13.5" customHeight="1" x14ac:dyDescent="0.2">
      <c r="A740" s="92">
        <v>31211505</v>
      </c>
      <c r="B740" s="69" t="str">
        <f t="shared" ca="1" si="38"/>
        <v>Pinturas de aceite</v>
      </c>
      <c r="C740" s="81" t="s">
        <v>9562</v>
      </c>
      <c r="D740" s="81">
        <v>2</v>
      </c>
      <c r="E740" s="71">
        <v>800</v>
      </c>
      <c r="F740" s="70">
        <f t="shared" ca="1" si="39"/>
        <v>1600</v>
      </c>
      <c r="G740" s="45"/>
      <c r="H740" s="45"/>
      <c r="I740" s="45"/>
      <c r="J740" s="45"/>
    </row>
    <row r="741" spans="1:10" ht="13.5" customHeight="1" x14ac:dyDescent="0.2">
      <c r="A741" s="92">
        <v>31211505</v>
      </c>
      <c r="B741" s="69" t="str">
        <f t="shared" ca="1" si="38"/>
        <v>Pinturas de aceite</v>
      </c>
      <c r="C741" s="81" t="s">
        <v>9562</v>
      </c>
      <c r="D741" s="81">
        <v>2</v>
      </c>
      <c r="E741" s="71">
        <v>1000</v>
      </c>
      <c r="F741" s="70">
        <f t="shared" ca="1" si="39"/>
        <v>2000</v>
      </c>
      <c r="G741" s="45"/>
      <c r="H741" s="45"/>
      <c r="I741" s="45"/>
      <c r="J741" s="45"/>
    </row>
    <row r="742" spans="1:10" ht="13.5" customHeight="1" x14ac:dyDescent="0.2">
      <c r="A742" s="92">
        <v>31211505</v>
      </c>
      <c r="B742" s="69" t="str">
        <f t="shared" ca="1" si="38"/>
        <v>Pinturas de aceite</v>
      </c>
      <c r="C742" s="81" t="s">
        <v>9562</v>
      </c>
      <c r="D742" s="81">
        <v>2</v>
      </c>
      <c r="E742" s="71">
        <v>1200</v>
      </c>
      <c r="F742" s="70">
        <f t="shared" ca="1" si="39"/>
        <v>2400</v>
      </c>
      <c r="G742" s="45"/>
      <c r="H742" s="45"/>
      <c r="I742" s="45"/>
      <c r="J742" s="45"/>
    </row>
    <row r="743" spans="1:10" ht="13.5" customHeight="1" x14ac:dyDescent="0.2">
      <c r="A743" s="92">
        <v>11121503</v>
      </c>
      <c r="B743" s="69" t="str">
        <f t="shared" ca="1" si="38"/>
        <v>Laca</v>
      </c>
      <c r="C743" s="81" t="s">
        <v>1450</v>
      </c>
      <c r="D743" s="81">
        <v>2</v>
      </c>
      <c r="E743" s="71">
        <v>250</v>
      </c>
      <c r="F743" s="70">
        <f t="shared" ca="1" si="39"/>
        <v>500</v>
      </c>
      <c r="G743" s="45"/>
      <c r="H743" s="45"/>
      <c r="I743" s="45"/>
      <c r="J743" s="45"/>
    </row>
    <row r="744" spans="1:10" ht="13.5" customHeight="1" x14ac:dyDescent="0.2">
      <c r="A744" s="92">
        <v>60121803</v>
      </c>
      <c r="B744" s="69" t="str">
        <f t="shared" ca="1" si="38"/>
        <v>Tintas para serigrafía a base de aceite</v>
      </c>
      <c r="C744" s="81" t="s">
        <v>1450</v>
      </c>
      <c r="D744" s="81">
        <v>1</v>
      </c>
      <c r="E744" s="71">
        <v>600</v>
      </c>
      <c r="F744" s="70">
        <f t="shared" ca="1" si="39"/>
        <v>600</v>
      </c>
      <c r="G744" s="45"/>
      <c r="H744" s="45"/>
      <c r="I744" s="45"/>
      <c r="J744" s="45"/>
    </row>
    <row r="745" spans="1:10" ht="13.5" customHeight="1" x14ac:dyDescent="0.2">
      <c r="A745" s="92">
        <v>31211501</v>
      </c>
      <c r="B745" s="69" t="str">
        <f t="shared" ca="1" si="38"/>
        <v>Pinturas de esmalte</v>
      </c>
      <c r="C745" s="81" t="s">
        <v>9562</v>
      </c>
      <c r="D745" s="81">
        <v>1</v>
      </c>
      <c r="E745" s="71">
        <v>1200</v>
      </c>
      <c r="F745" s="70">
        <f t="shared" ca="1" si="39"/>
        <v>1200</v>
      </c>
      <c r="G745" s="45"/>
      <c r="H745" s="45"/>
      <c r="I745" s="45"/>
      <c r="J745" s="45"/>
    </row>
    <row r="746" spans="1:10" ht="13.5" customHeight="1" x14ac:dyDescent="0.2">
      <c r="A746" s="92">
        <v>31211511</v>
      </c>
      <c r="B746" s="69" t="str">
        <f t="shared" ca="1" si="38"/>
        <v>Bases de uretano</v>
      </c>
      <c r="C746" s="81" t="s">
        <v>9562</v>
      </c>
      <c r="D746" s="81">
        <v>1</v>
      </c>
      <c r="E746" s="71">
        <v>2500</v>
      </c>
      <c r="F746" s="70">
        <f t="shared" ca="1" si="39"/>
        <v>2500</v>
      </c>
      <c r="G746" s="45"/>
      <c r="H746" s="45"/>
      <c r="I746" s="45"/>
      <c r="J746" s="45"/>
    </row>
    <row r="747" spans="1:10" ht="13.5" customHeight="1" x14ac:dyDescent="0.2">
      <c r="A747" s="92">
        <v>31211511</v>
      </c>
      <c r="B747" s="69" t="str">
        <f t="shared" ca="1" si="38"/>
        <v>Bases de uretano</v>
      </c>
      <c r="C747" s="81" t="s">
        <v>9562</v>
      </c>
      <c r="D747" s="81">
        <v>1</v>
      </c>
      <c r="E747" s="71">
        <v>4194.9399999999996</v>
      </c>
      <c r="F747" s="70">
        <f t="shared" ca="1" si="39"/>
        <v>4194.9399999999996</v>
      </c>
      <c r="G747" s="45"/>
      <c r="H747" s="45"/>
      <c r="I747" s="45"/>
      <c r="J747" s="45"/>
    </row>
    <row r="748" spans="1:10" ht="13.5" customHeight="1" x14ac:dyDescent="0.2">
      <c r="A748" s="92">
        <v>31201602</v>
      </c>
      <c r="B748" s="69" t="str">
        <f t="shared" ca="1" si="38"/>
        <v>Pastas</v>
      </c>
      <c r="C748" s="81" t="s">
        <v>1450</v>
      </c>
      <c r="D748" s="81">
        <v>1</v>
      </c>
      <c r="E748" s="71">
        <v>86.02</v>
      </c>
      <c r="F748" s="70">
        <f t="shared" ca="1" si="39"/>
        <v>86.02</v>
      </c>
      <c r="G748" s="45"/>
      <c r="H748" s="45"/>
      <c r="I748" s="45"/>
      <c r="J748" s="45"/>
    </row>
    <row r="749" spans="1:10" ht="13.5" customHeight="1" x14ac:dyDescent="0.2">
      <c r="A749" s="92">
        <v>31211508</v>
      </c>
      <c r="B749" s="69" t="str">
        <f t="shared" ca="1" si="38"/>
        <v>Pinturas acrílicas</v>
      </c>
      <c r="C749" s="81" t="s">
        <v>9562</v>
      </c>
      <c r="D749" s="81">
        <v>2</v>
      </c>
      <c r="E749" s="71">
        <v>1278.6199999999999</v>
      </c>
      <c r="F749" s="70">
        <f t="shared" ca="1" si="39"/>
        <v>2557.2399999999998</v>
      </c>
      <c r="G749" s="45"/>
      <c r="H749" s="45"/>
      <c r="I749" s="45"/>
      <c r="J749" s="45"/>
    </row>
    <row r="750" spans="1:10" ht="13.5" customHeight="1" x14ac:dyDescent="0.2">
      <c r="A750" s="92">
        <v>31211705</v>
      </c>
      <c r="B750" s="69" t="str">
        <f t="shared" ca="1" si="38"/>
        <v>Barniz de laca</v>
      </c>
      <c r="C750" s="81" t="s">
        <v>9562</v>
      </c>
      <c r="D750" s="81">
        <v>1</v>
      </c>
      <c r="E750" s="71">
        <v>1970.34</v>
      </c>
      <c r="F750" s="70">
        <f t="shared" ca="1" si="39"/>
        <v>1970.34</v>
      </c>
      <c r="G750" s="45"/>
      <c r="H750" s="45"/>
      <c r="I750" s="45"/>
      <c r="J750" s="45"/>
    </row>
    <row r="751" spans="1:10" ht="13.5" customHeight="1" x14ac:dyDescent="0.2">
      <c r="A751" s="92">
        <v>11121503</v>
      </c>
      <c r="B751" s="69" t="str">
        <f t="shared" ca="1" si="38"/>
        <v>Laca</v>
      </c>
      <c r="C751" s="81" t="s">
        <v>1450</v>
      </c>
      <c r="D751" s="81">
        <v>1</v>
      </c>
      <c r="E751" s="71">
        <v>2460</v>
      </c>
      <c r="F751" s="70">
        <f t="shared" ca="1" si="39"/>
        <v>2460</v>
      </c>
      <c r="G751" s="45"/>
      <c r="H751" s="45"/>
      <c r="I751" s="45"/>
      <c r="J751" s="45"/>
    </row>
    <row r="752" spans="1:10" ht="13.5" customHeight="1" x14ac:dyDescent="0.2">
      <c r="A752" s="92">
        <v>31211508</v>
      </c>
      <c r="B752" s="69" t="str">
        <f t="shared" ca="1" si="38"/>
        <v>Pinturas acrílicas</v>
      </c>
      <c r="C752" s="81" t="s">
        <v>9562</v>
      </c>
      <c r="D752" s="81">
        <v>1</v>
      </c>
      <c r="E752" s="71">
        <v>2668.5</v>
      </c>
      <c r="F752" s="70">
        <f t="shared" ca="1" si="39"/>
        <v>2668.5</v>
      </c>
      <c r="G752" s="45"/>
      <c r="H752" s="45"/>
      <c r="I752" s="45"/>
      <c r="J752" s="45"/>
    </row>
    <row r="753" spans="1:10" ht="13.5" customHeight="1" x14ac:dyDescent="0.2">
      <c r="A753" s="92">
        <v>31211508</v>
      </c>
      <c r="B753" s="69" t="str">
        <f t="shared" ca="1" si="38"/>
        <v>Pinturas acrílicas</v>
      </c>
      <c r="C753" s="81" t="s">
        <v>9562</v>
      </c>
      <c r="D753" s="81">
        <v>1</v>
      </c>
      <c r="E753" s="71">
        <v>1600</v>
      </c>
      <c r="F753" s="70">
        <f t="shared" ca="1" si="39"/>
        <v>1600</v>
      </c>
      <c r="G753" s="45"/>
      <c r="H753" s="45"/>
      <c r="I753" s="45"/>
      <c r="J753" s="45"/>
    </row>
    <row r="754" spans="1:10" ht="13.5" customHeight="1" x14ac:dyDescent="0.2">
      <c r="A754" s="92">
        <v>31211803</v>
      </c>
      <c r="B754" s="69" t="str">
        <f t="shared" ca="1" si="38"/>
        <v>Diluyentes para pinturas y barnices</v>
      </c>
      <c r="C754" s="81" t="s">
        <v>9562</v>
      </c>
      <c r="D754" s="81">
        <v>4</v>
      </c>
      <c r="E754" s="71">
        <v>590</v>
      </c>
      <c r="F754" s="70">
        <f t="shared" ca="1" si="39"/>
        <v>2360</v>
      </c>
      <c r="G754" s="45"/>
      <c r="H754" s="45"/>
      <c r="I754" s="45"/>
      <c r="J754" s="45"/>
    </row>
    <row r="755" spans="1:10" ht="13.5" customHeight="1" x14ac:dyDescent="0.2">
      <c r="A755" s="92">
        <v>31201617</v>
      </c>
      <c r="B755" s="69" t="str">
        <f t="shared" ca="1" si="38"/>
        <v>Cementos disolventes</v>
      </c>
      <c r="C755" s="81" t="s">
        <v>1450</v>
      </c>
      <c r="D755" s="81">
        <v>1</v>
      </c>
      <c r="E755" s="71">
        <v>260.58</v>
      </c>
      <c r="F755" s="70">
        <f t="shared" ca="1" si="39"/>
        <v>260.58</v>
      </c>
      <c r="G755" s="45"/>
      <c r="H755" s="45"/>
      <c r="I755" s="45"/>
      <c r="J755" s="45"/>
    </row>
    <row r="756" spans="1:10" ht="13.5" customHeight="1" x14ac:dyDescent="0.2">
      <c r="A756" s="92">
        <v>31211803</v>
      </c>
      <c r="B756" s="69" t="str">
        <f t="shared" ca="1" si="38"/>
        <v>Diluyentes para pinturas y barnices</v>
      </c>
      <c r="C756" s="81" t="s">
        <v>1450</v>
      </c>
      <c r="D756" s="81">
        <v>1</v>
      </c>
      <c r="E756" s="71">
        <v>185.36</v>
      </c>
      <c r="F756" s="70">
        <f t="shared" ca="1" si="39"/>
        <v>185.36</v>
      </c>
      <c r="G756" s="45"/>
      <c r="H756" s="45"/>
      <c r="I756" s="45"/>
      <c r="J756" s="45"/>
    </row>
    <row r="757" spans="1:10" ht="13.5" customHeight="1" x14ac:dyDescent="0.2">
      <c r="A757" s="92">
        <v>31211904</v>
      </c>
      <c r="B757" s="69" t="str">
        <f t="shared" ca="1" si="38"/>
        <v>Brochas</v>
      </c>
      <c r="C757" s="81" t="s">
        <v>1450</v>
      </c>
      <c r="D757" s="81">
        <v>1</v>
      </c>
      <c r="E757" s="71">
        <v>135</v>
      </c>
      <c r="F757" s="70">
        <f t="shared" ca="1" si="39"/>
        <v>135</v>
      </c>
      <c r="G757" s="45"/>
      <c r="H757" s="45"/>
      <c r="I757" s="45"/>
      <c r="J757" s="45"/>
    </row>
    <row r="758" spans="1:10" ht="13.5" customHeight="1" x14ac:dyDescent="0.2">
      <c r="A758" s="92">
        <v>31211904</v>
      </c>
      <c r="B758" s="69" t="str">
        <f t="shared" ca="1" si="38"/>
        <v>Brochas</v>
      </c>
      <c r="C758" s="81" t="s">
        <v>1450</v>
      </c>
      <c r="D758" s="81">
        <v>1</v>
      </c>
      <c r="E758" s="71">
        <v>100</v>
      </c>
      <c r="F758" s="70">
        <f t="shared" ca="1" si="39"/>
        <v>100</v>
      </c>
      <c r="G758" s="45"/>
      <c r="H758" s="45"/>
      <c r="I758" s="45"/>
      <c r="J758" s="45"/>
    </row>
    <row r="759" spans="1:10" ht="13.5" customHeight="1" x14ac:dyDescent="0.2">
      <c r="A759" s="92">
        <v>31211904</v>
      </c>
      <c r="B759" s="69" t="str">
        <f t="shared" ca="1" si="38"/>
        <v>Brochas</v>
      </c>
      <c r="C759" s="81" t="s">
        <v>1450</v>
      </c>
      <c r="D759" s="81">
        <v>1</v>
      </c>
      <c r="E759" s="71">
        <v>100</v>
      </c>
      <c r="F759" s="70">
        <f t="shared" ca="1" si="39"/>
        <v>100</v>
      </c>
      <c r="G759" s="45"/>
      <c r="H759" s="45"/>
      <c r="I759" s="45"/>
      <c r="J759" s="45"/>
    </row>
    <row r="760" spans="1:10" ht="13.5" customHeight="1" x14ac:dyDescent="0.2">
      <c r="A760" s="92">
        <v>31211906</v>
      </c>
      <c r="B760" s="69" t="str">
        <f t="shared" ca="1" si="38"/>
        <v>Rodillos de pintar</v>
      </c>
      <c r="C760" s="81" t="s">
        <v>1450</v>
      </c>
      <c r="D760" s="81">
        <v>2</v>
      </c>
      <c r="E760" s="71">
        <v>190</v>
      </c>
      <c r="F760" s="70">
        <f t="shared" ca="1" si="39"/>
        <v>380</v>
      </c>
      <c r="G760" s="45"/>
      <c r="H760" s="45"/>
      <c r="I760" s="45"/>
      <c r="J760" s="45"/>
    </row>
    <row r="761" spans="1:10" ht="13.5" customHeight="1" x14ac:dyDescent="0.2">
      <c r="A761" s="92">
        <v>31211917</v>
      </c>
      <c r="B761" s="69" t="str">
        <f t="shared" ca="1" si="38"/>
        <v>Cubiertas para rodillos de pintura</v>
      </c>
      <c r="C761" s="81" t="s">
        <v>1450</v>
      </c>
      <c r="D761" s="81">
        <v>2</v>
      </c>
      <c r="E761" s="71">
        <v>191</v>
      </c>
      <c r="F761" s="70">
        <f t="shared" ca="1" si="39"/>
        <v>382</v>
      </c>
      <c r="G761" s="45"/>
      <c r="H761" s="45"/>
      <c r="I761" s="45"/>
      <c r="J761" s="45"/>
    </row>
    <row r="762" spans="1:10" ht="14.1" customHeight="1" x14ac:dyDescent="0.2">
      <c r="A762" s="45"/>
      <c r="B762" s="45"/>
      <c r="C762" s="45"/>
      <c r="D762" s="45"/>
      <c r="E762" s="73" t="s">
        <v>12552</v>
      </c>
      <c r="F762" s="74">
        <f ca="1">SUM(Table325[MONTO TOTAL ESTIMADO])</f>
        <v>53582.63</v>
      </c>
      <c r="G762" s="45"/>
      <c r="H762" s="45" t="str">
        <f>C719</f>
        <v>Bienes</v>
      </c>
      <c r="I762" s="45" t="str">
        <f>E719</f>
        <v>Sí</v>
      </c>
      <c r="J762" s="45" t="str">
        <f>D719</f>
        <v>Compras por debajo del Umbral</v>
      </c>
    </row>
    <row r="763" spans="1:10" ht="14.1" customHeight="1" thickBot="1" x14ac:dyDescent="0.3"/>
    <row r="764" spans="1:10" ht="33.75" customHeight="1" thickBot="1" x14ac:dyDescent="0.25">
      <c r="A764" s="64" t="s">
        <v>16383</v>
      </c>
      <c r="B764" s="64" t="s">
        <v>161</v>
      </c>
      <c r="C764" s="64" t="s">
        <v>11726</v>
      </c>
      <c r="D764" s="64" t="s">
        <v>14380</v>
      </c>
      <c r="E764" s="64" t="s">
        <v>10964</v>
      </c>
      <c r="F764" s="64" t="s">
        <v>11097</v>
      </c>
      <c r="G764" s="45"/>
      <c r="H764" s="45"/>
      <c r="I764" s="45"/>
      <c r="J764" s="45"/>
    </row>
    <row r="765" spans="1:10" ht="13.5" customHeight="1" thickBot="1" x14ac:dyDescent="0.25">
      <c r="A765" s="66" t="s">
        <v>18843</v>
      </c>
      <c r="B765" s="91" t="s">
        <v>18844</v>
      </c>
      <c r="C765" s="66" t="s">
        <v>17798</v>
      </c>
      <c r="D765" s="66" t="s">
        <v>10173</v>
      </c>
      <c r="E765" s="66" t="s">
        <v>8857</v>
      </c>
      <c r="F765" s="66"/>
      <c r="G765" s="45"/>
      <c r="H765" s="45"/>
      <c r="I765" s="45"/>
      <c r="J765" s="45"/>
    </row>
    <row r="766" spans="1:10" ht="14.1" customHeight="1" thickBot="1" x14ac:dyDescent="0.25">
      <c r="A766" s="118" t="s">
        <v>14830</v>
      </c>
      <c r="B766" s="67" t="s">
        <v>8531</v>
      </c>
      <c r="C766" s="76">
        <v>44105</v>
      </c>
      <c r="D766" s="118" t="s">
        <v>9388</v>
      </c>
      <c r="E766" s="67" t="s">
        <v>13095</v>
      </c>
      <c r="F766" s="66" t="s">
        <v>3082</v>
      </c>
      <c r="G766" s="45"/>
      <c r="H766" s="45"/>
      <c r="I766" s="45"/>
      <c r="J766" s="45"/>
    </row>
    <row r="767" spans="1:10" ht="14.1" customHeight="1" thickBot="1" x14ac:dyDescent="0.25">
      <c r="A767" s="119"/>
      <c r="B767" s="67" t="s">
        <v>1787</v>
      </c>
      <c r="C767" s="97">
        <f>IF(C766="","",IF(AND(MONTH(C766)&gt;=1,MONTH(C766)&lt;=3),1,IF(AND(MONTH(C766)&gt;=4,MONTH(C766)&lt;=6),2,IF(AND(MONTH(C766)&gt;=7,MONTH(C766)&lt;=9),3,4))))</f>
        <v>4</v>
      </c>
      <c r="D767" s="119"/>
      <c r="E767" s="67" t="s">
        <v>2419</v>
      </c>
      <c r="F767" s="66" t="s">
        <v>14451</v>
      </c>
      <c r="G767" s="45"/>
      <c r="H767" s="45"/>
      <c r="I767" s="45"/>
      <c r="J767" s="45"/>
    </row>
    <row r="768" spans="1:10" ht="14.1" customHeight="1" thickBot="1" x14ac:dyDescent="0.25">
      <c r="A768" s="119"/>
      <c r="B768" s="67" t="s">
        <v>12944</v>
      </c>
      <c r="C768" s="76">
        <v>44196</v>
      </c>
      <c r="D768" s="119"/>
      <c r="E768" s="67" t="s">
        <v>3075</v>
      </c>
      <c r="F768" s="66" t="s">
        <v>4623</v>
      </c>
      <c r="G768" s="45"/>
      <c r="H768" s="45"/>
      <c r="I768" s="45"/>
      <c r="J768" s="45"/>
    </row>
    <row r="769" spans="1:10" ht="14.1" customHeight="1" thickBot="1" x14ac:dyDescent="0.25">
      <c r="A769" s="119"/>
      <c r="B769" s="67" t="s">
        <v>1787</v>
      </c>
      <c r="C769" s="97">
        <f>IF(C768="","",IF(AND(MONTH(C768)&gt;=1,MONTH(C768)&lt;=3),1,IF(AND(MONTH(C768)&gt;=4,MONTH(C768)&lt;=6),2,IF(AND(MONTH(C768)&gt;=7,MONTH(C768)&lt;=9),3,4))))</f>
        <v>4</v>
      </c>
      <c r="D769" s="119"/>
      <c r="E769" s="67" t="s">
        <v>13194</v>
      </c>
      <c r="F769" s="66" t="s">
        <v>4623</v>
      </c>
      <c r="G769" s="45"/>
      <c r="H769" s="45"/>
      <c r="I769" s="45"/>
      <c r="J769" s="45"/>
    </row>
    <row r="770" spans="1:10" ht="14.1" customHeight="1" thickBot="1" x14ac:dyDescent="0.25">
      <c r="A770" s="45"/>
      <c r="B770" s="45"/>
      <c r="C770" s="45"/>
      <c r="D770" s="45"/>
      <c r="E770" s="45"/>
      <c r="F770" s="45"/>
      <c r="G770" s="45"/>
      <c r="H770" s="45"/>
      <c r="I770" s="45"/>
      <c r="J770" s="45"/>
    </row>
    <row r="771" spans="1:10" ht="14.1" customHeight="1" thickBot="1" x14ac:dyDescent="0.25">
      <c r="A771" s="72" t="s">
        <v>15736</v>
      </c>
      <c r="B771" s="72" t="s">
        <v>16147</v>
      </c>
      <c r="C771" s="72" t="s">
        <v>15642</v>
      </c>
      <c r="D771" s="72" t="s">
        <v>15252</v>
      </c>
      <c r="E771" s="72" t="s">
        <v>6935</v>
      </c>
      <c r="F771" s="72" t="s">
        <v>15281</v>
      </c>
      <c r="G771" s="45"/>
      <c r="H771" s="45"/>
      <c r="I771" s="45"/>
      <c r="J771" s="45"/>
    </row>
    <row r="772" spans="1:10" ht="13.5" customHeight="1" x14ac:dyDescent="0.2">
      <c r="A772" s="92">
        <v>31211504</v>
      </c>
      <c r="B772" s="69" t="str">
        <f t="shared" ref="B772:B807" ca="1" si="40">IFERROR(INDEX(UNSPSCDes,MATCH(INDIRECT(ADDRESS(ROW(),COLUMN()-1,4)),UNSPSCCode,0)),"")</f>
        <v>Pinturas de revestimiento</v>
      </c>
      <c r="C772" s="81" t="s">
        <v>9562</v>
      </c>
      <c r="D772" s="81">
        <v>2</v>
      </c>
      <c r="E772" s="71">
        <v>1500</v>
      </c>
      <c r="F772" s="70">
        <f t="shared" ref="F772:F807" ca="1" si="41">INDIRECT(ADDRESS(ROW(),COLUMN()-2,4))*INDIRECT(ADDRESS(ROW(),COLUMN()-1,4))</f>
        <v>3000</v>
      </c>
      <c r="G772" s="45"/>
      <c r="H772" s="45"/>
      <c r="I772" s="45"/>
      <c r="J772" s="45"/>
    </row>
    <row r="773" spans="1:10" ht="13.5" customHeight="1" x14ac:dyDescent="0.2">
      <c r="A773" s="92">
        <v>31211505</v>
      </c>
      <c r="B773" s="69" t="str">
        <f t="shared" ca="1" si="40"/>
        <v>Pinturas de aceite</v>
      </c>
      <c r="C773" s="81" t="s">
        <v>9562</v>
      </c>
      <c r="D773" s="81">
        <v>2</v>
      </c>
      <c r="E773" s="71">
        <v>1400</v>
      </c>
      <c r="F773" s="70">
        <f t="shared" ca="1" si="41"/>
        <v>2800</v>
      </c>
      <c r="G773" s="45"/>
      <c r="H773" s="45"/>
      <c r="I773" s="45"/>
      <c r="J773" s="45"/>
    </row>
    <row r="774" spans="1:10" ht="13.5" customHeight="1" x14ac:dyDescent="0.2">
      <c r="A774" s="92">
        <v>31211508</v>
      </c>
      <c r="B774" s="69" t="str">
        <f t="shared" ca="1" si="40"/>
        <v>Pinturas acrílicas</v>
      </c>
      <c r="C774" s="81" t="s">
        <v>9562</v>
      </c>
      <c r="D774" s="81">
        <v>2</v>
      </c>
      <c r="E774" s="71">
        <v>1400</v>
      </c>
      <c r="F774" s="70">
        <f t="shared" ca="1" si="41"/>
        <v>2800</v>
      </c>
      <c r="G774" s="45"/>
      <c r="H774" s="45"/>
      <c r="I774" s="45"/>
      <c r="J774" s="45"/>
    </row>
    <row r="775" spans="1:10" ht="13.5" customHeight="1" x14ac:dyDescent="0.2">
      <c r="A775" s="92">
        <v>31211508</v>
      </c>
      <c r="B775" s="69" t="str">
        <f t="shared" ca="1" si="40"/>
        <v>Pinturas acrílicas</v>
      </c>
      <c r="C775" s="81" t="s">
        <v>9562</v>
      </c>
      <c r="D775" s="81">
        <v>2</v>
      </c>
      <c r="E775" s="71">
        <v>1400</v>
      </c>
      <c r="F775" s="70">
        <f t="shared" ca="1" si="41"/>
        <v>2800</v>
      </c>
      <c r="G775" s="45"/>
      <c r="H775" s="45"/>
      <c r="I775" s="45"/>
      <c r="J775" s="45"/>
    </row>
    <row r="776" spans="1:10" ht="13.5" customHeight="1" x14ac:dyDescent="0.2">
      <c r="A776" s="92">
        <v>31211508</v>
      </c>
      <c r="B776" s="69" t="str">
        <f t="shared" ca="1" si="40"/>
        <v>Pinturas acrílicas</v>
      </c>
      <c r="C776" s="81" t="s">
        <v>9562</v>
      </c>
      <c r="D776" s="81">
        <v>3</v>
      </c>
      <c r="E776" s="71">
        <v>1350</v>
      </c>
      <c r="F776" s="70">
        <f t="shared" ca="1" si="41"/>
        <v>4050</v>
      </c>
      <c r="G776" s="45"/>
      <c r="H776" s="45"/>
      <c r="I776" s="45"/>
      <c r="J776" s="45"/>
    </row>
    <row r="777" spans="1:10" ht="13.5" customHeight="1" x14ac:dyDescent="0.2">
      <c r="A777" s="92">
        <v>31211508</v>
      </c>
      <c r="B777" s="69" t="str">
        <f t="shared" ca="1" si="40"/>
        <v>Pinturas acrílicas</v>
      </c>
      <c r="C777" s="81" t="s">
        <v>9562</v>
      </c>
      <c r="D777" s="81">
        <v>3</v>
      </c>
      <c r="E777" s="71">
        <v>1400</v>
      </c>
      <c r="F777" s="70">
        <f t="shared" ca="1" si="41"/>
        <v>4200</v>
      </c>
      <c r="G777" s="45"/>
      <c r="H777" s="45"/>
      <c r="I777" s="45"/>
      <c r="J777" s="45"/>
    </row>
    <row r="778" spans="1:10" ht="13.5" customHeight="1" x14ac:dyDescent="0.2">
      <c r="A778" s="92">
        <v>31211508</v>
      </c>
      <c r="B778" s="69" t="str">
        <f t="shared" ca="1" si="40"/>
        <v>Pinturas acrílicas</v>
      </c>
      <c r="C778" s="81" t="s">
        <v>9562</v>
      </c>
      <c r="D778" s="81">
        <v>2</v>
      </c>
      <c r="E778" s="71">
        <v>1400</v>
      </c>
      <c r="F778" s="70">
        <f t="shared" ca="1" si="41"/>
        <v>2800</v>
      </c>
      <c r="G778" s="45"/>
      <c r="H778" s="45"/>
      <c r="I778" s="45"/>
      <c r="J778" s="45"/>
    </row>
    <row r="779" spans="1:10" ht="13.5" customHeight="1" x14ac:dyDescent="0.2">
      <c r="A779" s="92">
        <v>31211508</v>
      </c>
      <c r="B779" s="69" t="str">
        <f t="shared" ca="1" si="40"/>
        <v>Pinturas acrílicas</v>
      </c>
      <c r="C779" s="81" t="s">
        <v>9562</v>
      </c>
      <c r="D779" s="81">
        <v>2</v>
      </c>
      <c r="E779" s="71">
        <v>1100</v>
      </c>
      <c r="F779" s="70">
        <f t="shared" ca="1" si="41"/>
        <v>2200</v>
      </c>
      <c r="G779" s="45"/>
      <c r="H779" s="45"/>
      <c r="I779" s="45"/>
      <c r="J779" s="45"/>
    </row>
    <row r="780" spans="1:10" ht="13.5" customHeight="1" x14ac:dyDescent="0.2">
      <c r="A780" s="92">
        <v>31211508</v>
      </c>
      <c r="B780" s="69" t="str">
        <f t="shared" ca="1" si="40"/>
        <v>Pinturas acrílicas</v>
      </c>
      <c r="C780" s="81" t="s">
        <v>9562</v>
      </c>
      <c r="D780" s="81">
        <v>2</v>
      </c>
      <c r="E780" s="71">
        <v>1500</v>
      </c>
      <c r="F780" s="70">
        <f t="shared" ca="1" si="41"/>
        <v>3000</v>
      </c>
      <c r="G780" s="45"/>
      <c r="H780" s="45"/>
      <c r="I780" s="45"/>
      <c r="J780" s="45"/>
    </row>
    <row r="781" spans="1:10" ht="13.5" customHeight="1" x14ac:dyDescent="0.2">
      <c r="A781" s="92">
        <v>31211504</v>
      </c>
      <c r="B781" s="69" t="str">
        <f t="shared" ca="1" si="40"/>
        <v>Pinturas de revestimiento</v>
      </c>
      <c r="C781" s="81" t="s">
        <v>9562</v>
      </c>
      <c r="D781" s="81">
        <v>3</v>
      </c>
      <c r="E781" s="71">
        <v>1400</v>
      </c>
      <c r="F781" s="70">
        <f t="shared" ca="1" si="41"/>
        <v>4200</v>
      </c>
      <c r="G781" s="45"/>
      <c r="H781" s="45"/>
      <c r="I781" s="45"/>
      <c r="J781" s="45"/>
    </row>
    <row r="782" spans="1:10" ht="13.5" customHeight="1" x14ac:dyDescent="0.2">
      <c r="A782" s="92">
        <v>31211504</v>
      </c>
      <c r="B782" s="69" t="str">
        <f t="shared" ca="1" si="40"/>
        <v>Pinturas de revestimiento</v>
      </c>
      <c r="C782" s="81" t="s">
        <v>9562</v>
      </c>
      <c r="D782" s="81">
        <v>3</v>
      </c>
      <c r="E782" s="71">
        <v>1400</v>
      </c>
      <c r="F782" s="70">
        <f t="shared" ca="1" si="41"/>
        <v>4200</v>
      </c>
      <c r="G782" s="45"/>
      <c r="H782" s="45"/>
      <c r="I782" s="45"/>
      <c r="J782" s="45"/>
    </row>
    <row r="783" spans="1:10" ht="13.5" customHeight="1" x14ac:dyDescent="0.2">
      <c r="A783" s="92">
        <v>31211504</v>
      </c>
      <c r="B783" s="69" t="str">
        <f t="shared" ca="1" si="40"/>
        <v>Pinturas de revestimiento</v>
      </c>
      <c r="C783" s="81" t="s">
        <v>9562</v>
      </c>
      <c r="D783" s="81">
        <v>3</v>
      </c>
      <c r="E783" s="71">
        <v>1200</v>
      </c>
      <c r="F783" s="70">
        <f t="shared" ca="1" si="41"/>
        <v>3600</v>
      </c>
      <c r="G783" s="45"/>
      <c r="H783" s="45"/>
      <c r="I783" s="45"/>
      <c r="J783" s="45"/>
    </row>
    <row r="784" spans="1:10" ht="13.5" customHeight="1" x14ac:dyDescent="0.2">
      <c r="A784" s="92">
        <v>31211505</v>
      </c>
      <c r="B784" s="69" t="str">
        <f t="shared" ca="1" si="40"/>
        <v>Pinturas de aceite</v>
      </c>
      <c r="C784" s="81" t="s">
        <v>9562</v>
      </c>
      <c r="D784" s="81">
        <v>3</v>
      </c>
      <c r="E784" s="71">
        <v>700</v>
      </c>
      <c r="F784" s="70">
        <f t="shared" ca="1" si="41"/>
        <v>2100</v>
      </c>
      <c r="G784" s="45"/>
      <c r="H784" s="45"/>
      <c r="I784" s="45"/>
      <c r="J784" s="45"/>
    </row>
    <row r="785" spans="1:10" ht="13.5" customHeight="1" x14ac:dyDescent="0.2">
      <c r="A785" s="92">
        <v>31211505</v>
      </c>
      <c r="B785" s="69" t="str">
        <f t="shared" ca="1" si="40"/>
        <v>Pinturas de aceite</v>
      </c>
      <c r="C785" s="81" t="s">
        <v>9562</v>
      </c>
      <c r="D785" s="81">
        <v>3</v>
      </c>
      <c r="E785" s="71">
        <v>700</v>
      </c>
      <c r="F785" s="70">
        <f t="shared" ca="1" si="41"/>
        <v>2100</v>
      </c>
      <c r="G785" s="45"/>
      <c r="H785" s="45"/>
      <c r="I785" s="45"/>
      <c r="J785" s="45"/>
    </row>
    <row r="786" spans="1:10" ht="13.5" customHeight="1" x14ac:dyDescent="0.2">
      <c r="A786" s="92">
        <v>31211505</v>
      </c>
      <c r="B786" s="69" t="str">
        <f t="shared" ca="1" si="40"/>
        <v>Pinturas de aceite</v>
      </c>
      <c r="C786" s="81" t="s">
        <v>9562</v>
      </c>
      <c r="D786" s="81">
        <v>3</v>
      </c>
      <c r="E786" s="71">
        <v>800</v>
      </c>
      <c r="F786" s="70">
        <f t="shared" ca="1" si="41"/>
        <v>2400</v>
      </c>
      <c r="G786" s="45"/>
      <c r="H786" s="45"/>
      <c r="I786" s="45"/>
      <c r="J786" s="45"/>
    </row>
    <row r="787" spans="1:10" ht="13.5" customHeight="1" x14ac:dyDescent="0.2">
      <c r="A787" s="92">
        <v>31211505</v>
      </c>
      <c r="B787" s="69" t="str">
        <f t="shared" ca="1" si="40"/>
        <v>Pinturas de aceite</v>
      </c>
      <c r="C787" s="81" t="s">
        <v>9562</v>
      </c>
      <c r="D787" s="81">
        <v>3</v>
      </c>
      <c r="E787" s="71">
        <v>1000</v>
      </c>
      <c r="F787" s="70">
        <f t="shared" ca="1" si="41"/>
        <v>3000</v>
      </c>
      <c r="G787" s="45"/>
      <c r="H787" s="45"/>
      <c r="I787" s="45"/>
      <c r="J787" s="45"/>
    </row>
    <row r="788" spans="1:10" ht="13.5" customHeight="1" x14ac:dyDescent="0.2">
      <c r="A788" s="92">
        <v>31211505</v>
      </c>
      <c r="B788" s="69" t="str">
        <f t="shared" ca="1" si="40"/>
        <v>Pinturas de aceite</v>
      </c>
      <c r="C788" s="81" t="s">
        <v>9562</v>
      </c>
      <c r="D788" s="81">
        <v>3</v>
      </c>
      <c r="E788" s="71">
        <v>1200</v>
      </c>
      <c r="F788" s="70">
        <f t="shared" ca="1" si="41"/>
        <v>3600</v>
      </c>
      <c r="G788" s="45"/>
      <c r="H788" s="45"/>
      <c r="I788" s="45"/>
      <c r="J788" s="45"/>
    </row>
    <row r="789" spans="1:10" ht="13.5" customHeight="1" x14ac:dyDescent="0.2">
      <c r="A789" s="92">
        <v>11121503</v>
      </c>
      <c r="B789" s="69" t="str">
        <f t="shared" ca="1" si="40"/>
        <v>Laca</v>
      </c>
      <c r="C789" s="81" t="s">
        <v>1450</v>
      </c>
      <c r="D789" s="81">
        <v>2</v>
      </c>
      <c r="E789" s="71">
        <v>250</v>
      </c>
      <c r="F789" s="70">
        <f t="shared" ca="1" si="41"/>
        <v>500</v>
      </c>
      <c r="G789" s="45"/>
      <c r="H789" s="45"/>
      <c r="I789" s="45"/>
      <c r="J789" s="45"/>
    </row>
    <row r="790" spans="1:10" ht="13.5" customHeight="1" x14ac:dyDescent="0.2">
      <c r="A790" s="92">
        <v>60121803</v>
      </c>
      <c r="B790" s="69" t="str">
        <f t="shared" ca="1" si="40"/>
        <v>Tintas para serigrafía a base de aceite</v>
      </c>
      <c r="C790" s="81" t="s">
        <v>1450</v>
      </c>
      <c r="D790" s="81">
        <v>1</v>
      </c>
      <c r="E790" s="71">
        <v>600</v>
      </c>
      <c r="F790" s="70">
        <f t="shared" ca="1" si="41"/>
        <v>600</v>
      </c>
      <c r="G790" s="45"/>
      <c r="H790" s="45"/>
      <c r="I790" s="45"/>
      <c r="J790" s="45"/>
    </row>
    <row r="791" spans="1:10" ht="13.5" customHeight="1" x14ac:dyDescent="0.2">
      <c r="A791" s="92">
        <v>31211501</v>
      </c>
      <c r="B791" s="69" t="str">
        <f t="shared" ca="1" si="40"/>
        <v>Pinturas de esmalte</v>
      </c>
      <c r="C791" s="81" t="s">
        <v>9562</v>
      </c>
      <c r="D791" s="81">
        <v>2</v>
      </c>
      <c r="E791" s="71">
        <v>1200</v>
      </c>
      <c r="F791" s="70">
        <f t="shared" ca="1" si="41"/>
        <v>2400</v>
      </c>
      <c r="G791" s="45"/>
      <c r="H791" s="45"/>
      <c r="I791" s="45"/>
      <c r="J791" s="45"/>
    </row>
    <row r="792" spans="1:10" ht="13.5" customHeight="1" x14ac:dyDescent="0.2">
      <c r="A792" s="92">
        <v>31211511</v>
      </c>
      <c r="B792" s="69" t="str">
        <f t="shared" ca="1" si="40"/>
        <v>Bases de uretano</v>
      </c>
      <c r="C792" s="81" t="s">
        <v>9562</v>
      </c>
      <c r="D792" s="81">
        <v>1</v>
      </c>
      <c r="E792" s="71">
        <v>2000</v>
      </c>
      <c r="F792" s="70">
        <f t="shared" ca="1" si="41"/>
        <v>2000</v>
      </c>
      <c r="G792" s="45"/>
      <c r="H792" s="45"/>
      <c r="I792" s="45"/>
      <c r="J792" s="45"/>
    </row>
    <row r="793" spans="1:10" ht="13.5" customHeight="1" x14ac:dyDescent="0.2">
      <c r="A793" s="92">
        <v>31211511</v>
      </c>
      <c r="B793" s="69" t="str">
        <f t="shared" ca="1" si="40"/>
        <v>Bases de uretano</v>
      </c>
      <c r="C793" s="81" t="s">
        <v>9562</v>
      </c>
      <c r="D793" s="81">
        <v>1</v>
      </c>
      <c r="E793" s="71">
        <v>2500</v>
      </c>
      <c r="F793" s="70">
        <f t="shared" ca="1" si="41"/>
        <v>2500</v>
      </c>
      <c r="G793" s="45"/>
      <c r="H793" s="45"/>
      <c r="I793" s="45"/>
      <c r="J793" s="45"/>
    </row>
    <row r="794" spans="1:10" ht="13.5" customHeight="1" x14ac:dyDescent="0.2">
      <c r="A794" s="92">
        <v>31201602</v>
      </c>
      <c r="B794" s="69" t="str">
        <f t="shared" ca="1" si="40"/>
        <v>Pastas</v>
      </c>
      <c r="C794" s="81" t="s">
        <v>15637</v>
      </c>
      <c r="D794" s="81">
        <v>1</v>
      </c>
      <c r="E794" s="71">
        <v>86.02</v>
      </c>
      <c r="F794" s="70">
        <f t="shared" ca="1" si="41"/>
        <v>86.02</v>
      </c>
      <c r="G794" s="45"/>
      <c r="H794" s="45"/>
      <c r="I794" s="45"/>
      <c r="J794" s="45"/>
    </row>
    <row r="795" spans="1:10" ht="13.5" customHeight="1" x14ac:dyDescent="0.2">
      <c r="A795" s="92">
        <v>31211508</v>
      </c>
      <c r="B795" s="69" t="str">
        <f t="shared" ca="1" si="40"/>
        <v>Pinturas acrílicas</v>
      </c>
      <c r="C795" s="81" t="s">
        <v>9562</v>
      </c>
      <c r="D795" s="81">
        <v>2</v>
      </c>
      <c r="E795" s="71">
        <v>1278.6199999999999</v>
      </c>
      <c r="F795" s="70">
        <f t="shared" ca="1" si="41"/>
        <v>2557.2399999999998</v>
      </c>
      <c r="G795" s="45"/>
      <c r="H795" s="45"/>
      <c r="I795" s="45"/>
      <c r="J795" s="45"/>
    </row>
    <row r="796" spans="1:10" ht="13.5" customHeight="1" x14ac:dyDescent="0.2">
      <c r="A796" s="92">
        <v>31211705</v>
      </c>
      <c r="B796" s="69" t="str">
        <f t="shared" ca="1" si="40"/>
        <v>Barniz de laca</v>
      </c>
      <c r="C796" s="81" t="s">
        <v>9562</v>
      </c>
      <c r="D796" s="81">
        <v>1</v>
      </c>
      <c r="E796" s="71">
        <v>1970.34</v>
      </c>
      <c r="F796" s="70">
        <f t="shared" ca="1" si="41"/>
        <v>1970.34</v>
      </c>
      <c r="G796" s="45"/>
      <c r="H796" s="45"/>
      <c r="I796" s="45"/>
      <c r="J796" s="45"/>
    </row>
    <row r="797" spans="1:10" ht="13.5" customHeight="1" x14ac:dyDescent="0.2">
      <c r="A797" s="92">
        <v>11121503</v>
      </c>
      <c r="B797" s="69" t="str">
        <f t="shared" ca="1" si="40"/>
        <v>Laca</v>
      </c>
      <c r="C797" s="81" t="s">
        <v>1450</v>
      </c>
      <c r="D797" s="81">
        <v>1</v>
      </c>
      <c r="E797" s="71">
        <v>2460</v>
      </c>
      <c r="F797" s="70">
        <f t="shared" ca="1" si="41"/>
        <v>2460</v>
      </c>
      <c r="G797" s="45"/>
      <c r="H797" s="45"/>
      <c r="I797" s="45"/>
      <c r="J797" s="45"/>
    </row>
    <row r="798" spans="1:10" ht="13.5" customHeight="1" x14ac:dyDescent="0.2">
      <c r="A798" s="92">
        <v>31211508</v>
      </c>
      <c r="B798" s="69" t="str">
        <f t="shared" ca="1" si="40"/>
        <v>Pinturas acrílicas</v>
      </c>
      <c r="C798" s="81" t="s">
        <v>9562</v>
      </c>
      <c r="D798" s="81">
        <v>1</v>
      </c>
      <c r="E798" s="71">
        <v>2668.5</v>
      </c>
      <c r="F798" s="70">
        <f t="shared" ca="1" si="41"/>
        <v>2668.5</v>
      </c>
      <c r="G798" s="45"/>
      <c r="H798" s="45"/>
      <c r="I798" s="45"/>
      <c r="J798" s="45"/>
    </row>
    <row r="799" spans="1:10" ht="13.5" customHeight="1" x14ac:dyDescent="0.2">
      <c r="A799" s="92">
        <v>31211508</v>
      </c>
      <c r="B799" s="69" t="str">
        <f t="shared" ca="1" si="40"/>
        <v>Pinturas acrílicas</v>
      </c>
      <c r="C799" s="81" t="s">
        <v>9562</v>
      </c>
      <c r="D799" s="81">
        <v>2</v>
      </c>
      <c r="E799" s="71">
        <v>1600</v>
      </c>
      <c r="F799" s="70">
        <f t="shared" ca="1" si="41"/>
        <v>3200</v>
      </c>
      <c r="G799" s="45"/>
      <c r="H799" s="45"/>
      <c r="I799" s="45"/>
      <c r="J799" s="45"/>
    </row>
    <row r="800" spans="1:10" ht="13.5" customHeight="1" x14ac:dyDescent="0.2">
      <c r="A800" s="92">
        <v>31211803</v>
      </c>
      <c r="B800" s="69" t="str">
        <f t="shared" ca="1" si="40"/>
        <v>Diluyentes para pinturas y barnices</v>
      </c>
      <c r="C800" s="81" t="s">
        <v>9562</v>
      </c>
      <c r="D800" s="81">
        <v>4</v>
      </c>
      <c r="E800" s="71">
        <v>590</v>
      </c>
      <c r="F800" s="70">
        <f t="shared" ca="1" si="41"/>
        <v>2360</v>
      </c>
      <c r="G800" s="45"/>
      <c r="H800" s="45"/>
      <c r="I800" s="45"/>
      <c r="J800" s="45"/>
    </row>
    <row r="801" spans="1:10" ht="13.5" customHeight="1" x14ac:dyDescent="0.2">
      <c r="A801" s="92">
        <v>31201617</v>
      </c>
      <c r="B801" s="69" t="str">
        <f t="shared" ca="1" si="40"/>
        <v>Cementos disolventes</v>
      </c>
      <c r="C801" s="81" t="s">
        <v>1450</v>
      </c>
      <c r="D801" s="81">
        <v>1</v>
      </c>
      <c r="E801" s="71">
        <v>260.58</v>
      </c>
      <c r="F801" s="70">
        <f t="shared" ca="1" si="41"/>
        <v>260.58</v>
      </c>
      <c r="G801" s="45"/>
      <c r="H801" s="45"/>
      <c r="I801" s="45"/>
      <c r="J801" s="45"/>
    </row>
    <row r="802" spans="1:10" ht="13.5" customHeight="1" x14ac:dyDescent="0.2">
      <c r="A802" s="92">
        <v>31211803</v>
      </c>
      <c r="B802" s="69" t="str">
        <f t="shared" ca="1" si="40"/>
        <v>Diluyentes para pinturas y barnices</v>
      </c>
      <c r="C802" s="81" t="s">
        <v>1450</v>
      </c>
      <c r="D802" s="81">
        <v>1</v>
      </c>
      <c r="E802" s="71">
        <v>185.36</v>
      </c>
      <c r="F802" s="70">
        <f t="shared" ca="1" si="41"/>
        <v>185.36</v>
      </c>
      <c r="G802" s="45"/>
      <c r="H802" s="45"/>
      <c r="I802" s="45"/>
      <c r="J802" s="45"/>
    </row>
    <row r="803" spans="1:10" ht="13.5" customHeight="1" x14ac:dyDescent="0.2">
      <c r="A803" s="92">
        <v>31211904</v>
      </c>
      <c r="B803" s="69" t="str">
        <f t="shared" ca="1" si="40"/>
        <v>Brochas</v>
      </c>
      <c r="C803" s="81" t="s">
        <v>1450</v>
      </c>
      <c r="D803" s="81">
        <v>1</v>
      </c>
      <c r="E803" s="71">
        <v>135</v>
      </c>
      <c r="F803" s="70">
        <f t="shared" ca="1" si="41"/>
        <v>135</v>
      </c>
      <c r="G803" s="45"/>
      <c r="H803" s="45"/>
      <c r="I803" s="45"/>
      <c r="J803" s="45"/>
    </row>
    <row r="804" spans="1:10" ht="13.5" customHeight="1" x14ac:dyDescent="0.2">
      <c r="A804" s="92">
        <v>31211904</v>
      </c>
      <c r="B804" s="69" t="str">
        <f t="shared" ca="1" si="40"/>
        <v>Brochas</v>
      </c>
      <c r="C804" s="81" t="s">
        <v>1450</v>
      </c>
      <c r="D804" s="81">
        <v>1</v>
      </c>
      <c r="E804" s="71">
        <v>155</v>
      </c>
      <c r="F804" s="70">
        <f t="shared" ca="1" si="41"/>
        <v>155</v>
      </c>
      <c r="G804" s="45"/>
      <c r="H804" s="45"/>
      <c r="I804" s="45"/>
      <c r="J804" s="45"/>
    </row>
    <row r="805" spans="1:10" ht="13.5" customHeight="1" x14ac:dyDescent="0.2">
      <c r="A805" s="92">
        <v>31211904</v>
      </c>
      <c r="B805" s="69" t="str">
        <f t="shared" ca="1" si="40"/>
        <v>Brochas</v>
      </c>
      <c r="C805" s="81" t="s">
        <v>1450</v>
      </c>
      <c r="D805" s="81">
        <v>1</v>
      </c>
      <c r="E805" s="71">
        <v>100</v>
      </c>
      <c r="F805" s="70">
        <f t="shared" ca="1" si="41"/>
        <v>100</v>
      </c>
      <c r="G805" s="45"/>
      <c r="H805" s="45"/>
      <c r="I805" s="45"/>
      <c r="J805" s="45"/>
    </row>
    <row r="806" spans="1:10" ht="13.5" customHeight="1" x14ac:dyDescent="0.2">
      <c r="A806" s="92">
        <v>31211906</v>
      </c>
      <c r="B806" s="69" t="str">
        <f t="shared" ca="1" si="40"/>
        <v>Rodillos de pintar</v>
      </c>
      <c r="C806" s="81" t="s">
        <v>1450</v>
      </c>
      <c r="D806" s="81">
        <v>2</v>
      </c>
      <c r="E806" s="71">
        <v>190</v>
      </c>
      <c r="F806" s="70">
        <f t="shared" ca="1" si="41"/>
        <v>380</v>
      </c>
      <c r="G806" s="45"/>
      <c r="H806" s="45"/>
      <c r="I806" s="45"/>
      <c r="J806" s="45"/>
    </row>
    <row r="807" spans="1:10" ht="13.5" customHeight="1" x14ac:dyDescent="0.2">
      <c r="A807" s="92">
        <v>31211917</v>
      </c>
      <c r="B807" s="69" t="str">
        <f t="shared" ca="1" si="40"/>
        <v>Cubiertas para rodillos de pintura</v>
      </c>
      <c r="C807" s="81" t="s">
        <v>1450</v>
      </c>
      <c r="D807" s="81">
        <v>2</v>
      </c>
      <c r="E807" s="71">
        <v>191</v>
      </c>
      <c r="F807" s="70">
        <f t="shared" ca="1" si="41"/>
        <v>382</v>
      </c>
      <c r="G807" s="45"/>
      <c r="H807" s="45"/>
      <c r="I807" s="45"/>
      <c r="J807" s="45"/>
    </row>
    <row r="808" spans="1:10" ht="14.1" customHeight="1" x14ac:dyDescent="0.2">
      <c r="A808" s="45"/>
      <c r="B808" s="45"/>
      <c r="C808" s="45"/>
      <c r="D808" s="45"/>
      <c r="E808" s="73" t="s">
        <v>12552</v>
      </c>
      <c r="F808" s="74">
        <f ca="1">SUM(Table326[MONTO TOTAL ESTIMADO])</f>
        <v>77750.039999999994</v>
      </c>
      <c r="G808" s="45"/>
      <c r="H808" s="45" t="str">
        <f>C765</f>
        <v>Bienes</v>
      </c>
      <c r="I808" s="45" t="str">
        <f>E765</f>
        <v>Sí</v>
      </c>
      <c r="J808" s="45" t="str">
        <f>D765</f>
        <v>Compras por debajo del Umbral</v>
      </c>
    </row>
    <row r="809" spans="1:10" ht="14.1" customHeight="1" thickBot="1" x14ac:dyDescent="0.3"/>
    <row r="810" spans="1:10" ht="33.75" customHeight="1" thickBot="1" x14ac:dyDescent="0.25">
      <c r="A810" s="64" t="s">
        <v>16383</v>
      </c>
      <c r="B810" s="64" t="s">
        <v>161</v>
      </c>
      <c r="C810" s="64" t="s">
        <v>11726</v>
      </c>
      <c r="D810" s="64" t="s">
        <v>14380</v>
      </c>
      <c r="E810" s="64" t="s">
        <v>10964</v>
      </c>
      <c r="F810" s="64" t="s">
        <v>11097</v>
      </c>
      <c r="G810" s="45"/>
      <c r="H810" s="45"/>
      <c r="I810" s="45"/>
      <c r="J810" s="45"/>
    </row>
    <row r="811" spans="1:10" ht="13.5" customHeight="1" thickBot="1" x14ac:dyDescent="0.25">
      <c r="A811" s="66" t="s">
        <v>18845</v>
      </c>
      <c r="B811" s="91" t="s">
        <v>18846</v>
      </c>
      <c r="C811" s="66" t="s">
        <v>17798</v>
      </c>
      <c r="D811" s="66" t="s">
        <v>10173</v>
      </c>
      <c r="E811" s="66" t="s">
        <v>8857</v>
      </c>
      <c r="F811" s="66"/>
      <c r="G811" s="45"/>
      <c r="H811" s="45"/>
      <c r="I811" s="45"/>
      <c r="J811" s="45"/>
    </row>
    <row r="812" spans="1:10" ht="14.1" customHeight="1" thickBot="1" x14ac:dyDescent="0.25">
      <c r="A812" s="118" t="s">
        <v>14830</v>
      </c>
      <c r="B812" s="67" t="s">
        <v>8531</v>
      </c>
      <c r="C812" s="76">
        <v>43832</v>
      </c>
      <c r="D812" s="118" t="s">
        <v>9388</v>
      </c>
      <c r="E812" s="67" t="s">
        <v>13095</v>
      </c>
      <c r="F812" s="66" t="s">
        <v>3082</v>
      </c>
      <c r="G812" s="45"/>
      <c r="H812" s="45"/>
      <c r="I812" s="45"/>
      <c r="J812" s="45"/>
    </row>
    <row r="813" spans="1:10" ht="14.1" customHeight="1" thickBot="1" x14ac:dyDescent="0.25">
      <c r="A813" s="119"/>
      <c r="B813" s="67" t="s">
        <v>1787</v>
      </c>
      <c r="C813" s="97">
        <f>IF(C812="","",IF(AND(MONTH(C812)&gt;=1,MONTH(C812)&lt;=3),1,IF(AND(MONTH(C812)&gt;=4,MONTH(C812)&lt;=6),2,IF(AND(MONTH(C812)&gt;=7,MONTH(C812)&lt;=9),3,4))))</f>
        <v>1</v>
      </c>
      <c r="D813" s="119"/>
      <c r="E813" s="67" t="s">
        <v>2419</v>
      </c>
      <c r="F813" s="66" t="s">
        <v>14451</v>
      </c>
      <c r="G813" s="45"/>
      <c r="H813" s="45"/>
      <c r="I813" s="45"/>
      <c r="J813" s="45"/>
    </row>
    <row r="814" spans="1:10" ht="14.1" customHeight="1" thickBot="1" x14ac:dyDescent="0.25">
      <c r="A814" s="119"/>
      <c r="B814" s="67" t="s">
        <v>12944</v>
      </c>
      <c r="C814" s="76">
        <v>43921</v>
      </c>
      <c r="D814" s="119"/>
      <c r="E814" s="67" t="s">
        <v>3075</v>
      </c>
      <c r="F814" s="66" t="s">
        <v>4623</v>
      </c>
      <c r="G814" s="45"/>
      <c r="H814" s="45"/>
      <c r="I814" s="45"/>
      <c r="J814" s="45"/>
    </row>
    <row r="815" spans="1:10" ht="14.1" customHeight="1" thickBot="1" x14ac:dyDescent="0.25">
      <c r="A815" s="119"/>
      <c r="B815" s="67" t="s">
        <v>1787</v>
      </c>
      <c r="C815" s="97">
        <f>IF(C814="","",IF(AND(MONTH(C814)&gt;=1,MONTH(C814)&lt;=3),1,IF(AND(MONTH(C814)&gt;=4,MONTH(C814)&lt;=6),2,IF(AND(MONTH(C814)&gt;=7,MONTH(C814)&lt;=9),3,4))))</f>
        <v>1</v>
      </c>
      <c r="D815" s="119"/>
      <c r="E815" s="67" t="s">
        <v>13194</v>
      </c>
      <c r="F815" s="66" t="s">
        <v>4623</v>
      </c>
      <c r="G815" s="45"/>
      <c r="H815" s="45"/>
      <c r="I815" s="45"/>
      <c r="J815" s="45"/>
    </row>
    <row r="816" spans="1:10" ht="14.1" customHeight="1" thickBot="1" x14ac:dyDescent="0.25">
      <c r="A816" s="45"/>
      <c r="B816" s="45"/>
      <c r="C816" s="45"/>
      <c r="D816" s="45"/>
      <c r="E816" s="45"/>
      <c r="F816" s="45"/>
      <c r="G816" s="45"/>
      <c r="H816" s="45"/>
      <c r="I816" s="45"/>
      <c r="J816" s="45"/>
    </row>
    <row r="817" spans="1:10" ht="14.1" customHeight="1" thickBot="1" x14ac:dyDescent="0.25">
      <c r="A817" s="72" t="s">
        <v>15736</v>
      </c>
      <c r="B817" s="72" t="s">
        <v>16147</v>
      </c>
      <c r="C817" s="72" t="s">
        <v>15642</v>
      </c>
      <c r="D817" s="72" t="s">
        <v>15252</v>
      </c>
      <c r="E817" s="72" t="s">
        <v>6935</v>
      </c>
      <c r="F817" s="72" t="s">
        <v>15281</v>
      </c>
      <c r="G817" s="45"/>
      <c r="H817" s="45"/>
      <c r="I817" s="45"/>
      <c r="J817" s="45"/>
    </row>
    <row r="818" spans="1:10" ht="13.5" customHeight="1" x14ac:dyDescent="0.2">
      <c r="A818" s="92">
        <v>39101701</v>
      </c>
      <c r="B818" s="69" t="str">
        <f t="shared" ref="B818:B840" ca="1" si="42">IFERROR(INDEX(UNSPSCDes,MATCH(INDIRECT(ADDRESS(ROW(),COLUMN()-1,4)),UNSPSCCode,0)),"")</f>
        <v>Tubos fluorescentes</v>
      </c>
      <c r="C818" s="81" t="s">
        <v>1450</v>
      </c>
      <c r="D818" s="81">
        <v>3</v>
      </c>
      <c r="E818" s="71">
        <v>140</v>
      </c>
      <c r="F818" s="70">
        <f t="shared" ref="F818:F840" ca="1" si="43">INDIRECT(ADDRESS(ROW(),COLUMN()-2,4))*INDIRECT(ADDRESS(ROW(),COLUMN()-1,4))</f>
        <v>420</v>
      </c>
      <c r="G818" s="45"/>
      <c r="H818" s="45"/>
      <c r="I818" s="45"/>
      <c r="J818" s="45"/>
    </row>
    <row r="819" spans="1:10" ht="13.5" customHeight="1" x14ac:dyDescent="0.2">
      <c r="A819" s="92">
        <v>39101701</v>
      </c>
      <c r="B819" s="69" t="str">
        <f t="shared" ca="1" si="42"/>
        <v>Tubos fluorescentes</v>
      </c>
      <c r="C819" s="81" t="s">
        <v>1450</v>
      </c>
      <c r="D819" s="81">
        <v>4</v>
      </c>
      <c r="E819" s="71">
        <v>34.5</v>
      </c>
      <c r="F819" s="70">
        <f t="shared" ca="1" si="43"/>
        <v>138</v>
      </c>
      <c r="G819" s="45"/>
      <c r="H819" s="45"/>
      <c r="I819" s="45"/>
      <c r="J819" s="45"/>
    </row>
    <row r="820" spans="1:10" ht="13.5" customHeight="1" x14ac:dyDescent="0.2">
      <c r="A820" s="92">
        <v>39101701</v>
      </c>
      <c r="B820" s="69" t="str">
        <f t="shared" ca="1" si="42"/>
        <v>Tubos fluorescentes</v>
      </c>
      <c r="C820" s="81" t="s">
        <v>1450</v>
      </c>
      <c r="D820" s="81">
        <v>4</v>
      </c>
      <c r="E820" s="71">
        <v>125</v>
      </c>
      <c r="F820" s="70">
        <f t="shared" ca="1" si="43"/>
        <v>500</v>
      </c>
      <c r="G820" s="45"/>
      <c r="H820" s="45"/>
      <c r="I820" s="45"/>
      <c r="J820" s="45"/>
    </row>
    <row r="821" spans="1:10" ht="13.5" customHeight="1" x14ac:dyDescent="0.2">
      <c r="A821" s="92">
        <v>39101605</v>
      </c>
      <c r="B821" s="69" t="str">
        <f t="shared" ca="1" si="42"/>
        <v>Lámparas fluorescentes</v>
      </c>
      <c r="C821" s="81" t="s">
        <v>1450</v>
      </c>
      <c r="D821" s="81">
        <v>2</v>
      </c>
      <c r="E821" s="71">
        <v>400</v>
      </c>
      <c r="F821" s="70">
        <f t="shared" ca="1" si="43"/>
        <v>800</v>
      </c>
      <c r="G821" s="45"/>
      <c r="H821" s="45"/>
      <c r="I821" s="45"/>
      <c r="J821" s="45"/>
    </row>
    <row r="822" spans="1:10" ht="13.5" customHeight="1" x14ac:dyDescent="0.2">
      <c r="A822" s="92">
        <v>39101701</v>
      </c>
      <c r="B822" s="69" t="str">
        <f t="shared" ca="1" si="42"/>
        <v>Tubos fluorescentes</v>
      </c>
      <c r="C822" s="81" t="s">
        <v>1450</v>
      </c>
      <c r="D822" s="81">
        <v>2</v>
      </c>
      <c r="E822" s="71">
        <v>230</v>
      </c>
      <c r="F822" s="70">
        <f t="shared" ca="1" si="43"/>
        <v>460</v>
      </c>
      <c r="G822" s="45"/>
      <c r="H822" s="45"/>
      <c r="I822" s="45"/>
      <c r="J822" s="45"/>
    </row>
    <row r="823" spans="1:10" ht="13.5" customHeight="1" x14ac:dyDescent="0.2">
      <c r="A823" s="92">
        <v>39101701</v>
      </c>
      <c r="B823" s="69" t="str">
        <f t="shared" ca="1" si="42"/>
        <v>Tubos fluorescentes</v>
      </c>
      <c r="C823" s="81" t="s">
        <v>1450</v>
      </c>
      <c r="D823" s="81">
        <v>2</v>
      </c>
      <c r="E823" s="71">
        <v>34.5</v>
      </c>
      <c r="F823" s="70">
        <f t="shared" ca="1" si="43"/>
        <v>69</v>
      </c>
      <c r="G823" s="45"/>
      <c r="H823" s="45"/>
      <c r="I823" s="45"/>
      <c r="J823" s="45"/>
    </row>
    <row r="824" spans="1:10" ht="13.5" customHeight="1" x14ac:dyDescent="0.2">
      <c r="A824" s="92">
        <v>39121432</v>
      </c>
      <c r="B824" s="69" t="str">
        <f t="shared" ca="1" si="42"/>
        <v>Terminales eléctricos</v>
      </c>
      <c r="C824" s="81" t="s">
        <v>1450</v>
      </c>
      <c r="D824" s="81">
        <v>2</v>
      </c>
      <c r="E824" s="71">
        <v>184</v>
      </c>
      <c r="F824" s="70">
        <f t="shared" ca="1" si="43"/>
        <v>368</v>
      </c>
      <c r="G824" s="45"/>
      <c r="H824" s="45"/>
      <c r="I824" s="45"/>
      <c r="J824" s="45"/>
    </row>
    <row r="825" spans="1:10" ht="13.5" customHeight="1" x14ac:dyDescent="0.2">
      <c r="A825" s="92">
        <v>39121501</v>
      </c>
      <c r="B825" s="69" t="str">
        <f t="shared" ca="1" si="42"/>
        <v>Interruptores de seguridad</v>
      </c>
      <c r="C825" s="81" t="s">
        <v>1450</v>
      </c>
      <c r="D825" s="81">
        <v>2</v>
      </c>
      <c r="E825" s="71">
        <v>91.04</v>
      </c>
      <c r="F825" s="70">
        <f t="shared" ca="1" si="43"/>
        <v>182.08</v>
      </c>
      <c r="G825" s="45"/>
      <c r="H825" s="45"/>
      <c r="I825" s="45"/>
      <c r="J825" s="45"/>
    </row>
    <row r="826" spans="1:10" ht="13.5" customHeight="1" x14ac:dyDescent="0.2">
      <c r="A826" s="92">
        <v>39121308</v>
      </c>
      <c r="B826" s="69" t="str">
        <f t="shared" ca="1" si="42"/>
        <v>Cajas de toma de corriente</v>
      </c>
      <c r="C826" s="81" t="s">
        <v>1450</v>
      </c>
      <c r="D826" s="81">
        <v>2</v>
      </c>
      <c r="E826" s="71">
        <v>61.54</v>
      </c>
      <c r="F826" s="70">
        <f t="shared" ca="1" si="43"/>
        <v>123.08</v>
      </c>
      <c r="G826" s="45"/>
      <c r="H826" s="45"/>
      <c r="I826" s="45"/>
      <c r="J826" s="45"/>
    </row>
    <row r="827" spans="1:10" ht="13.5" customHeight="1" x14ac:dyDescent="0.2">
      <c r="A827" s="92">
        <v>40142309</v>
      </c>
      <c r="B827" s="69" t="str">
        <f t="shared" ca="1" si="42"/>
        <v>Curva de tubería</v>
      </c>
      <c r="C827" s="81" t="s">
        <v>1450</v>
      </c>
      <c r="D827" s="81">
        <v>8</v>
      </c>
      <c r="E827" s="71">
        <v>35</v>
      </c>
      <c r="F827" s="70">
        <f t="shared" ca="1" si="43"/>
        <v>280</v>
      </c>
      <c r="G827" s="45"/>
      <c r="H827" s="45"/>
      <c r="I827" s="45"/>
      <c r="J827" s="45"/>
    </row>
    <row r="828" spans="1:10" ht="13.5" customHeight="1" x14ac:dyDescent="0.2">
      <c r="A828" s="92">
        <v>60104912</v>
      </c>
      <c r="B828" s="69" t="str">
        <f t="shared" ca="1" si="42"/>
        <v>Alambres o cables eléctricos</v>
      </c>
      <c r="C828" s="81" t="s">
        <v>1450</v>
      </c>
      <c r="D828" s="81">
        <v>25</v>
      </c>
      <c r="E828" s="71">
        <v>70</v>
      </c>
      <c r="F828" s="70">
        <f t="shared" ca="1" si="43"/>
        <v>1750</v>
      </c>
      <c r="G828" s="45"/>
      <c r="H828" s="45"/>
      <c r="I828" s="45"/>
      <c r="J828" s="45"/>
    </row>
    <row r="829" spans="1:10" ht="13.5" customHeight="1" x14ac:dyDescent="0.2">
      <c r="A829" s="92">
        <v>60104912</v>
      </c>
      <c r="B829" s="69" t="str">
        <f t="shared" ca="1" si="42"/>
        <v>Alambres o cables eléctricos</v>
      </c>
      <c r="C829" s="81" t="s">
        <v>14112</v>
      </c>
      <c r="D829" s="81">
        <v>25</v>
      </c>
      <c r="E829" s="71">
        <v>8</v>
      </c>
      <c r="F829" s="70">
        <f t="shared" ca="1" si="43"/>
        <v>200</v>
      </c>
      <c r="G829" s="45"/>
      <c r="H829" s="45"/>
      <c r="I829" s="45"/>
      <c r="J829" s="45"/>
    </row>
    <row r="830" spans="1:10" ht="13.5" customHeight="1" x14ac:dyDescent="0.2">
      <c r="A830" s="92">
        <v>60104912</v>
      </c>
      <c r="B830" s="69" t="str">
        <f t="shared" ca="1" si="42"/>
        <v>Alambres o cables eléctricos</v>
      </c>
      <c r="C830" s="81" t="s">
        <v>14112</v>
      </c>
      <c r="D830" s="81">
        <v>25</v>
      </c>
      <c r="E830" s="71">
        <v>18</v>
      </c>
      <c r="F830" s="70">
        <f t="shared" ca="1" si="43"/>
        <v>450</v>
      </c>
      <c r="G830" s="45"/>
      <c r="H830" s="45"/>
      <c r="I830" s="45"/>
      <c r="J830" s="45"/>
    </row>
    <row r="831" spans="1:10" ht="13.5" customHeight="1" x14ac:dyDescent="0.2">
      <c r="A831" s="92">
        <v>60104912</v>
      </c>
      <c r="B831" s="69" t="str">
        <f t="shared" ca="1" si="42"/>
        <v>Alambres o cables eléctricos</v>
      </c>
      <c r="C831" s="81" t="s">
        <v>14112</v>
      </c>
      <c r="D831" s="81">
        <v>25</v>
      </c>
      <c r="E831" s="71">
        <v>220</v>
      </c>
      <c r="F831" s="70">
        <f t="shared" ca="1" si="43"/>
        <v>5500</v>
      </c>
      <c r="G831" s="45"/>
      <c r="H831" s="45"/>
      <c r="I831" s="45"/>
      <c r="J831" s="45"/>
    </row>
    <row r="832" spans="1:10" ht="13.5" customHeight="1" x14ac:dyDescent="0.2">
      <c r="A832" s="92">
        <v>39121416</v>
      </c>
      <c r="B832" s="69" t="str">
        <f t="shared" ca="1" si="42"/>
        <v>Tapas de conectores eléctricos</v>
      </c>
      <c r="C832" s="81" t="s">
        <v>1450</v>
      </c>
      <c r="D832" s="81">
        <v>5</v>
      </c>
      <c r="E832" s="71">
        <v>8</v>
      </c>
      <c r="F832" s="70">
        <f t="shared" ca="1" si="43"/>
        <v>40</v>
      </c>
      <c r="G832" s="45"/>
      <c r="H832" s="45"/>
      <c r="I832" s="45"/>
      <c r="J832" s="45"/>
    </row>
    <row r="833" spans="1:10" ht="13.5" customHeight="1" x14ac:dyDescent="0.2">
      <c r="A833" s="92">
        <v>39121311</v>
      </c>
      <c r="B833" s="69" t="str">
        <f t="shared" ca="1" si="42"/>
        <v>Accesorios eléctricos</v>
      </c>
      <c r="C833" s="81" t="s">
        <v>1450</v>
      </c>
      <c r="D833" s="81">
        <v>15</v>
      </c>
      <c r="E833" s="71">
        <v>75</v>
      </c>
      <c r="F833" s="70">
        <f t="shared" ca="1" si="43"/>
        <v>1125</v>
      </c>
      <c r="G833" s="45"/>
      <c r="H833" s="45"/>
      <c r="I833" s="45"/>
      <c r="J833" s="45"/>
    </row>
    <row r="834" spans="1:10" ht="13.5" customHeight="1" x14ac:dyDescent="0.2">
      <c r="A834" s="92">
        <v>39121311</v>
      </c>
      <c r="B834" s="69" t="str">
        <f t="shared" ca="1" si="42"/>
        <v>Accesorios eléctricos</v>
      </c>
      <c r="C834" s="81" t="s">
        <v>1450</v>
      </c>
      <c r="D834" s="81">
        <v>5</v>
      </c>
      <c r="E834" s="71">
        <v>50</v>
      </c>
      <c r="F834" s="70">
        <f t="shared" ca="1" si="43"/>
        <v>250</v>
      </c>
      <c r="G834" s="45"/>
      <c r="H834" s="45"/>
      <c r="I834" s="45"/>
      <c r="J834" s="45"/>
    </row>
    <row r="835" spans="1:10" ht="13.5" customHeight="1" x14ac:dyDescent="0.2">
      <c r="A835" s="92">
        <v>13102030</v>
      </c>
      <c r="B835" s="69" t="str">
        <f t="shared" ca="1" si="42"/>
        <v>Cloruro de polivinilo pvc</v>
      </c>
      <c r="C835" s="81" t="s">
        <v>1450</v>
      </c>
      <c r="D835" s="81">
        <v>2</v>
      </c>
      <c r="E835" s="71">
        <v>237.5</v>
      </c>
      <c r="F835" s="70">
        <f t="shared" ca="1" si="43"/>
        <v>475</v>
      </c>
      <c r="G835" s="45"/>
      <c r="H835" s="45"/>
      <c r="I835" s="45"/>
      <c r="J835" s="45"/>
    </row>
    <row r="836" spans="1:10" ht="13.5" customHeight="1" x14ac:dyDescent="0.2">
      <c r="A836" s="92">
        <v>39101701</v>
      </c>
      <c r="B836" s="69" t="str">
        <f t="shared" ca="1" si="42"/>
        <v>Tubos fluorescentes</v>
      </c>
      <c r="C836" s="81" t="s">
        <v>1450</v>
      </c>
      <c r="D836" s="107">
        <v>25</v>
      </c>
      <c r="E836" s="71">
        <v>175</v>
      </c>
      <c r="F836" s="70">
        <f t="shared" ca="1" si="43"/>
        <v>4375</v>
      </c>
      <c r="G836" s="45"/>
      <c r="H836" s="45"/>
      <c r="I836" s="45"/>
      <c r="J836" s="45"/>
    </row>
    <row r="837" spans="1:10" ht="13.5" customHeight="1" x14ac:dyDescent="0.2">
      <c r="A837" s="92">
        <v>60104912</v>
      </c>
      <c r="B837" s="69" t="str">
        <f t="shared" ca="1" si="42"/>
        <v>Alambres o cables eléctricos</v>
      </c>
      <c r="C837" s="81" t="s">
        <v>14112</v>
      </c>
      <c r="D837" s="81">
        <v>3</v>
      </c>
      <c r="E837" s="71">
        <v>22</v>
      </c>
      <c r="F837" s="70">
        <f t="shared" ca="1" si="43"/>
        <v>66</v>
      </c>
      <c r="G837" s="45"/>
      <c r="H837" s="45"/>
      <c r="I837" s="45"/>
      <c r="J837" s="45"/>
    </row>
    <row r="838" spans="1:10" ht="13.5" customHeight="1" x14ac:dyDescent="0.2">
      <c r="A838" s="92">
        <v>39121502</v>
      </c>
      <c r="B838" s="69" t="str">
        <f t="shared" ca="1" si="42"/>
        <v>Conmutadores reductores</v>
      </c>
      <c r="C838" s="81" t="s">
        <v>1450</v>
      </c>
      <c r="D838" s="81">
        <v>1</v>
      </c>
      <c r="E838" s="71">
        <v>2500</v>
      </c>
      <c r="F838" s="70">
        <f t="shared" ca="1" si="43"/>
        <v>2500</v>
      </c>
      <c r="G838" s="45"/>
      <c r="H838" s="45"/>
      <c r="I838" s="45"/>
      <c r="J838" s="45"/>
    </row>
    <row r="839" spans="1:10" ht="13.5" customHeight="1" x14ac:dyDescent="0.2">
      <c r="A839" s="92">
        <v>39121502</v>
      </c>
      <c r="B839" s="69" t="str">
        <f t="shared" ca="1" si="42"/>
        <v>Conmutadores reductores</v>
      </c>
      <c r="C839" s="81" t="s">
        <v>1450</v>
      </c>
      <c r="D839" s="81">
        <v>2</v>
      </c>
      <c r="E839" s="71">
        <v>390</v>
      </c>
      <c r="F839" s="70">
        <f t="shared" ca="1" si="43"/>
        <v>780</v>
      </c>
      <c r="G839" s="45"/>
      <c r="H839" s="45"/>
      <c r="I839" s="45"/>
      <c r="J839" s="45"/>
    </row>
    <row r="840" spans="1:10" ht="13.5" customHeight="1" x14ac:dyDescent="0.2">
      <c r="A840" s="92">
        <v>39121306</v>
      </c>
      <c r="B840" s="69" t="str">
        <f t="shared" ca="1" si="42"/>
        <v>Cajas de conmutadores</v>
      </c>
      <c r="C840" s="81" t="s">
        <v>1450</v>
      </c>
      <c r="D840" s="81">
        <v>1</v>
      </c>
      <c r="E840" s="71">
        <v>800</v>
      </c>
      <c r="F840" s="70">
        <f t="shared" ca="1" si="43"/>
        <v>800</v>
      </c>
      <c r="G840" s="45"/>
      <c r="H840" s="45"/>
      <c r="I840" s="45"/>
      <c r="J840" s="45"/>
    </row>
    <row r="841" spans="1:10" ht="14.1" customHeight="1" x14ac:dyDescent="0.2">
      <c r="A841" s="45"/>
      <c r="B841" s="45"/>
      <c r="C841" s="45"/>
      <c r="D841" s="45"/>
      <c r="E841" s="73" t="s">
        <v>12552</v>
      </c>
      <c r="F841" s="74">
        <f ca="1">SUM(Table327[MONTO TOTAL ESTIMADO])</f>
        <v>21651.16</v>
      </c>
      <c r="G841" s="45"/>
      <c r="H841" s="45" t="str">
        <f>C811</f>
        <v>Bienes</v>
      </c>
      <c r="I841" s="45" t="str">
        <f>E811</f>
        <v>Sí</v>
      </c>
      <c r="J841" s="45" t="str">
        <f>D811</f>
        <v>Compras por debajo del Umbral</v>
      </c>
    </row>
    <row r="842" spans="1:10" ht="14.1" customHeight="1" thickBot="1" x14ac:dyDescent="0.3"/>
    <row r="843" spans="1:10" ht="33.75" customHeight="1" thickBot="1" x14ac:dyDescent="0.25">
      <c r="A843" s="64" t="s">
        <v>16383</v>
      </c>
      <c r="B843" s="64" t="s">
        <v>161</v>
      </c>
      <c r="C843" s="64" t="s">
        <v>11726</v>
      </c>
      <c r="D843" s="64" t="s">
        <v>14380</v>
      </c>
      <c r="E843" s="64" t="s">
        <v>10964</v>
      </c>
      <c r="F843" s="64" t="s">
        <v>11097</v>
      </c>
      <c r="G843" s="45"/>
      <c r="H843" s="45"/>
      <c r="I843" s="45"/>
      <c r="J843" s="45"/>
    </row>
    <row r="844" spans="1:10" ht="13.5" customHeight="1" thickBot="1" x14ac:dyDescent="0.25">
      <c r="A844" s="66" t="s">
        <v>18845</v>
      </c>
      <c r="B844" s="91" t="s">
        <v>18846</v>
      </c>
      <c r="C844" s="66" t="s">
        <v>17798</v>
      </c>
      <c r="D844" s="66" t="s">
        <v>10173</v>
      </c>
      <c r="E844" s="66" t="s">
        <v>8857</v>
      </c>
      <c r="F844" s="66"/>
      <c r="G844" s="45"/>
      <c r="H844" s="45"/>
      <c r="I844" s="45"/>
      <c r="J844" s="45"/>
    </row>
    <row r="845" spans="1:10" ht="14.1" customHeight="1" thickBot="1" x14ac:dyDescent="0.25">
      <c r="A845" s="118" t="s">
        <v>14830</v>
      </c>
      <c r="B845" s="67" t="s">
        <v>8531</v>
      </c>
      <c r="C845" s="76">
        <v>44105</v>
      </c>
      <c r="D845" s="118" t="s">
        <v>9388</v>
      </c>
      <c r="E845" s="67" t="s">
        <v>13095</v>
      </c>
      <c r="F845" s="66" t="s">
        <v>3082</v>
      </c>
      <c r="G845" s="45"/>
      <c r="H845" s="45"/>
      <c r="I845" s="45"/>
      <c r="J845" s="45"/>
    </row>
    <row r="846" spans="1:10" ht="14.1" customHeight="1" thickBot="1" x14ac:dyDescent="0.25">
      <c r="A846" s="119"/>
      <c r="B846" s="67" t="s">
        <v>1787</v>
      </c>
      <c r="C846" s="97">
        <f>IF(C845="","",IF(AND(MONTH(C845)&gt;=1,MONTH(C845)&lt;=3),1,IF(AND(MONTH(C845)&gt;=4,MONTH(C845)&lt;=6),2,IF(AND(MONTH(C845)&gt;=7,MONTH(C845)&lt;=9),3,4))))</f>
        <v>4</v>
      </c>
      <c r="D846" s="119"/>
      <c r="E846" s="67" t="s">
        <v>2419</v>
      </c>
      <c r="F846" s="66" t="s">
        <v>14451</v>
      </c>
      <c r="G846" s="45"/>
      <c r="H846" s="45"/>
      <c r="I846" s="45"/>
      <c r="J846" s="45"/>
    </row>
    <row r="847" spans="1:10" ht="14.1" customHeight="1" thickBot="1" x14ac:dyDescent="0.25">
      <c r="A847" s="119"/>
      <c r="B847" s="67" t="s">
        <v>12944</v>
      </c>
      <c r="C847" s="76">
        <v>44196</v>
      </c>
      <c r="D847" s="119"/>
      <c r="E847" s="67" t="s">
        <v>3075</v>
      </c>
      <c r="F847" s="66" t="s">
        <v>4623</v>
      </c>
      <c r="G847" s="45"/>
      <c r="H847" s="45"/>
      <c r="I847" s="45"/>
      <c r="J847" s="45"/>
    </row>
    <row r="848" spans="1:10" ht="14.1" customHeight="1" thickBot="1" x14ac:dyDescent="0.25">
      <c r="A848" s="119"/>
      <c r="B848" s="67" t="s">
        <v>1787</v>
      </c>
      <c r="C848" s="97">
        <f>IF(C847="","",IF(AND(MONTH(C847)&gt;=1,MONTH(C847)&lt;=3),1,IF(AND(MONTH(C847)&gt;=4,MONTH(C847)&lt;=6),2,IF(AND(MONTH(C847)&gt;=7,MONTH(C847)&lt;=9),3,4))))</f>
        <v>4</v>
      </c>
      <c r="D848" s="119"/>
      <c r="E848" s="67" t="s">
        <v>13194</v>
      </c>
      <c r="F848" s="66" t="s">
        <v>4623</v>
      </c>
      <c r="G848" s="45"/>
      <c r="H848" s="45"/>
      <c r="I848" s="45"/>
      <c r="J848" s="45"/>
    </row>
    <row r="849" spans="1:10" ht="14.1" customHeight="1" thickBot="1" x14ac:dyDescent="0.25">
      <c r="A849" s="45"/>
      <c r="B849" s="45"/>
      <c r="C849" s="45"/>
      <c r="D849" s="45"/>
      <c r="E849" s="45"/>
      <c r="F849" s="45"/>
      <c r="G849" s="45"/>
      <c r="H849" s="45"/>
      <c r="I849" s="45"/>
      <c r="J849" s="45"/>
    </row>
    <row r="850" spans="1:10" ht="14.1" customHeight="1" thickBot="1" x14ac:dyDescent="0.25">
      <c r="A850" s="72" t="s">
        <v>15736</v>
      </c>
      <c r="B850" s="72" t="s">
        <v>16147</v>
      </c>
      <c r="C850" s="72" t="s">
        <v>15642</v>
      </c>
      <c r="D850" s="72" t="s">
        <v>15252</v>
      </c>
      <c r="E850" s="72" t="s">
        <v>6935</v>
      </c>
      <c r="F850" s="72" t="s">
        <v>15281</v>
      </c>
      <c r="G850" s="45"/>
      <c r="H850" s="45"/>
      <c r="I850" s="45"/>
      <c r="J850" s="45"/>
    </row>
    <row r="851" spans="1:10" ht="13.5" customHeight="1" x14ac:dyDescent="0.2">
      <c r="A851" s="92">
        <v>39101701</v>
      </c>
      <c r="B851" s="69" t="str">
        <f t="shared" ref="B851:B872" ca="1" si="44">IFERROR(INDEX(UNSPSCDes,MATCH(INDIRECT(ADDRESS(ROW(),COLUMN()-1,4)),UNSPSCCode,0)),"")</f>
        <v>Tubos fluorescentes</v>
      </c>
      <c r="C851" s="81" t="s">
        <v>1450</v>
      </c>
      <c r="D851" s="81">
        <v>3</v>
      </c>
      <c r="E851" s="71">
        <v>140</v>
      </c>
      <c r="F851" s="70">
        <f t="shared" ref="F851:F872" ca="1" si="45">INDIRECT(ADDRESS(ROW(),COLUMN()-2,4))*INDIRECT(ADDRESS(ROW(),COLUMN()-1,4))</f>
        <v>420</v>
      </c>
      <c r="G851" s="45"/>
      <c r="H851" s="45"/>
      <c r="I851" s="45"/>
      <c r="J851" s="45"/>
    </row>
    <row r="852" spans="1:10" ht="13.5" customHeight="1" x14ac:dyDescent="0.2">
      <c r="A852" s="92">
        <v>39101701</v>
      </c>
      <c r="B852" s="69" t="str">
        <f t="shared" ca="1" si="44"/>
        <v>Tubos fluorescentes</v>
      </c>
      <c r="C852" s="81" t="s">
        <v>1450</v>
      </c>
      <c r="D852" s="81">
        <v>4</v>
      </c>
      <c r="E852" s="71">
        <v>34.5</v>
      </c>
      <c r="F852" s="70">
        <f t="shared" ca="1" si="45"/>
        <v>138</v>
      </c>
      <c r="G852" s="45"/>
      <c r="H852" s="45"/>
      <c r="I852" s="45"/>
      <c r="J852" s="45"/>
    </row>
    <row r="853" spans="1:10" ht="13.5" customHeight="1" x14ac:dyDescent="0.2">
      <c r="A853" s="92">
        <v>39101701</v>
      </c>
      <c r="B853" s="69" t="str">
        <f t="shared" ca="1" si="44"/>
        <v>Tubos fluorescentes</v>
      </c>
      <c r="C853" s="81" t="s">
        <v>1450</v>
      </c>
      <c r="D853" s="81">
        <v>4</v>
      </c>
      <c r="E853" s="71">
        <v>125</v>
      </c>
      <c r="F853" s="70">
        <f t="shared" ca="1" si="45"/>
        <v>500</v>
      </c>
      <c r="G853" s="45"/>
      <c r="H853" s="45"/>
      <c r="I853" s="45"/>
      <c r="J853" s="45"/>
    </row>
    <row r="854" spans="1:10" ht="13.5" customHeight="1" x14ac:dyDescent="0.2">
      <c r="A854" s="92">
        <v>39101605</v>
      </c>
      <c r="B854" s="69" t="str">
        <f t="shared" ca="1" si="44"/>
        <v>Lámparas fluorescentes</v>
      </c>
      <c r="C854" s="81" t="s">
        <v>1450</v>
      </c>
      <c r="D854" s="81">
        <v>2</v>
      </c>
      <c r="E854" s="71">
        <v>400</v>
      </c>
      <c r="F854" s="70">
        <f t="shared" ca="1" si="45"/>
        <v>800</v>
      </c>
      <c r="G854" s="45"/>
      <c r="H854" s="45"/>
      <c r="I854" s="45"/>
      <c r="J854" s="45"/>
    </row>
    <row r="855" spans="1:10" ht="13.5" customHeight="1" x14ac:dyDescent="0.2">
      <c r="A855" s="92">
        <v>39101701</v>
      </c>
      <c r="B855" s="69" t="str">
        <f t="shared" ca="1" si="44"/>
        <v>Tubos fluorescentes</v>
      </c>
      <c r="C855" s="81" t="s">
        <v>1450</v>
      </c>
      <c r="D855" s="81">
        <v>2</v>
      </c>
      <c r="E855" s="71">
        <v>230</v>
      </c>
      <c r="F855" s="70">
        <f t="shared" ca="1" si="45"/>
        <v>460</v>
      </c>
      <c r="G855" s="45"/>
      <c r="H855" s="45"/>
      <c r="I855" s="45"/>
      <c r="J855" s="45"/>
    </row>
    <row r="856" spans="1:10" ht="13.5" customHeight="1" x14ac:dyDescent="0.2">
      <c r="A856" s="92">
        <v>39101701</v>
      </c>
      <c r="B856" s="69" t="str">
        <f t="shared" ca="1" si="44"/>
        <v>Tubos fluorescentes</v>
      </c>
      <c r="C856" s="81" t="s">
        <v>1450</v>
      </c>
      <c r="D856" s="81">
        <v>2</v>
      </c>
      <c r="E856" s="71">
        <v>34.5</v>
      </c>
      <c r="F856" s="70">
        <f t="shared" ca="1" si="45"/>
        <v>69</v>
      </c>
      <c r="G856" s="45"/>
      <c r="H856" s="45"/>
      <c r="I856" s="45"/>
      <c r="J856" s="45"/>
    </row>
    <row r="857" spans="1:10" ht="13.5" customHeight="1" x14ac:dyDescent="0.2">
      <c r="A857" s="92">
        <v>39121432</v>
      </c>
      <c r="B857" s="69" t="str">
        <f t="shared" ca="1" si="44"/>
        <v>Terminales eléctricos</v>
      </c>
      <c r="C857" s="81" t="s">
        <v>1450</v>
      </c>
      <c r="D857" s="81">
        <v>2</v>
      </c>
      <c r="E857" s="71">
        <v>184</v>
      </c>
      <c r="F857" s="70">
        <f t="shared" ca="1" si="45"/>
        <v>368</v>
      </c>
      <c r="G857" s="45"/>
      <c r="H857" s="45"/>
      <c r="I857" s="45"/>
      <c r="J857" s="45"/>
    </row>
    <row r="858" spans="1:10" ht="13.5" customHeight="1" x14ac:dyDescent="0.2">
      <c r="A858" s="92">
        <v>39121501</v>
      </c>
      <c r="B858" s="69" t="str">
        <f t="shared" ca="1" si="44"/>
        <v>Interruptores de seguridad</v>
      </c>
      <c r="C858" s="81" t="s">
        <v>1450</v>
      </c>
      <c r="D858" s="81">
        <v>2</v>
      </c>
      <c r="E858" s="71">
        <v>91.04</v>
      </c>
      <c r="F858" s="70">
        <f t="shared" ca="1" si="45"/>
        <v>182.08</v>
      </c>
      <c r="G858" s="45"/>
      <c r="H858" s="45"/>
      <c r="I858" s="45"/>
      <c r="J858" s="45"/>
    </row>
    <row r="859" spans="1:10" ht="13.5" customHeight="1" x14ac:dyDescent="0.2">
      <c r="A859" s="92">
        <v>39121308</v>
      </c>
      <c r="B859" s="69" t="str">
        <f t="shared" ca="1" si="44"/>
        <v>Cajas de toma de corriente</v>
      </c>
      <c r="C859" s="81" t="s">
        <v>1450</v>
      </c>
      <c r="D859" s="81">
        <v>2</v>
      </c>
      <c r="E859" s="71">
        <v>61.54</v>
      </c>
      <c r="F859" s="70">
        <f t="shared" ca="1" si="45"/>
        <v>123.08</v>
      </c>
      <c r="G859" s="45"/>
      <c r="H859" s="45"/>
      <c r="I859" s="45"/>
      <c r="J859" s="45"/>
    </row>
    <row r="860" spans="1:10" ht="13.5" customHeight="1" x14ac:dyDescent="0.2">
      <c r="A860" s="92">
        <v>40142309</v>
      </c>
      <c r="B860" s="69" t="str">
        <f t="shared" ca="1" si="44"/>
        <v>Curva de tubería</v>
      </c>
      <c r="C860" s="81" t="s">
        <v>1450</v>
      </c>
      <c r="D860" s="81">
        <v>7</v>
      </c>
      <c r="E860" s="71">
        <v>35</v>
      </c>
      <c r="F860" s="70">
        <f t="shared" ca="1" si="45"/>
        <v>245</v>
      </c>
      <c r="G860" s="45"/>
      <c r="H860" s="45"/>
      <c r="I860" s="45"/>
      <c r="J860" s="45"/>
    </row>
    <row r="861" spans="1:10" ht="13.5" customHeight="1" x14ac:dyDescent="0.2">
      <c r="A861" s="92">
        <v>60104912</v>
      </c>
      <c r="B861" s="69" t="str">
        <f t="shared" ca="1" si="44"/>
        <v>Alambres o cables eléctricos</v>
      </c>
      <c r="C861" s="81" t="s">
        <v>15637</v>
      </c>
      <c r="D861" s="81">
        <v>25</v>
      </c>
      <c r="E861" s="71">
        <v>70</v>
      </c>
      <c r="F861" s="70">
        <f t="shared" ca="1" si="45"/>
        <v>1750</v>
      </c>
      <c r="G861" s="45"/>
      <c r="H861" s="45"/>
      <c r="I861" s="45"/>
      <c r="J861" s="45"/>
    </row>
    <row r="862" spans="1:10" ht="13.5" customHeight="1" x14ac:dyDescent="0.2">
      <c r="A862" s="92">
        <v>60104912</v>
      </c>
      <c r="B862" s="69" t="str">
        <f t="shared" ca="1" si="44"/>
        <v>Alambres o cables eléctricos</v>
      </c>
      <c r="C862" s="81" t="s">
        <v>14112</v>
      </c>
      <c r="D862" s="81">
        <v>25</v>
      </c>
      <c r="E862" s="71">
        <v>8</v>
      </c>
      <c r="F862" s="70">
        <f t="shared" ca="1" si="45"/>
        <v>200</v>
      </c>
      <c r="G862" s="45"/>
      <c r="H862" s="45"/>
      <c r="I862" s="45"/>
      <c r="J862" s="45"/>
    </row>
    <row r="863" spans="1:10" ht="13.5" customHeight="1" x14ac:dyDescent="0.2">
      <c r="A863" s="92">
        <v>60104912</v>
      </c>
      <c r="B863" s="69" t="str">
        <f t="shared" ca="1" si="44"/>
        <v>Alambres o cables eléctricos</v>
      </c>
      <c r="C863" s="81" t="s">
        <v>14112</v>
      </c>
      <c r="D863" s="81">
        <v>25</v>
      </c>
      <c r="E863" s="71">
        <v>18</v>
      </c>
      <c r="F863" s="70">
        <f t="shared" ca="1" si="45"/>
        <v>450</v>
      </c>
      <c r="G863" s="45"/>
      <c r="H863" s="45"/>
      <c r="I863" s="45"/>
      <c r="J863" s="45"/>
    </row>
    <row r="864" spans="1:10" ht="13.5" customHeight="1" x14ac:dyDescent="0.2">
      <c r="A864" s="92">
        <v>60104912</v>
      </c>
      <c r="B864" s="69" t="str">
        <f t="shared" ca="1" si="44"/>
        <v>Alambres o cables eléctricos</v>
      </c>
      <c r="C864" s="81" t="s">
        <v>14112</v>
      </c>
      <c r="D864" s="81">
        <v>25</v>
      </c>
      <c r="E864" s="71">
        <v>220</v>
      </c>
      <c r="F864" s="70">
        <f t="shared" ca="1" si="45"/>
        <v>5500</v>
      </c>
      <c r="G864" s="45"/>
      <c r="H864" s="45"/>
      <c r="I864" s="45"/>
      <c r="J864" s="45"/>
    </row>
    <row r="865" spans="1:10" ht="13.5" customHeight="1" x14ac:dyDescent="0.2">
      <c r="A865" s="92">
        <v>39121416</v>
      </c>
      <c r="B865" s="69" t="str">
        <f t="shared" ca="1" si="44"/>
        <v>Tapas de conectores eléctricos</v>
      </c>
      <c r="C865" s="81" t="s">
        <v>1450</v>
      </c>
      <c r="D865" s="81">
        <v>5</v>
      </c>
      <c r="E865" s="71">
        <v>8</v>
      </c>
      <c r="F865" s="70">
        <f t="shared" ca="1" si="45"/>
        <v>40</v>
      </c>
      <c r="G865" s="45"/>
      <c r="H865" s="45"/>
      <c r="I865" s="45"/>
      <c r="J865" s="45"/>
    </row>
    <row r="866" spans="1:10" ht="13.5" customHeight="1" x14ac:dyDescent="0.2">
      <c r="A866" s="92">
        <v>39121311</v>
      </c>
      <c r="B866" s="69" t="str">
        <f t="shared" ca="1" si="44"/>
        <v>Accesorios eléctricos</v>
      </c>
      <c r="C866" s="81" t="s">
        <v>1450</v>
      </c>
      <c r="D866" s="81">
        <v>15</v>
      </c>
      <c r="E866" s="71">
        <v>75</v>
      </c>
      <c r="F866" s="70">
        <f t="shared" ca="1" si="45"/>
        <v>1125</v>
      </c>
      <c r="G866" s="45"/>
      <c r="H866" s="45"/>
      <c r="I866" s="45"/>
      <c r="J866" s="45"/>
    </row>
    <row r="867" spans="1:10" ht="13.5" customHeight="1" x14ac:dyDescent="0.2">
      <c r="A867" s="92">
        <v>39121311</v>
      </c>
      <c r="B867" s="69" t="str">
        <f t="shared" ca="1" si="44"/>
        <v>Accesorios eléctricos</v>
      </c>
      <c r="C867" s="81" t="s">
        <v>1450</v>
      </c>
      <c r="D867" s="81">
        <v>5</v>
      </c>
      <c r="E867" s="71">
        <v>50</v>
      </c>
      <c r="F867" s="70">
        <f t="shared" ca="1" si="45"/>
        <v>250</v>
      </c>
      <c r="G867" s="45"/>
      <c r="H867" s="45"/>
      <c r="I867" s="45"/>
      <c r="J867" s="45"/>
    </row>
    <row r="868" spans="1:10" ht="13.5" customHeight="1" x14ac:dyDescent="0.2">
      <c r="A868" s="92">
        <v>13102030</v>
      </c>
      <c r="B868" s="69" t="str">
        <f t="shared" ca="1" si="44"/>
        <v>Cloruro de polivinilo pvc</v>
      </c>
      <c r="C868" s="81" t="s">
        <v>1450</v>
      </c>
      <c r="D868" s="81">
        <v>1</v>
      </c>
      <c r="E868" s="71">
        <v>237.5</v>
      </c>
      <c r="F868" s="70">
        <f t="shared" ca="1" si="45"/>
        <v>237.5</v>
      </c>
      <c r="G868" s="45"/>
      <c r="H868" s="45"/>
      <c r="I868" s="45"/>
      <c r="J868" s="45"/>
    </row>
    <row r="869" spans="1:10" ht="13.5" customHeight="1" x14ac:dyDescent="0.2">
      <c r="A869" s="92">
        <v>39101701</v>
      </c>
      <c r="B869" s="69" t="str">
        <f t="shared" ca="1" si="44"/>
        <v>Tubos fluorescentes</v>
      </c>
      <c r="C869" s="81" t="s">
        <v>1450</v>
      </c>
      <c r="D869" s="81">
        <v>25</v>
      </c>
      <c r="E869" s="71">
        <v>175</v>
      </c>
      <c r="F869" s="70">
        <f t="shared" ca="1" si="45"/>
        <v>4375</v>
      </c>
      <c r="G869" s="45"/>
      <c r="H869" s="45"/>
      <c r="I869" s="45"/>
      <c r="J869" s="45"/>
    </row>
    <row r="870" spans="1:10" ht="13.5" customHeight="1" x14ac:dyDescent="0.2">
      <c r="A870" s="92">
        <v>60104912</v>
      </c>
      <c r="B870" s="69" t="str">
        <f t="shared" ca="1" si="44"/>
        <v>Alambres o cables eléctricos</v>
      </c>
      <c r="C870" s="81" t="s">
        <v>14112</v>
      </c>
      <c r="D870" s="81">
        <v>2</v>
      </c>
      <c r="E870" s="71">
        <v>22</v>
      </c>
      <c r="F870" s="70">
        <f t="shared" ca="1" si="45"/>
        <v>44</v>
      </c>
      <c r="G870" s="45"/>
      <c r="H870" s="45"/>
      <c r="I870" s="45"/>
      <c r="J870" s="45"/>
    </row>
    <row r="871" spans="1:10" ht="13.5" customHeight="1" x14ac:dyDescent="0.2">
      <c r="A871" s="92">
        <v>39121502</v>
      </c>
      <c r="B871" s="69" t="str">
        <f t="shared" ca="1" si="44"/>
        <v>Conmutadores reductores</v>
      </c>
      <c r="C871" s="81" t="s">
        <v>1450</v>
      </c>
      <c r="D871" s="81">
        <v>2</v>
      </c>
      <c r="E871" s="71">
        <v>390</v>
      </c>
      <c r="F871" s="70">
        <f t="shared" ca="1" si="45"/>
        <v>780</v>
      </c>
      <c r="G871" s="45"/>
      <c r="H871" s="45"/>
      <c r="I871" s="45"/>
      <c r="J871" s="45"/>
    </row>
    <row r="872" spans="1:10" ht="13.5" customHeight="1" x14ac:dyDescent="0.2">
      <c r="A872" s="92">
        <v>39121306</v>
      </c>
      <c r="B872" s="69" t="str">
        <f t="shared" ca="1" si="44"/>
        <v>Cajas de conmutadores</v>
      </c>
      <c r="C872" s="81" t="s">
        <v>1450</v>
      </c>
      <c r="D872" s="81">
        <v>1</v>
      </c>
      <c r="E872" s="71">
        <v>800</v>
      </c>
      <c r="F872" s="70">
        <f t="shared" ca="1" si="45"/>
        <v>800</v>
      </c>
      <c r="G872" s="45"/>
      <c r="H872" s="45"/>
      <c r="I872" s="45"/>
      <c r="J872" s="45"/>
    </row>
    <row r="873" spans="1:10" ht="14.1" customHeight="1" x14ac:dyDescent="0.2">
      <c r="A873" s="45"/>
      <c r="B873" s="45"/>
      <c r="C873" s="45"/>
      <c r="D873" s="45"/>
      <c r="E873" s="73" t="s">
        <v>12552</v>
      </c>
      <c r="F873" s="74">
        <f ca="1">SUM(Table328[MONTO TOTAL ESTIMADO])</f>
        <v>18856.66</v>
      </c>
      <c r="G873" s="45"/>
      <c r="H873" s="45" t="str">
        <f>C844</f>
        <v>Bienes</v>
      </c>
      <c r="I873" s="45" t="str">
        <f>E844</f>
        <v>Sí</v>
      </c>
      <c r="J873" s="45" t="str">
        <f>D844</f>
        <v>Compras por debajo del Umbral</v>
      </c>
    </row>
    <row r="874" spans="1:10" ht="14.1" customHeight="1" thickBot="1" x14ac:dyDescent="0.3"/>
    <row r="875" spans="1:10" ht="33.75" customHeight="1" thickBot="1" x14ac:dyDescent="0.25">
      <c r="A875" s="64" t="s">
        <v>16383</v>
      </c>
      <c r="B875" s="64" t="s">
        <v>161</v>
      </c>
      <c r="C875" s="64" t="s">
        <v>11726</v>
      </c>
      <c r="D875" s="64" t="s">
        <v>14380</v>
      </c>
      <c r="E875" s="64" t="s">
        <v>10964</v>
      </c>
      <c r="F875" s="64" t="s">
        <v>11097</v>
      </c>
      <c r="G875" s="45"/>
      <c r="H875" s="45"/>
      <c r="I875" s="45"/>
      <c r="J875" s="45"/>
    </row>
    <row r="876" spans="1:10" ht="13.5" customHeight="1" thickBot="1" x14ac:dyDescent="0.25">
      <c r="A876" s="66" t="s">
        <v>18847</v>
      </c>
      <c r="B876" s="91" t="s">
        <v>18848</v>
      </c>
      <c r="C876" s="66" t="s">
        <v>17798</v>
      </c>
      <c r="D876" s="66" t="s">
        <v>17483</v>
      </c>
      <c r="E876" s="66" t="s">
        <v>8857</v>
      </c>
      <c r="F876" s="66"/>
      <c r="G876" s="45"/>
      <c r="H876" s="45"/>
      <c r="I876" s="45"/>
      <c r="J876" s="45"/>
    </row>
    <row r="877" spans="1:10" ht="14.1" customHeight="1" thickBot="1" x14ac:dyDescent="0.25">
      <c r="A877" s="118" t="s">
        <v>14830</v>
      </c>
      <c r="B877" s="67" t="s">
        <v>8531</v>
      </c>
      <c r="C877" s="76">
        <v>43832</v>
      </c>
      <c r="D877" s="118" t="s">
        <v>9388</v>
      </c>
      <c r="E877" s="67" t="s">
        <v>13095</v>
      </c>
      <c r="F877" s="66" t="s">
        <v>3082</v>
      </c>
      <c r="G877" s="45"/>
      <c r="H877" s="45"/>
      <c r="I877" s="45"/>
      <c r="J877" s="45"/>
    </row>
    <row r="878" spans="1:10" ht="14.1" customHeight="1" thickBot="1" x14ac:dyDescent="0.25">
      <c r="A878" s="119"/>
      <c r="B878" s="67" t="s">
        <v>1787</v>
      </c>
      <c r="C878" s="97">
        <f>IF(C877="","",IF(AND(MONTH(C877)&gt;=1,MONTH(C877)&lt;=3),1,IF(AND(MONTH(C877)&gt;=4,MONTH(C877)&lt;=6),2,IF(AND(MONTH(C877)&gt;=7,MONTH(C877)&lt;=9),3,4))))</f>
        <v>1</v>
      </c>
      <c r="D878" s="119"/>
      <c r="E878" s="67" t="s">
        <v>2419</v>
      </c>
      <c r="F878" s="66" t="s">
        <v>14451</v>
      </c>
      <c r="G878" s="45"/>
      <c r="H878" s="45"/>
      <c r="I878" s="45"/>
      <c r="J878" s="45"/>
    </row>
    <row r="879" spans="1:10" ht="14.1" customHeight="1" thickBot="1" x14ac:dyDescent="0.25">
      <c r="A879" s="119"/>
      <c r="B879" s="67" t="s">
        <v>12944</v>
      </c>
      <c r="C879" s="76">
        <v>43921</v>
      </c>
      <c r="D879" s="119"/>
      <c r="E879" s="67" t="s">
        <v>3075</v>
      </c>
      <c r="F879" s="66" t="s">
        <v>4623</v>
      </c>
      <c r="G879" s="45"/>
      <c r="H879" s="45"/>
      <c r="I879" s="45"/>
      <c r="J879" s="45"/>
    </row>
    <row r="880" spans="1:10" ht="14.1" customHeight="1" thickBot="1" x14ac:dyDescent="0.25">
      <c r="A880" s="119"/>
      <c r="B880" s="67" t="s">
        <v>1787</v>
      </c>
      <c r="C880" s="97">
        <f>IF(C879="","",IF(AND(MONTH(C879)&gt;=1,MONTH(C879)&lt;=3),1,IF(AND(MONTH(C879)&gt;=4,MONTH(C879)&lt;=6),2,IF(AND(MONTH(C879)&gt;=7,MONTH(C879)&lt;=9),3,4))))</f>
        <v>1</v>
      </c>
      <c r="D880" s="119"/>
      <c r="E880" s="67" t="s">
        <v>13194</v>
      </c>
      <c r="F880" s="66" t="s">
        <v>4623</v>
      </c>
      <c r="G880" s="45"/>
      <c r="H880" s="45"/>
      <c r="I880" s="45"/>
      <c r="J880" s="45"/>
    </row>
    <row r="881" spans="1:10" ht="14.1" customHeight="1" thickBot="1" x14ac:dyDescent="0.25">
      <c r="A881" s="45"/>
      <c r="B881" s="45"/>
      <c r="C881" s="45"/>
      <c r="D881" s="45"/>
      <c r="E881" s="45"/>
      <c r="F881" s="45"/>
      <c r="G881" s="45"/>
      <c r="H881" s="45"/>
      <c r="I881" s="45"/>
      <c r="J881" s="45"/>
    </row>
    <row r="882" spans="1:10" ht="14.1" customHeight="1" thickBot="1" x14ac:dyDescent="0.25">
      <c r="A882" s="72" t="s">
        <v>15736</v>
      </c>
      <c r="B882" s="72" t="s">
        <v>16147</v>
      </c>
      <c r="C882" s="72" t="s">
        <v>15642</v>
      </c>
      <c r="D882" s="72" t="s">
        <v>15252</v>
      </c>
      <c r="E882" s="72" t="s">
        <v>6935</v>
      </c>
      <c r="F882" s="72" t="s">
        <v>15281</v>
      </c>
      <c r="G882" s="45"/>
      <c r="H882" s="45"/>
      <c r="I882" s="45"/>
      <c r="J882" s="45"/>
    </row>
    <row r="883" spans="1:10" ht="13.5" customHeight="1" x14ac:dyDescent="0.2">
      <c r="A883" s="92">
        <v>56101708</v>
      </c>
      <c r="B883" s="69" t="str">
        <f t="shared" ref="B883:B889" ca="1" si="46">IFERROR(INDEX(UNSPSCDes,MATCH(INDIRECT(ADDRESS(ROW(),COLUMN()-1,4)),UNSPSCCode,0)),"")</f>
        <v>Archivadores móviles</v>
      </c>
      <c r="C883" s="81" t="s">
        <v>1450</v>
      </c>
      <c r="D883" s="81">
        <v>2</v>
      </c>
      <c r="E883" s="71">
        <v>9756</v>
      </c>
      <c r="F883" s="70">
        <f t="shared" ref="F883:F889" ca="1" si="47">INDIRECT(ADDRESS(ROW(),COLUMN()-2,4))*INDIRECT(ADDRESS(ROW(),COLUMN()-1,4))</f>
        <v>19512</v>
      </c>
      <c r="G883" s="45"/>
      <c r="H883" s="45"/>
      <c r="I883" s="45"/>
      <c r="J883" s="45"/>
    </row>
    <row r="884" spans="1:10" ht="13.5" customHeight="1" x14ac:dyDescent="0.2">
      <c r="A884" s="92">
        <v>56112104</v>
      </c>
      <c r="B884" s="69" t="str">
        <f t="shared" ca="1" si="46"/>
        <v>Sillas para ejecutivos</v>
      </c>
      <c r="C884" s="81" t="s">
        <v>1450</v>
      </c>
      <c r="D884" s="81">
        <v>2</v>
      </c>
      <c r="E884" s="71">
        <v>12966</v>
      </c>
      <c r="F884" s="70">
        <f t="shared" ca="1" si="47"/>
        <v>25932</v>
      </c>
      <c r="G884" s="45"/>
      <c r="H884" s="45"/>
      <c r="I884" s="45"/>
      <c r="J884" s="45"/>
    </row>
    <row r="885" spans="1:10" ht="13.5" customHeight="1" x14ac:dyDescent="0.2">
      <c r="A885" s="92">
        <v>56112103</v>
      </c>
      <c r="B885" s="69" t="str">
        <f t="shared" ca="1" si="46"/>
        <v>Sillas para visitantes</v>
      </c>
      <c r="C885" s="81" t="s">
        <v>1450</v>
      </c>
      <c r="D885" s="81">
        <v>2</v>
      </c>
      <c r="E885" s="71">
        <v>3355</v>
      </c>
      <c r="F885" s="70">
        <f t="shared" ca="1" si="47"/>
        <v>6710</v>
      </c>
      <c r="G885" s="45"/>
      <c r="H885" s="45"/>
      <c r="I885" s="45"/>
      <c r="J885" s="45"/>
    </row>
    <row r="886" spans="1:10" ht="13.5" customHeight="1" x14ac:dyDescent="0.2">
      <c r="A886" s="92">
        <v>56111701</v>
      </c>
      <c r="B886" s="69" t="str">
        <f t="shared" ca="1" si="46"/>
        <v>Escritorios no modulares</v>
      </c>
      <c r="C886" s="81" t="s">
        <v>1450</v>
      </c>
      <c r="D886" s="81">
        <v>2</v>
      </c>
      <c r="E886" s="71">
        <v>10631</v>
      </c>
      <c r="F886" s="70">
        <f t="shared" ca="1" si="47"/>
        <v>21262</v>
      </c>
      <c r="G886" s="45"/>
      <c r="H886" s="45"/>
      <c r="I886" s="45"/>
      <c r="J886" s="45"/>
    </row>
    <row r="887" spans="1:10" ht="13.5" customHeight="1" x14ac:dyDescent="0.2">
      <c r="A887" s="92">
        <v>56101708</v>
      </c>
      <c r="B887" s="69" t="str">
        <f t="shared" ca="1" si="46"/>
        <v>Archivadores móviles</v>
      </c>
      <c r="C887" s="81" t="s">
        <v>1450</v>
      </c>
      <c r="D887" s="81">
        <v>1</v>
      </c>
      <c r="E887" s="71">
        <v>12711</v>
      </c>
      <c r="F887" s="70">
        <f t="shared" ca="1" si="47"/>
        <v>12711</v>
      </c>
      <c r="G887" s="45"/>
      <c r="H887" s="45"/>
      <c r="I887" s="45"/>
      <c r="J887" s="45"/>
    </row>
    <row r="888" spans="1:10" ht="13.5" customHeight="1" x14ac:dyDescent="0.2">
      <c r="A888" s="92">
        <v>24112405</v>
      </c>
      <c r="B888" s="69" t="str">
        <f t="shared" ca="1" si="46"/>
        <v>Armarios</v>
      </c>
      <c r="C888" s="81" t="s">
        <v>1450</v>
      </c>
      <c r="D888" s="81">
        <v>4</v>
      </c>
      <c r="E888" s="71">
        <v>13917</v>
      </c>
      <c r="F888" s="70">
        <f t="shared" ca="1" si="47"/>
        <v>55668</v>
      </c>
      <c r="G888" s="45"/>
      <c r="H888" s="45"/>
      <c r="I888" s="45"/>
      <c r="J888" s="45"/>
    </row>
    <row r="889" spans="1:10" ht="13.5" customHeight="1" x14ac:dyDescent="0.2">
      <c r="A889" s="92">
        <v>56101522</v>
      </c>
      <c r="B889" s="69" t="str">
        <f t="shared" ca="1" si="46"/>
        <v>Sillas de brazos</v>
      </c>
      <c r="C889" s="81" t="s">
        <v>1450</v>
      </c>
      <c r="D889" s="81">
        <v>6</v>
      </c>
      <c r="E889" s="71">
        <v>1588</v>
      </c>
      <c r="F889" s="70">
        <f t="shared" ca="1" si="47"/>
        <v>9528</v>
      </c>
      <c r="G889" s="45"/>
      <c r="H889" s="45"/>
      <c r="I889" s="45"/>
      <c r="J889" s="45"/>
    </row>
    <row r="890" spans="1:10" ht="14.1" customHeight="1" x14ac:dyDescent="0.2">
      <c r="A890" s="45"/>
      <c r="B890" s="45"/>
      <c r="C890" s="45"/>
      <c r="D890" s="45"/>
      <c r="E890" s="73" t="s">
        <v>12552</v>
      </c>
      <c r="F890" s="74">
        <f ca="1">SUM(Table329[MONTO TOTAL ESTIMADO])</f>
        <v>151323</v>
      </c>
      <c r="G890" s="45"/>
      <c r="H890" s="45" t="str">
        <f>C876</f>
        <v>Bienes</v>
      </c>
      <c r="I890" s="45" t="str">
        <f>E876</f>
        <v>Sí</v>
      </c>
      <c r="J890" s="45" t="str">
        <f>D876</f>
        <v>Compras Menores</v>
      </c>
    </row>
    <row r="891" spans="1:10" ht="14.1" customHeight="1" thickBot="1" x14ac:dyDescent="0.3"/>
    <row r="892" spans="1:10" ht="33.75" customHeight="1" thickBot="1" x14ac:dyDescent="0.25">
      <c r="A892" s="64" t="s">
        <v>16383</v>
      </c>
      <c r="B892" s="64" t="s">
        <v>161</v>
      </c>
      <c r="C892" s="64" t="s">
        <v>11726</v>
      </c>
      <c r="D892" s="64" t="s">
        <v>14380</v>
      </c>
      <c r="E892" s="64" t="s">
        <v>10964</v>
      </c>
      <c r="F892" s="64" t="s">
        <v>11097</v>
      </c>
      <c r="G892" s="45"/>
      <c r="H892" s="45"/>
      <c r="I892" s="45"/>
      <c r="J892" s="45"/>
    </row>
    <row r="893" spans="1:10" ht="13.5" customHeight="1" thickBot="1" x14ac:dyDescent="0.25">
      <c r="A893" s="66" t="s">
        <v>18847</v>
      </c>
      <c r="B893" s="91" t="s">
        <v>18848</v>
      </c>
      <c r="C893" s="66" t="s">
        <v>17798</v>
      </c>
      <c r="D893" s="66" t="s">
        <v>10173</v>
      </c>
      <c r="E893" s="66" t="s">
        <v>8857</v>
      </c>
      <c r="F893" s="66"/>
      <c r="G893" s="45"/>
      <c r="H893" s="45"/>
      <c r="I893" s="45"/>
      <c r="J893" s="45"/>
    </row>
    <row r="894" spans="1:10" ht="14.1" customHeight="1" thickBot="1" x14ac:dyDescent="0.25">
      <c r="A894" s="118" t="s">
        <v>14830</v>
      </c>
      <c r="B894" s="67" t="s">
        <v>8531</v>
      </c>
      <c r="C894" s="76">
        <v>44105</v>
      </c>
      <c r="D894" s="118" t="s">
        <v>9388</v>
      </c>
      <c r="E894" s="67" t="s">
        <v>13095</v>
      </c>
      <c r="F894" s="66" t="s">
        <v>3082</v>
      </c>
      <c r="G894" s="45"/>
      <c r="H894" s="45"/>
      <c r="I894" s="45"/>
      <c r="J894" s="45"/>
    </row>
    <row r="895" spans="1:10" ht="14.1" customHeight="1" thickBot="1" x14ac:dyDescent="0.25">
      <c r="A895" s="119"/>
      <c r="B895" s="67" t="s">
        <v>1787</v>
      </c>
      <c r="C895" s="97">
        <f>IF(C894="","",IF(AND(MONTH(C894)&gt;=1,MONTH(C894)&lt;=3),1,IF(AND(MONTH(C894)&gt;=4,MONTH(C894)&lt;=6),2,IF(AND(MONTH(C894)&gt;=7,MONTH(C894)&lt;=9),3,4))))</f>
        <v>4</v>
      </c>
      <c r="D895" s="119"/>
      <c r="E895" s="67" t="s">
        <v>2419</v>
      </c>
      <c r="F895" s="66" t="s">
        <v>14451</v>
      </c>
      <c r="G895" s="45"/>
      <c r="H895" s="45"/>
      <c r="I895" s="45"/>
      <c r="J895" s="45"/>
    </row>
    <row r="896" spans="1:10" ht="14.1" customHeight="1" thickBot="1" x14ac:dyDescent="0.25">
      <c r="A896" s="119"/>
      <c r="B896" s="67" t="s">
        <v>12944</v>
      </c>
      <c r="C896" s="76">
        <v>44196</v>
      </c>
      <c r="D896" s="119"/>
      <c r="E896" s="67" t="s">
        <v>3075</v>
      </c>
      <c r="F896" s="66" t="s">
        <v>4623</v>
      </c>
      <c r="G896" s="45"/>
      <c r="H896" s="45"/>
      <c r="I896" s="45"/>
      <c r="J896" s="45"/>
    </row>
    <row r="897" spans="1:10" ht="14.1" customHeight="1" thickBot="1" x14ac:dyDescent="0.25">
      <c r="A897" s="119"/>
      <c r="B897" s="67" t="s">
        <v>1787</v>
      </c>
      <c r="C897" s="97">
        <f>IF(C896="","",IF(AND(MONTH(C896)&gt;=1,MONTH(C896)&lt;=3),1,IF(AND(MONTH(C896)&gt;=4,MONTH(C896)&lt;=6),2,IF(AND(MONTH(C896)&gt;=7,MONTH(C896)&lt;=9),3,4))))</f>
        <v>4</v>
      </c>
      <c r="D897" s="119"/>
      <c r="E897" s="67" t="s">
        <v>13194</v>
      </c>
      <c r="F897" s="66" t="s">
        <v>4623</v>
      </c>
      <c r="G897" s="45"/>
      <c r="H897" s="45"/>
      <c r="I897" s="45"/>
      <c r="J897" s="45"/>
    </row>
    <row r="898" spans="1:10" ht="14.1" customHeight="1" thickBot="1" x14ac:dyDescent="0.25">
      <c r="A898" s="45"/>
      <c r="B898" s="45"/>
      <c r="C898" s="45"/>
      <c r="D898" s="45"/>
      <c r="E898" s="45"/>
      <c r="F898" s="45"/>
      <c r="G898" s="45"/>
      <c r="H898" s="45"/>
      <c r="I898" s="45"/>
      <c r="J898" s="45"/>
    </row>
    <row r="899" spans="1:10" ht="14.1" customHeight="1" thickBot="1" x14ac:dyDescent="0.25">
      <c r="A899" s="72" t="s">
        <v>15736</v>
      </c>
      <c r="B899" s="72" t="s">
        <v>16147</v>
      </c>
      <c r="C899" s="72" t="s">
        <v>15642</v>
      </c>
      <c r="D899" s="72" t="s">
        <v>15252</v>
      </c>
      <c r="E899" s="72" t="s">
        <v>6935</v>
      </c>
      <c r="F899" s="72" t="s">
        <v>15281</v>
      </c>
      <c r="G899" s="45"/>
      <c r="H899" s="45"/>
      <c r="I899" s="45"/>
      <c r="J899" s="45"/>
    </row>
    <row r="900" spans="1:10" ht="13.5" customHeight="1" x14ac:dyDescent="0.2">
      <c r="A900" s="92">
        <v>56101708</v>
      </c>
      <c r="B900" s="69" t="str">
        <f t="shared" ref="B900:B906" ca="1" si="48">IFERROR(INDEX(UNSPSCDes,MATCH(INDIRECT(ADDRESS(ROW(),COLUMN()-1,4)),UNSPSCCode,0)),"")</f>
        <v>Archivadores móviles</v>
      </c>
      <c r="C900" s="81" t="s">
        <v>1450</v>
      </c>
      <c r="D900" s="81">
        <v>2</v>
      </c>
      <c r="E900" s="71">
        <v>9756</v>
      </c>
      <c r="F900" s="70">
        <f t="shared" ref="F900:F906" ca="1" si="49">INDIRECT(ADDRESS(ROW(),COLUMN()-2,4))*INDIRECT(ADDRESS(ROW(),COLUMN()-1,4))</f>
        <v>19512</v>
      </c>
      <c r="G900" s="45"/>
      <c r="H900" s="45"/>
      <c r="I900" s="45"/>
      <c r="J900" s="45"/>
    </row>
    <row r="901" spans="1:10" ht="13.5" customHeight="1" x14ac:dyDescent="0.2">
      <c r="A901" s="92">
        <v>56112104</v>
      </c>
      <c r="B901" s="69" t="str">
        <f t="shared" ca="1" si="48"/>
        <v>Sillas para ejecutivos</v>
      </c>
      <c r="C901" s="81" t="s">
        <v>1450</v>
      </c>
      <c r="D901" s="81">
        <v>1</v>
      </c>
      <c r="E901" s="71">
        <v>12966</v>
      </c>
      <c r="F901" s="70">
        <f t="shared" ca="1" si="49"/>
        <v>12966</v>
      </c>
      <c r="G901" s="45"/>
      <c r="H901" s="45"/>
      <c r="I901" s="45"/>
      <c r="J901" s="45"/>
    </row>
    <row r="902" spans="1:10" ht="13.5" customHeight="1" x14ac:dyDescent="0.2">
      <c r="A902" s="92">
        <v>56112103</v>
      </c>
      <c r="B902" s="69" t="str">
        <f t="shared" ca="1" si="48"/>
        <v>Sillas para visitantes</v>
      </c>
      <c r="C902" s="81" t="s">
        <v>1450</v>
      </c>
      <c r="D902" s="81">
        <v>2</v>
      </c>
      <c r="E902" s="71">
        <v>3355</v>
      </c>
      <c r="F902" s="70">
        <f t="shared" ca="1" si="49"/>
        <v>6710</v>
      </c>
      <c r="G902" s="45"/>
      <c r="H902" s="45"/>
      <c r="I902" s="45"/>
      <c r="J902" s="45"/>
    </row>
    <row r="903" spans="1:10" ht="13.5" customHeight="1" x14ac:dyDescent="0.2">
      <c r="A903" s="92">
        <v>56111701</v>
      </c>
      <c r="B903" s="69" t="str">
        <f t="shared" ca="1" si="48"/>
        <v>Escritorios no modulares</v>
      </c>
      <c r="C903" s="81" t="s">
        <v>1450</v>
      </c>
      <c r="D903" s="81">
        <v>1</v>
      </c>
      <c r="E903" s="71">
        <v>10631</v>
      </c>
      <c r="F903" s="70">
        <f t="shared" ca="1" si="49"/>
        <v>10631</v>
      </c>
      <c r="G903" s="45"/>
      <c r="H903" s="45"/>
      <c r="I903" s="45"/>
      <c r="J903" s="45"/>
    </row>
    <row r="904" spans="1:10" ht="13.5" customHeight="1" x14ac:dyDescent="0.2">
      <c r="A904" s="92">
        <v>56101708</v>
      </c>
      <c r="B904" s="69" t="str">
        <f t="shared" ca="1" si="48"/>
        <v>Archivadores móviles</v>
      </c>
      <c r="C904" s="81" t="s">
        <v>1450</v>
      </c>
      <c r="D904" s="81">
        <v>1</v>
      </c>
      <c r="E904" s="71">
        <v>12711</v>
      </c>
      <c r="F904" s="70">
        <f t="shared" ca="1" si="49"/>
        <v>12711</v>
      </c>
      <c r="G904" s="45"/>
      <c r="H904" s="45"/>
      <c r="I904" s="45"/>
      <c r="J904" s="45"/>
    </row>
    <row r="905" spans="1:10" ht="13.5" customHeight="1" x14ac:dyDescent="0.2">
      <c r="A905" s="92">
        <v>24112405</v>
      </c>
      <c r="B905" s="69" t="str">
        <f t="shared" ca="1" si="48"/>
        <v>Armarios</v>
      </c>
      <c r="C905" s="81" t="s">
        <v>1450</v>
      </c>
      <c r="D905" s="81">
        <v>4</v>
      </c>
      <c r="E905" s="71">
        <v>13917</v>
      </c>
      <c r="F905" s="70">
        <f t="shared" ca="1" si="49"/>
        <v>55668</v>
      </c>
      <c r="G905" s="45"/>
      <c r="H905" s="45"/>
      <c r="I905" s="45"/>
      <c r="J905" s="45"/>
    </row>
    <row r="906" spans="1:10" ht="13.5" customHeight="1" x14ac:dyDescent="0.2">
      <c r="A906" s="92">
        <v>56101522</v>
      </c>
      <c r="B906" s="69" t="str">
        <f t="shared" ca="1" si="48"/>
        <v>Sillas de brazos</v>
      </c>
      <c r="C906" s="81" t="s">
        <v>1450</v>
      </c>
      <c r="D906" s="81">
        <v>6</v>
      </c>
      <c r="E906" s="71">
        <v>1588</v>
      </c>
      <c r="F906" s="70">
        <f t="shared" ca="1" si="49"/>
        <v>9528</v>
      </c>
      <c r="G906" s="45"/>
      <c r="H906" s="45"/>
      <c r="I906" s="45"/>
      <c r="J906" s="45"/>
    </row>
    <row r="907" spans="1:10" ht="14.1" customHeight="1" x14ac:dyDescent="0.2">
      <c r="A907" s="45"/>
      <c r="B907" s="45"/>
      <c r="C907" s="45"/>
      <c r="D907" s="45"/>
      <c r="E907" s="73" t="s">
        <v>12552</v>
      </c>
      <c r="F907" s="74">
        <f ca="1">SUM(Table330[MONTO TOTAL ESTIMADO])</f>
        <v>127726</v>
      </c>
      <c r="G907" s="45"/>
      <c r="H907" s="45" t="str">
        <f>C893</f>
        <v>Bienes</v>
      </c>
      <c r="I907" s="45" t="str">
        <f>E893</f>
        <v>Sí</v>
      </c>
      <c r="J907" s="45" t="str">
        <f>D893</f>
        <v>Compras por debajo del Umbral</v>
      </c>
    </row>
    <row r="908" spans="1:10" ht="14.1" customHeight="1" thickBot="1" x14ac:dyDescent="0.3"/>
    <row r="909" spans="1:10" ht="33.75" customHeight="1" thickBot="1" x14ac:dyDescent="0.25">
      <c r="A909" s="64" t="s">
        <v>16383</v>
      </c>
      <c r="B909" s="64" t="s">
        <v>161</v>
      </c>
      <c r="C909" s="64" t="s">
        <v>11726</v>
      </c>
      <c r="D909" s="64" t="s">
        <v>14380</v>
      </c>
      <c r="E909" s="64" t="s">
        <v>10964</v>
      </c>
      <c r="F909" s="64" t="s">
        <v>11097</v>
      </c>
      <c r="G909" s="45"/>
      <c r="H909" s="45"/>
      <c r="I909" s="45"/>
      <c r="J909" s="45"/>
    </row>
    <row r="910" spans="1:10" ht="13.5" customHeight="1" thickBot="1" x14ac:dyDescent="0.25">
      <c r="A910" s="66" t="s">
        <v>18849</v>
      </c>
      <c r="B910" s="91" t="s">
        <v>18850</v>
      </c>
      <c r="C910" s="66" t="s">
        <v>17798</v>
      </c>
      <c r="D910" s="66" t="s">
        <v>10173</v>
      </c>
      <c r="E910" s="66" t="s">
        <v>8857</v>
      </c>
      <c r="F910" s="66"/>
      <c r="G910" s="45"/>
      <c r="H910" s="45"/>
      <c r="I910" s="45"/>
      <c r="J910" s="45"/>
    </row>
    <row r="911" spans="1:10" ht="14.1" customHeight="1" thickBot="1" x14ac:dyDescent="0.25">
      <c r="A911" s="118" t="s">
        <v>14830</v>
      </c>
      <c r="B911" s="67" t="s">
        <v>8531</v>
      </c>
      <c r="C911" s="76">
        <v>43832</v>
      </c>
      <c r="D911" s="118" t="s">
        <v>9388</v>
      </c>
      <c r="E911" s="67" t="s">
        <v>13095</v>
      </c>
      <c r="F911" s="66" t="s">
        <v>3082</v>
      </c>
      <c r="G911" s="45"/>
      <c r="H911" s="45"/>
      <c r="I911" s="45"/>
      <c r="J911" s="45"/>
    </row>
    <row r="912" spans="1:10" ht="14.1" customHeight="1" thickBot="1" x14ac:dyDescent="0.25">
      <c r="A912" s="119"/>
      <c r="B912" s="67" t="s">
        <v>1787</v>
      </c>
      <c r="C912" s="97">
        <f>IF(C911="","",IF(AND(MONTH(C911)&gt;=1,MONTH(C911)&lt;=3),1,IF(AND(MONTH(C911)&gt;=4,MONTH(C911)&lt;=6),2,IF(AND(MONTH(C911)&gt;=7,MONTH(C911)&lt;=9),3,4))))</f>
        <v>1</v>
      </c>
      <c r="D912" s="119"/>
      <c r="E912" s="67" t="s">
        <v>2419</v>
      </c>
      <c r="F912" s="66" t="s">
        <v>14451</v>
      </c>
      <c r="G912" s="45"/>
      <c r="H912" s="45"/>
      <c r="I912" s="45"/>
      <c r="J912" s="45"/>
    </row>
    <row r="913" spans="1:10" ht="14.1" customHeight="1" thickBot="1" x14ac:dyDescent="0.25">
      <c r="A913" s="119"/>
      <c r="B913" s="67" t="s">
        <v>12944</v>
      </c>
      <c r="C913" s="76">
        <v>43921</v>
      </c>
      <c r="D913" s="119"/>
      <c r="E913" s="67" t="s">
        <v>3075</v>
      </c>
      <c r="F913" s="66" t="s">
        <v>4623</v>
      </c>
      <c r="G913" s="45"/>
      <c r="H913" s="45"/>
      <c r="I913" s="45"/>
      <c r="J913" s="45"/>
    </row>
    <row r="914" spans="1:10" ht="14.1" customHeight="1" thickBot="1" x14ac:dyDescent="0.25">
      <c r="A914" s="119"/>
      <c r="B914" s="67" t="s">
        <v>1787</v>
      </c>
      <c r="C914" s="97">
        <f>IF(C913="","",IF(AND(MONTH(C913)&gt;=1,MONTH(C913)&lt;=3),1,IF(AND(MONTH(C913)&gt;=4,MONTH(C913)&lt;=6),2,IF(AND(MONTH(C913)&gt;=7,MONTH(C913)&lt;=9),3,4))))</f>
        <v>1</v>
      </c>
      <c r="D914" s="119"/>
      <c r="E914" s="67" t="s">
        <v>13194</v>
      </c>
      <c r="F914" s="66" t="s">
        <v>4623</v>
      </c>
      <c r="G914" s="45"/>
      <c r="H914" s="45"/>
      <c r="I914" s="45"/>
      <c r="J914" s="45"/>
    </row>
    <row r="915" spans="1:10" ht="14.1" customHeight="1" thickBot="1" x14ac:dyDescent="0.25">
      <c r="A915" s="45"/>
      <c r="B915" s="45"/>
      <c r="C915" s="45"/>
      <c r="D915" s="45"/>
      <c r="E915" s="45"/>
      <c r="F915" s="45"/>
      <c r="G915" s="45"/>
      <c r="H915" s="45"/>
      <c r="I915" s="45"/>
      <c r="J915" s="45"/>
    </row>
    <row r="916" spans="1:10" ht="14.1" customHeight="1" thickBot="1" x14ac:dyDescent="0.25">
      <c r="A916" s="72" t="s">
        <v>15736</v>
      </c>
      <c r="B916" s="72" t="s">
        <v>16147</v>
      </c>
      <c r="C916" s="72" t="s">
        <v>15642</v>
      </c>
      <c r="D916" s="72" t="s">
        <v>15252</v>
      </c>
      <c r="E916" s="72" t="s">
        <v>6935</v>
      </c>
      <c r="F916" s="72" t="s">
        <v>15281</v>
      </c>
      <c r="G916" s="45"/>
      <c r="H916" s="45"/>
      <c r="I916" s="45"/>
      <c r="J916" s="45"/>
    </row>
    <row r="917" spans="1:10" ht="13.5" customHeight="1" x14ac:dyDescent="0.2">
      <c r="A917" s="92">
        <v>44103103</v>
      </c>
      <c r="B917" s="69" t="str">
        <f t="shared" ref="B917:B965" ca="1" si="50">IFERROR(INDEX(UNSPSCDes,MATCH(INDIRECT(ADDRESS(ROW(),COLUMN()-1,4)),UNSPSCCode,0)),"")</f>
        <v>Tóner para impresoras o fax</v>
      </c>
      <c r="C917" s="81" t="s">
        <v>1450</v>
      </c>
      <c r="D917" s="81">
        <v>3</v>
      </c>
      <c r="E917" s="71">
        <v>3000</v>
      </c>
      <c r="F917" s="70">
        <f t="shared" ref="F917:F965" ca="1" si="51">INDIRECT(ADDRESS(ROW(),COLUMN()-2,4))*INDIRECT(ADDRESS(ROW(),COLUMN()-1,4))</f>
        <v>9000</v>
      </c>
      <c r="G917" s="45"/>
      <c r="H917" s="45"/>
      <c r="I917" s="45"/>
      <c r="J917" s="45"/>
    </row>
    <row r="918" spans="1:10" ht="13.5" customHeight="1" x14ac:dyDescent="0.2">
      <c r="A918" s="92">
        <v>44103103</v>
      </c>
      <c r="B918" s="69" t="str">
        <f t="shared" ca="1" si="50"/>
        <v>Tóner para impresoras o fax</v>
      </c>
      <c r="C918" s="81" t="s">
        <v>1450</v>
      </c>
      <c r="D918" s="81">
        <v>3</v>
      </c>
      <c r="E918" s="71">
        <v>3500</v>
      </c>
      <c r="F918" s="70">
        <f t="shared" ca="1" si="51"/>
        <v>10500</v>
      </c>
      <c r="G918" s="45"/>
      <c r="H918" s="45"/>
      <c r="I918" s="45"/>
      <c r="J918" s="45"/>
    </row>
    <row r="919" spans="1:10" ht="13.5" customHeight="1" x14ac:dyDescent="0.2">
      <c r="A919" s="92">
        <v>44103103</v>
      </c>
      <c r="B919" s="69" t="str">
        <f t="shared" ca="1" si="50"/>
        <v>Tóner para impresoras o fax</v>
      </c>
      <c r="C919" s="81" t="s">
        <v>1450</v>
      </c>
      <c r="D919" s="81">
        <v>2</v>
      </c>
      <c r="E919" s="71">
        <v>2500</v>
      </c>
      <c r="F919" s="70">
        <f t="shared" ca="1" si="51"/>
        <v>5000</v>
      </c>
      <c r="G919" s="45"/>
      <c r="H919" s="45"/>
      <c r="I919" s="45"/>
      <c r="J919" s="45"/>
    </row>
    <row r="920" spans="1:10" ht="13.5" customHeight="1" x14ac:dyDescent="0.2">
      <c r="A920" s="92">
        <v>44103103</v>
      </c>
      <c r="B920" s="69" t="str">
        <f t="shared" ca="1" si="50"/>
        <v>Tóner para impresoras o fax</v>
      </c>
      <c r="C920" s="81" t="s">
        <v>1450</v>
      </c>
      <c r="D920" s="81">
        <v>2</v>
      </c>
      <c r="E920" s="71">
        <v>2500</v>
      </c>
      <c r="F920" s="70">
        <f t="shared" ca="1" si="51"/>
        <v>5000</v>
      </c>
      <c r="G920" s="45"/>
      <c r="H920" s="45"/>
      <c r="I920" s="45"/>
      <c r="J920" s="45"/>
    </row>
    <row r="921" spans="1:10" ht="13.5" customHeight="1" x14ac:dyDescent="0.2">
      <c r="A921" s="92">
        <v>44103103</v>
      </c>
      <c r="B921" s="69" t="str">
        <f t="shared" ca="1" si="50"/>
        <v>Tóner para impresoras o fax</v>
      </c>
      <c r="C921" s="81" t="s">
        <v>1450</v>
      </c>
      <c r="D921" s="81">
        <v>2</v>
      </c>
      <c r="E921" s="71">
        <v>2500</v>
      </c>
      <c r="F921" s="70">
        <f t="shared" ca="1" si="51"/>
        <v>5000</v>
      </c>
      <c r="G921" s="45"/>
      <c r="H921" s="45"/>
      <c r="I921" s="45"/>
      <c r="J921" s="45"/>
    </row>
    <row r="922" spans="1:10" ht="13.5" customHeight="1" x14ac:dyDescent="0.2">
      <c r="A922" s="92">
        <v>44103103</v>
      </c>
      <c r="B922" s="69" t="str">
        <f t="shared" ca="1" si="50"/>
        <v>Tóner para impresoras o fax</v>
      </c>
      <c r="C922" s="81" t="s">
        <v>1450</v>
      </c>
      <c r="D922" s="81">
        <v>2</v>
      </c>
      <c r="E922" s="71">
        <v>2500</v>
      </c>
      <c r="F922" s="70">
        <f t="shared" ca="1" si="51"/>
        <v>5000</v>
      </c>
      <c r="G922" s="45"/>
      <c r="H922" s="45"/>
      <c r="I922" s="45"/>
      <c r="J922" s="45"/>
    </row>
    <row r="923" spans="1:10" ht="13.5" customHeight="1" x14ac:dyDescent="0.2">
      <c r="A923" s="92">
        <v>44103103</v>
      </c>
      <c r="B923" s="69" t="str">
        <f t="shared" ca="1" si="50"/>
        <v>Tóner para impresoras o fax</v>
      </c>
      <c r="C923" s="81" t="s">
        <v>1450</v>
      </c>
      <c r="D923" s="81">
        <v>2</v>
      </c>
      <c r="E923" s="71">
        <v>2500</v>
      </c>
      <c r="F923" s="70">
        <f t="shared" ca="1" si="51"/>
        <v>5000</v>
      </c>
      <c r="G923" s="45"/>
      <c r="H923" s="45"/>
      <c r="I923" s="45"/>
      <c r="J923" s="45"/>
    </row>
    <row r="924" spans="1:10" ht="13.5" customHeight="1" x14ac:dyDescent="0.2">
      <c r="A924" s="92">
        <v>44103103</v>
      </c>
      <c r="B924" s="69" t="str">
        <f t="shared" ca="1" si="50"/>
        <v>Tóner para impresoras o fax</v>
      </c>
      <c r="C924" s="81" t="s">
        <v>1450</v>
      </c>
      <c r="D924" s="81">
        <v>2</v>
      </c>
      <c r="E924" s="71">
        <v>2700</v>
      </c>
      <c r="F924" s="70">
        <f t="shared" ca="1" si="51"/>
        <v>5400</v>
      </c>
      <c r="G924" s="45"/>
      <c r="H924" s="45"/>
      <c r="I924" s="45"/>
      <c r="J924" s="45"/>
    </row>
    <row r="925" spans="1:10" ht="13.5" customHeight="1" x14ac:dyDescent="0.2">
      <c r="A925" s="92">
        <v>44103103</v>
      </c>
      <c r="B925" s="69" t="str">
        <f t="shared" ca="1" si="50"/>
        <v>Tóner para impresoras o fax</v>
      </c>
      <c r="C925" s="81" t="s">
        <v>1450</v>
      </c>
      <c r="D925" s="81">
        <v>2</v>
      </c>
      <c r="E925" s="71">
        <v>2800</v>
      </c>
      <c r="F925" s="70">
        <f t="shared" ca="1" si="51"/>
        <v>5600</v>
      </c>
      <c r="G925" s="45"/>
      <c r="H925" s="45"/>
      <c r="I925" s="45"/>
      <c r="J925" s="45"/>
    </row>
    <row r="926" spans="1:10" ht="13.5" customHeight="1" x14ac:dyDescent="0.2">
      <c r="A926" s="92">
        <v>44103105</v>
      </c>
      <c r="B926" s="69" t="str">
        <f t="shared" ca="1" si="50"/>
        <v>Cartuchos de tinta</v>
      </c>
      <c r="C926" s="81" t="s">
        <v>1450</v>
      </c>
      <c r="D926" s="81">
        <v>1</v>
      </c>
      <c r="E926" s="71">
        <v>1000</v>
      </c>
      <c r="F926" s="70">
        <f t="shared" ca="1" si="51"/>
        <v>1000</v>
      </c>
      <c r="G926" s="45"/>
      <c r="H926" s="45"/>
      <c r="I926" s="45"/>
      <c r="J926" s="45"/>
    </row>
    <row r="927" spans="1:10" ht="13.5" customHeight="1" x14ac:dyDescent="0.2">
      <c r="A927" s="92">
        <v>44103105</v>
      </c>
      <c r="B927" s="69" t="str">
        <f t="shared" ca="1" si="50"/>
        <v>Cartuchos de tinta</v>
      </c>
      <c r="C927" s="81" t="s">
        <v>1450</v>
      </c>
      <c r="D927" s="81">
        <v>1</v>
      </c>
      <c r="E927" s="71">
        <v>1200</v>
      </c>
      <c r="F927" s="70">
        <f t="shared" ca="1" si="51"/>
        <v>1200</v>
      </c>
      <c r="G927" s="45"/>
      <c r="H927" s="45"/>
      <c r="I927" s="45"/>
      <c r="J927" s="45"/>
    </row>
    <row r="928" spans="1:10" ht="13.5" customHeight="1" x14ac:dyDescent="0.2">
      <c r="A928" s="92">
        <v>44103105</v>
      </c>
      <c r="B928" s="69" t="str">
        <f t="shared" ca="1" si="50"/>
        <v>Cartuchos de tinta</v>
      </c>
      <c r="C928" s="81" t="s">
        <v>1450</v>
      </c>
      <c r="D928" s="81">
        <v>1</v>
      </c>
      <c r="E928" s="71">
        <v>1100</v>
      </c>
      <c r="F928" s="70">
        <f t="shared" ca="1" si="51"/>
        <v>1100</v>
      </c>
      <c r="G928" s="45"/>
      <c r="H928" s="45"/>
      <c r="I928" s="45"/>
      <c r="J928" s="45"/>
    </row>
    <row r="929" spans="1:10" ht="13.5" customHeight="1" x14ac:dyDescent="0.2">
      <c r="A929" s="92">
        <v>44103105</v>
      </c>
      <c r="B929" s="69" t="str">
        <f t="shared" ca="1" si="50"/>
        <v>Cartuchos de tinta</v>
      </c>
      <c r="C929" s="81" t="s">
        <v>1450</v>
      </c>
      <c r="D929" s="81">
        <v>1</v>
      </c>
      <c r="E929" s="71">
        <v>500</v>
      </c>
      <c r="F929" s="70">
        <f t="shared" ca="1" si="51"/>
        <v>500</v>
      </c>
      <c r="G929" s="45"/>
      <c r="H929" s="45"/>
      <c r="I929" s="45"/>
      <c r="J929" s="45"/>
    </row>
    <row r="930" spans="1:10" ht="13.5" customHeight="1" x14ac:dyDescent="0.2">
      <c r="A930" s="92">
        <v>44121506</v>
      </c>
      <c r="B930" s="69" t="str">
        <f t="shared" ca="1" si="50"/>
        <v>Sobres estándar</v>
      </c>
      <c r="C930" s="81" t="s">
        <v>16989</v>
      </c>
      <c r="D930" s="81">
        <v>2</v>
      </c>
      <c r="E930" s="71">
        <v>334.75</v>
      </c>
      <c r="F930" s="70">
        <f t="shared" ca="1" si="51"/>
        <v>669.5</v>
      </c>
      <c r="G930" s="45"/>
      <c r="H930" s="45"/>
      <c r="I930" s="45"/>
      <c r="J930" s="45"/>
    </row>
    <row r="931" spans="1:10" ht="13.5" customHeight="1" x14ac:dyDescent="0.2">
      <c r="A931" s="92">
        <v>44121615</v>
      </c>
      <c r="B931" s="69" t="str">
        <f t="shared" ca="1" si="50"/>
        <v>Grapadoras</v>
      </c>
      <c r="C931" s="81" t="s">
        <v>1450</v>
      </c>
      <c r="D931" s="81">
        <v>2</v>
      </c>
      <c r="E931" s="71">
        <v>215</v>
      </c>
      <c r="F931" s="70">
        <f t="shared" ca="1" si="51"/>
        <v>430</v>
      </c>
      <c r="G931" s="45"/>
      <c r="H931" s="45"/>
      <c r="I931" s="45"/>
      <c r="J931" s="45"/>
    </row>
    <row r="932" spans="1:10" ht="13.5" customHeight="1" x14ac:dyDescent="0.2">
      <c r="A932" s="92">
        <v>44121701</v>
      </c>
      <c r="B932" s="69" t="str">
        <f t="shared" ca="1" si="50"/>
        <v>Bolígrafos</v>
      </c>
      <c r="C932" s="81" t="s">
        <v>16989</v>
      </c>
      <c r="D932" s="81">
        <v>2</v>
      </c>
      <c r="E932" s="71">
        <v>110</v>
      </c>
      <c r="F932" s="70">
        <f t="shared" ca="1" si="51"/>
        <v>220</v>
      </c>
      <c r="G932" s="45"/>
      <c r="H932" s="45"/>
      <c r="I932" s="45"/>
      <c r="J932" s="45"/>
    </row>
    <row r="933" spans="1:10" ht="13.5" customHeight="1" x14ac:dyDescent="0.2">
      <c r="A933" s="92">
        <v>44121701</v>
      </c>
      <c r="B933" s="69" t="str">
        <f t="shared" ca="1" si="50"/>
        <v>Bolígrafos</v>
      </c>
      <c r="C933" s="81" t="s">
        <v>16989</v>
      </c>
      <c r="D933" s="81">
        <v>1</v>
      </c>
      <c r="E933" s="71">
        <v>110</v>
      </c>
      <c r="F933" s="70">
        <f t="shared" ca="1" si="51"/>
        <v>110</v>
      </c>
      <c r="G933" s="45"/>
      <c r="H933" s="45"/>
      <c r="I933" s="45"/>
      <c r="J933" s="45"/>
    </row>
    <row r="934" spans="1:10" ht="13.5" customHeight="1" x14ac:dyDescent="0.2">
      <c r="A934" s="92">
        <v>44121701</v>
      </c>
      <c r="B934" s="69" t="str">
        <f t="shared" ca="1" si="50"/>
        <v>Bolígrafos</v>
      </c>
      <c r="C934" s="81" t="s">
        <v>16989</v>
      </c>
      <c r="D934" s="81">
        <v>3</v>
      </c>
      <c r="E934" s="71">
        <v>410</v>
      </c>
      <c r="F934" s="70">
        <f t="shared" ca="1" si="51"/>
        <v>1230</v>
      </c>
      <c r="G934" s="45"/>
      <c r="H934" s="45"/>
      <c r="I934" s="45"/>
      <c r="J934" s="45"/>
    </row>
    <row r="935" spans="1:10" ht="13.5" customHeight="1" x14ac:dyDescent="0.2">
      <c r="A935" s="92">
        <v>44121701</v>
      </c>
      <c r="B935" s="69" t="str">
        <f t="shared" ca="1" si="50"/>
        <v>Bolígrafos</v>
      </c>
      <c r="C935" s="81" t="s">
        <v>16989</v>
      </c>
      <c r="D935" s="81">
        <v>3</v>
      </c>
      <c r="E935" s="71">
        <v>420</v>
      </c>
      <c r="F935" s="70">
        <f t="shared" ca="1" si="51"/>
        <v>1260</v>
      </c>
      <c r="G935" s="45"/>
      <c r="H935" s="45"/>
      <c r="I935" s="45"/>
      <c r="J935" s="45"/>
    </row>
    <row r="936" spans="1:10" ht="13.5" customHeight="1" x14ac:dyDescent="0.2">
      <c r="A936" s="92">
        <v>44121706</v>
      </c>
      <c r="B936" s="69" t="str">
        <f t="shared" ca="1" si="50"/>
        <v>Lápices de madera</v>
      </c>
      <c r="C936" s="81" t="s">
        <v>16989</v>
      </c>
      <c r="D936" s="81">
        <v>2</v>
      </c>
      <c r="E936" s="71">
        <v>115</v>
      </c>
      <c r="F936" s="70">
        <f t="shared" ca="1" si="51"/>
        <v>230</v>
      </c>
      <c r="G936" s="45"/>
      <c r="H936" s="45"/>
      <c r="I936" s="45"/>
      <c r="J936" s="45"/>
    </row>
    <row r="937" spans="1:10" ht="13.5" customHeight="1" x14ac:dyDescent="0.2">
      <c r="A937" s="92">
        <v>44122011</v>
      </c>
      <c r="B937" s="69" t="str">
        <f t="shared" ca="1" si="50"/>
        <v>Folders</v>
      </c>
      <c r="C937" s="81" t="s">
        <v>16989</v>
      </c>
      <c r="D937" s="81">
        <v>3</v>
      </c>
      <c r="E937" s="71">
        <v>330</v>
      </c>
      <c r="F937" s="70">
        <f t="shared" ca="1" si="51"/>
        <v>990</v>
      </c>
      <c r="G937" s="45"/>
      <c r="H937" s="45"/>
      <c r="I937" s="45"/>
      <c r="J937" s="45"/>
    </row>
    <row r="938" spans="1:10" ht="13.5" customHeight="1" x14ac:dyDescent="0.2">
      <c r="A938" s="92">
        <v>44122027</v>
      </c>
      <c r="B938" s="69" t="str">
        <f t="shared" ca="1" si="50"/>
        <v>Folders de archivo expandibles</v>
      </c>
      <c r="C938" s="81" t="s">
        <v>1450</v>
      </c>
      <c r="D938" s="81">
        <v>3</v>
      </c>
      <c r="E938" s="71">
        <v>500</v>
      </c>
      <c r="F938" s="70">
        <f t="shared" ca="1" si="51"/>
        <v>1500</v>
      </c>
      <c r="G938" s="45"/>
      <c r="H938" s="45"/>
      <c r="I938" s="45"/>
      <c r="J938" s="45"/>
    </row>
    <row r="939" spans="1:10" ht="13.5" customHeight="1" x14ac:dyDescent="0.2">
      <c r="A939" s="92">
        <v>14111507</v>
      </c>
      <c r="B939" s="69" t="str">
        <f t="shared" ca="1" si="50"/>
        <v>Papel para impresora o fotocopiadora</v>
      </c>
      <c r="C939" s="81" t="s">
        <v>8728</v>
      </c>
      <c r="D939" s="81">
        <v>25</v>
      </c>
      <c r="E939" s="71">
        <v>140</v>
      </c>
      <c r="F939" s="70">
        <f t="shared" ca="1" si="51"/>
        <v>3500</v>
      </c>
      <c r="G939" s="45"/>
      <c r="H939" s="45"/>
      <c r="I939" s="45"/>
      <c r="J939" s="45"/>
    </row>
    <row r="940" spans="1:10" ht="13.5" customHeight="1" x14ac:dyDescent="0.2">
      <c r="A940" s="92">
        <v>14111507</v>
      </c>
      <c r="B940" s="69" t="str">
        <f t="shared" ca="1" si="50"/>
        <v>Papel para impresora o fotocopiadora</v>
      </c>
      <c r="C940" s="81" t="s">
        <v>8728</v>
      </c>
      <c r="D940" s="81">
        <v>3</v>
      </c>
      <c r="E940" s="71">
        <v>300</v>
      </c>
      <c r="F940" s="70">
        <f t="shared" ca="1" si="51"/>
        <v>900</v>
      </c>
      <c r="G940" s="45"/>
      <c r="H940" s="45"/>
      <c r="I940" s="45"/>
      <c r="J940" s="45"/>
    </row>
    <row r="941" spans="1:10" ht="13.5" customHeight="1" x14ac:dyDescent="0.2">
      <c r="A941" s="92">
        <v>44122104</v>
      </c>
      <c r="B941" s="69" t="str">
        <f t="shared" ca="1" si="50"/>
        <v>Clips para papel</v>
      </c>
      <c r="C941" s="81" t="s">
        <v>16989</v>
      </c>
      <c r="D941" s="81">
        <v>2</v>
      </c>
      <c r="E941" s="71">
        <v>30</v>
      </c>
      <c r="F941" s="70">
        <f t="shared" ca="1" si="51"/>
        <v>60</v>
      </c>
      <c r="G941" s="45"/>
      <c r="H941" s="45"/>
      <c r="I941" s="45"/>
      <c r="J941" s="45"/>
    </row>
    <row r="942" spans="1:10" ht="13.5" customHeight="1" x14ac:dyDescent="0.2">
      <c r="A942" s="92">
        <v>44122104</v>
      </c>
      <c r="B942" s="69" t="str">
        <f t="shared" ca="1" si="50"/>
        <v>Clips para papel</v>
      </c>
      <c r="C942" s="81" t="s">
        <v>16989</v>
      </c>
      <c r="D942" s="81">
        <v>3</v>
      </c>
      <c r="E942" s="71">
        <v>10</v>
      </c>
      <c r="F942" s="70">
        <f t="shared" ca="1" si="51"/>
        <v>30</v>
      </c>
      <c r="G942" s="45"/>
      <c r="H942" s="45"/>
      <c r="I942" s="45"/>
      <c r="J942" s="45"/>
    </row>
    <row r="943" spans="1:10" ht="13.5" customHeight="1" x14ac:dyDescent="0.2">
      <c r="A943" s="92">
        <v>44122107</v>
      </c>
      <c r="B943" s="69" t="str">
        <f t="shared" ca="1" si="50"/>
        <v>Grapas</v>
      </c>
      <c r="C943" s="81" t="s">
        <v>1450</v>
      </c>
      <c r="D943" s="81">
        <v>6</v>
      </c>
      <c r="E943" s="71">
        <v>60</v>
      </c>
      <c r="F943" s="70">
        <f t="shared" ca="1" si="51"/>
        <v>360</v>
      </c>
      <c r="G943" s="45"/>
      <c r="H943" s="45"/>
      <c r="I943" s="45"/>
      <c r="J943" s="45"/>
    </row>
    <row r="944" spans="1:10" ht="13.5" customHeight="1" x14ac:dyDescent="0.2">
      <c r="A944" s="92">
        <v>44122118</v>
      </c>
      <c r="B944" s="69" t="str">
        <f t="shared" ca="1" si="50"/>
        <v>Sujetadores de pinza</v>
      </c>
      <c r="C944" s="81" t="s">
        <v>1450</v>
      </c>
      <c r="D944" s="81">
        <v>2</v>
      </c>
      <c r="E944" s="71">
        <v>105</v>
      </c>
      <c r="F944" s="70">
        <f t="shared" ca="1" si="51"/>
        <v>210</v>
      </c>
      <c r="G944" s="45"/>
      <c r="H944" s="45"/>
      <c r="I944" s="45"/>
      <c r="J944" s="45"/>
    </row>
    <row r="945" spans="1:10" ht="13.5" customHeight="1" x14ac:dyDescent="0.2">
      <c r="A945" s="92">
        <v>44122111</v>
      </c>
      <c r="B945" s="69" t="str">
        <f t="shared" ca="1" si="50"/>
        <v>Refuerzos para orificios</v>
      </c>
      <c r="C945" s="81" t="s">
        <v>1450</v>
      </c>
      <c r="D945" s="81">
        <v>3</v>
      </c>
      <c r="E945" s="71">
        <v>235</v>
      </c>
      <c r="F945" s="70">
        <f t="shared" ca="1" si="51"/>
        <v>705</v>
      </c>
      <c r="G945" s="45"/>
      <c r="H945" s="45"/>
      <c r="I945" s="45"/>
      <c r="J945" s="45"/>
    </row>
    <row r="946" spans="1:10" ht="13.5" customHeight="1" x14ac:dyDescent="0.2">
      <c r="A946" s="92">
        <v>14111530</v>
      </c>
      <c r="B946" s="69" t="str">
        <f t="shared" ca="1" si="50"/>
        <v>Papel de notas autoadhesivas</v>
      </c>
      <c r="C946" s="81" t="s">
        <v>1450</v>
      </c>
      <c r="D946" s="81">
        <v>10</v>
      </c>
      <c r="E946" s="71">
        <v>78</v>
      </c>
      <c r="F946" s="70">
        <f t="shared" ca="1" si="51"/>
        <v>780</v>
      </c>
      <c r="G946" s="45"/>
      <c r="H946" s="45"/>
      <c r="I946" s="45"/>
      <c r="J946" s="45"/>
    </row>
    <row r="947" spans="1:10" ht="13.5" customHeight="1" x14ac:dyDescent="0.2">
      <c r="A947" s="92">
        <v>44103103</v>
      </c>
      <c r="B947" s="69" t="str">
        <f t="shared" ca="1" si="50"/>
        <v>Tóner para impresoras o fax</v>
      </c>
      <c r="C947" s="81" t="s">
        <v>1450</v>
      </c>
      <c r="D947" s="81">
        <v>1</v>
      </c>
      <c r="E947" s="71">
        <v>2500</v>
      </c>
      <c r="F947" s="70">
        <f t="shared" ca="1" si="51"/>
        <v>2500</v>
      </c>
      <c r="G947" s="45"/>
      <c r="H947" s="45"/>
      <c r="I947" s="45"/>
      <c r="J947" s="45"/>
    </row>
    <row r="948" spans="1:10" ht="13.5" customHeight="1" x14ac:dyDescent="0.2">
      <c r="A948" s="92">
        <v>14111526</v>
      </c>
      <c r="B948" s="69" t="str">
        <f t="shared" ca="1" si="50"/>
        <v>Papel libretas o libros de mensajes telefónicos</v>
      </c>
      <c r="C948" s="81" t="s">
        <v>1450</v>
      </c>
      <c r="D948" s="81">
        <v>12</v>
      </c>
      <c r="E948" s="71">
        <v>25</v>
      </c>
      <c r="F948" s="70">
        <f t="shared" ca="1" si="51"/>
        <v>300</v>
      </c>
      <c r="G948" s="45"/>
      <c r="H948" s="45"/>
      <c r="I948" s="45"/>
      <c r="J948" s="45"/>
    </row>
    <row r="949" spans="1:10" ht="13.5" customHeight="1" x14ac:dyDescent="0.2">
      <c r="A949" s="92">
        <v>14111526</v>
      </c>
      <c r="B949" s="69" t="str">
        <f t="shared" ca="1" si="50"/>
        <v>Papel libretas o libros de mensajes telefónicos</v>
      </c>
      <c r="C949" s="81" t="s">
        <v>1450</v>
      </c>
      <c r="D949" s="81">
        <v>12</v>
      </c>
      <c r="E949" s="71">
        <v>50</v>
      </c>
      <c r="F949" s="70">
        <f t="shared" ca="1" si="51"/>
        <v>600</v>
      </c>
      <c r="G949" s="45"/>
      <c r="H949" s="45"/>
      <c r="I949" s="45"/>
      <c r="J949" s="45"/>
    </row>
    <row r="950" spans="1:10" ht="13.5" customHeight="1" x14ac:dyDescent="0.2">
      <c r="A950" s="92">
        <v>14111530</v>
      </c>
      <c r="B950" s="69" t="str">
        <f t="shared" ca="1" si="50"/>
        <v>Papel de notas autoadhesivas</v>
      </c>
      <c r="C950" s="81" t="s">
        <v>1450</v>
      </c>
      <c r="D950" s="81">
        <v>3</v>
      </c>
      <c r="E950" s="71">
        <v>18</v>
      </c>
      <c r="F950" s="70">
        <f t="shared" ca="1" si="51"/>
        <v>54</v>
      </c>
      <c r="G950" s="45"/>
      <c r="H950" s="45"/>
      <c r="I950" s="45"/>
      <c r="J950" s="45"/>
    </row>
    <row r="951" spans="1:10" ht="13.5" customHeight="1" x14ac:dyDescent="0.2">
      <c r="A951" s="92">
        <v>14111530</v>
      </c>
      <c r="B951" s="69" t="str">
        <f t="shared" ca="1" si="50"/>
        <v>Papel de notas autoadhesivas</v>
      </c>
      <c r="C951" s="81" t="s">
        <v>1450</v>
      </c>
      <c r="D951" s="81">
        <v>3</v>
      </c>
      <c r="E951" s="71">
        <v>32</v>
      </c>
      <c r="F951" s="70">
        <f t="shared" ca="1" si="51"/>
        <v>96</v>
      </c>
      <c r="G951" s="45"/>
      <c r="H951" s="45"/>
      <c r="I951" s="45"/>
      <c r="J951" s="45"/>
    </row>
    <row r="952" spans="1:10" ht="13.5" customHeight="1" x14ac:dyDescent="0.2">
      <c r="A952" s="92">
        <v>31201517</v>
      </c>
      <c r="B952" s="69" t="str">
        <f t="shared" ca="1" si="50"/>
        <v>Cinta para empaquetar</v>
      </c>
      <c r="C952" s="81" t="s">
        <v>1450</v>
      </c>
      <c r="D952" s="81">
        <v>2</v>
      </c>
      <c r="E952" s="71">
        <v>66</v>
      </c>
      <c r="F952" s="70">
        <f t="shared" ca="1" si="51"/>
        <v>132</v>
      </c>
      <c r="G952" s="45"/>
      <c r="H952" s="45"/>
      <c r="I952" s="45"/>
      <c r="J952" s="45"/>
    </row>
    <row r="953" spans="1:10" ht="13.5" customHeight="1" x14ac:dyDescent="0.2">
      <c r="A953" s="92">
        <v>44122101</v>
      </c>
      <c r="B953" s="69" t="str">
        <f t="shared" ca="1" si="50"/>
        <v>Cauchos</v>
      </c>
      <c r="C953" s="81" t="s">
        <v>1450</v>
      </c>
      <c r="D953" s="81">
        <v>2</v>
      </c>
      <c r="E953" s="71">
        <v>50</v>
      </c>
      <c r="F953" s="70">
        <f t="shared" ca="1" si="51"/>
        <v>100</v>
      </c>
      <c r="G953" s="45"/>
      <c r="H953" s="45"/>
      <c r="I953" s="45"/>
      <c r="J953" s="45"/>
    </row>
    <row r="954" spans="1:10" ht="13.5" customHeight="1" x14ac:dyDescent="0.2">
      <c r="A954" s="92">
        <v>44122101</v>
      </c>
      <c r="B954" s="69" t="str">
        <f t="shared" ca="1" si="50"/>
        <v>Cauchos</v>
      </c>
      <c r="C954" s="81" t="s">
        <v>1450</v>
      </c>
      <c r="D954" s="81">
        <v>2</v>
      </c>
      <c r="E954" s="71">
        <v>30</v>
      </c>
      <c r="F954" s="70">
        <f t="shared" ca="1" si="51"/>
        <v>60</v>
      </c>
      <c r="G954" s="45"/>
      <c r="H954" s="45"/>
      <c r="I954" s="45"/>
      <c r="J954" s="45"/>
    </row>
    <row r="955" spans="1:10" ht="13.5" customHeight="1" x14ac:dyDescent="0.2">
      <c r="A955" s="92">
        <v>44122107</v>
      </c>
      <c r="B955" s="69" t="str">
        <f t="shared" ca="1" si="50"/>
        <v>Grapas</v>
      </c>
      <c r="C955" s="81" t="s">
        <v>1450</v>
      </c>
      <c r="D955" s="81">
        <v>6</v>
      </c>
      <c r="E955" s="71">
        <v>60</v>
      </c>
      <c r="F955" s="70">
        <f t="shared" ca="1" si="51"/>
        <v>360</v>
      </c>
      <c r="G955" s="45"/>
      <c r="H955" s="45"/>
      <c r="I955" s="45"/>
      <c r="J955" s="45"/>
    </row>
    <row r="956" spans="1:10" ht="13.5" customHeight="1" x14ac:dyDescent="0.2">
      <c r="A956" s="92">
        <v>14111525</v>
      </c>
      <c r="B956" s="69" t="str">
        <f t="shared" ca="1" si="50"/>
        <v>Papel multipropósito</v>
      </c>
      <c r="C956" s="81" t="s">
        <v>8728</v>
      </c>
      <c r="D956" s="81">
        <v>1</v>
      </c>
      <c r="E956" s="71">
        <v>550</v>
      </c>
      <c r="F956" s="70">
        <f t="shared" ca="1" si="51"/>
        <v>550</v>
      </c>
      <c r="G956" s="45"/>
      <c r="H956" s="45"/>
      <c r="I956" s="45"/>
      <c r="J956" s="45"/>
    </row>
    <row r="957" spans="1:10" ht="13.5" customHeight="1" x14ac:dyDescent="0.2">
      <c r="A957" s="92">
        <v>14111525</v>
      </c>
      <c r="B957" s="69" t="str">
        <f t="shared" ca="1" si="50"/>
        <v>Papel multipropósito</v>
      </c>
      <c r="C957" s="81" t="s">
        <v>8728</v>
      </c>
      <c r="D957" s="81">
        <v>1</v>
      </c>
      <c r="E957" s="71">
        <v>675</v>
      </c>
      <c r="F957" s="70">
        <f t="shared" ca="1" si="51"/>
        <v>675</v>
      </c>
      <c r="G957" s="45"/>
      <c r="H957" s="45"/>
      <c r="I957" s="45"/>
      <c r="J957" s="45"/>
    </row>
    <row r="958" spans="1:10" ht="13.5" customHeight="1" x14ac:dyDescent="0.2">
      <c r="A958" s="92">
        <v>44121506</v>
      </c>
      <c r="B958" s="69" t="str">
        <f t="shared" ca="1" si="50"/>
        <v>Sobres estándar</v>
      </c>
      <c r="C958" s="81" t="s">
        <v>16989</v>
      </c>
      <c r="D958" s="81">
        <v>1</v>
      </c>
      <c r="E958" s="71">
        <v>2400</v>
      </c>
      <c r="F958" s="70">
        <f t="shared" ca="1" si="51"/>
        <v>2400</v>
      </c>
      <c r="G958" s="45"/>
      <c r="H958" s="45"/>
      <c r="I958" s="45"/>
      <c r="J958" s="45"/>
    </row>
    <row r="959" spans="1:10" ht="13.5" customHeight="1" x14ac:dyDescent="0.2">
      <c r="A959" s="92">
        <v>44122026</v>
      </c>
      <c r="B959" s="69" t="str">
        <f t="shared" ca="1" si="50"/>
        <v>Garras para papel</v>
      </c>
      <c r="C959" s="81" t="s">
        <v>1450</v>
      </c>
      <c r="D959" s="81">
        <v>4</v>
      </c>
      <c r="E959" s="71">
        <v>35</v>
      </c>
      <c r="F959" s="70">
        <f t="shared" ca="1" si="51"/>
        <v>140</v>
      </c>
      <c r="G959" s="45"/>
      <c r="H959" s="45"/>
      <c r="I959" s="45"/>
      <c r="J959" s="45"/>
    </row>
    <row r="960" spans="1:10" ht="13.5" customHeight="1" x14ac:dyDescent="0.2">
      <c r="A960" s="92">
        <v>44121716</v>
      </c>
      <c r="B960" s="69" t="str">
        <f t="shared" ca="1" si="50"/>
        <v>Resaltadores</v>
      </c>
      <c r="C960" s="81" t="s">
        <v>1450</v>
      </c>
      <c r="D960" s="81">
        <v>10</v>
      </c>
      <c r="E960" s="71">
        <v>15</v>
      </c>
      <c r="F960" s="70">
        <f t="shared" ca="1" si="51"/>
        <v>150</v>
      </c>
      <c r="G960" s="45"/>
      <c r="H960" s="45"/>
      <c r="I960" s="45"/>
      <c r="J960" s="45"/>
    </row>
    <row r="961" spans="1:10" ht="13.5" customHeight="1" x14ac:dyDescent="0.2">
      <c r="A961" s="92">
        <v>43201809</v>
      </c>
      <c r="B961" s="69" t="str">
        <f t="shared" ca="1" si="50"/>
        <v>Disco compacto cd de lectura y escritura</v>
      </c>
      <c r="C961" s="81" t="s">
        <v>1450</v>
      </c>
      <c r="D961" s="81">
        <v>50</v>
      </c>
      <c r="E961" s="71">
        <v>14</v>
      </c>
      <c r="F961" s="70">
        <f t="shared" ca="1" si="51"/>
        <v>700</v>
      </c>
      <c r="G961" s="45"/>
      <c r="H961" s="45"/>
      <c r="I961" s="45"/>
      <c r="J961" s="45"/>
    </row>
    <row r="962" spans="1:10" ht="13.5" customHeight="1" x14ac:dyDescent="0.2">
      <c r="A962" s="92">
        <v>43202101</v>
      </c>
      <c r="B962" s="69" t="str">
        <f t="shared" ca="1" si="50"/>
        <v>Estuches para discos compactos</v>
      </c>
      <c r="C962" s="81" t="s">
        <v>1450</v>
      </c>
      <c r="D962" s="81">
        <v>50</v>
      </c>
      <c r="E962" s="71">
        <v>11.03</v>
      </c>
      <c r="F962" s="70">
        <f t="shared" ca="1" si="51"/>
        <v>551.5</v>
      </c>
      <c r="G962" s="45"/>
      <c r="H962" s="45"/>
      <c r="I962" s="45"/>
      <c r="J962" s="45"/>
    </row>
    <row r="963" spans="1:10" ht="13.5" customHeight="1" x14ac:dyDescent="0.2">
      <c r="A963" s="92">
        <v>60121301</v>
      </c>
      <c r="B963" s="69" t="str">
        <f t="shared" ca="1" si="50"/>
        <v>Guillotinas para cortar papel</v>
      </c>
      <c r="C963" s="81" t="s">
        <v>1450</v>
      </c>
      <c r="D963" s="81">
        <v>1</v>
      </c>
      <c r="E963" s="71">
        <v>1201</v>
      </c>
      <c r="F963" s="70">
        <f t="shared" ca="1" si="51"/>
        <v>1201</v>
      </c>
      <c r="G963" s="45"/>
      <c r="H963" s="45"/>
      <c r="I963" s="45"/>
      <c r="J963" s="45"/>
    </row>
    <row r="964" spans="1:10" ht="13.5" customHeight="1" x14ac:dyDescent="0.2">
      <c r="A964" s="92">
        <v>44121506</v>
      </c>
      <c r="B964" s="69" t="str">
        <f t="shared" ca="1" si="50"/>
        <v>Sobres estándar</v>
      </c>
      <c r="C964" s="81" t="s">
        <v>16989</v>
      </c>
      <c r="D964" s="81">
        <v>1</v>
      </c>
      <c r="E964" s="71">
        <v>2399.9499999999998</v>
      </c>
      <c r="F964" s="70">
        <f t="shared" ca="1" si="51"/>
        <v>2399.9499999999998</v>
      </c>
      <c r="G964" s="45"/>
      <c r="H964" s="45"/>
      <c r="I964" s="45"/>
      <c r="J964" s="45"/>
    </row>
    <row r="965" spans="1:10" ht="13.5" customHeight="1" x14ac:dyDescent="0.2">
      <c r="A965" s="92">
        <v>44122011</v>
      </c>
      <c r="B965" s="69" t="str">
        <f t="shared" ca="1" si="50"/>
        <v>Folders</v>
      </c>
      <c r="C965" s="81" t="s">
        <v>16989</v>
      </c>
      <c r="D965" s="81">
        <v>3</v>
      </c>
      <c r="E965" s="71">
        <v>330</v>
      </c>
      <c r="F965" s="70">
        <f t="shared" ca="1" si="51"/>
        <v>990</v>
      </c>
      <c r="G965" s="45"/>
      <c r="H965" s="45"/>
      <c r="I965" s="45"/>
      <c r="J965" s="45"/>
    </row>
    <row r="966" spans="1:10" ht="14.1" customHeight="1" x14ac:dyDescent="0.2">
      <c r="A966" s="45"/>
      <c r="B966" s="45"/>
      <c r="C966" s="45"/>
      <c r="D966" s="45"/>
      <c r="E966" s="73" t="s">
        <v>12552</v>
      </c>
      <c r="F966" s="74">
        <f ca="1">SUM(Table331[MONTO TOTAL ESTIMADO])</f>
        <v>86443.95</v>
      </c>
      <c r="G966" s="45"/>
      <c r="H966" s="45" t="str">
        <f>C910</f>
        <v>Bienes</v>
      </c>
      <c r="I966" s="45" t="str">
        <f>E910</f>
        <v>Sí</v>
      </c>
      <c r="J966" s="45" t="str">
        <f>D910</f>
        <v>Compras por debajo del Umbral</v>
      </c>
    </row>
    <row r="967" spans="1:10" ht="14.1" customHeight="1" thickBot="1" x14ac:dyDescent="0.3"/>
    <row r="968" spans="1:10" ht="33.75" customHeight="1" thickBot="1" x14ac:dyDescent="0.25">
      <c r="A968" s="64" t="s">
        <v>16383</v>
      </c>
      <c r="B968" s="64" t="s">
        <v>161</v>
      </c>
      <c r="C968" s="64" t="s">
        <v>11726</v>
      </c>
      <c r="D968" s="64" t="s">
        <v>14380</v>
      </c>
      <c r="E968" s="64" t="s">
        <v>10964</v>
      </c>
      <c r="F968" s="64" t="s">
        <v>11097</v>
      </c>
      <c r="G968" s="45"/>
      <c r="H968" s="45"/>
      <c r="I968" s="45"/>
      <c r="J968" s="45"/>
    </row>
    <row r="969" spans="1:10" ht="13.5" customHeight="1" thickBot="1" x14ac:dyDescent="0.25">
      <c r="A969" s="66" t="s">
        <v>18849</v>
      </c>
      <c r="B969" s="91" t="s">
        <v>18850</v>
      </c>
      <c r="C969" s="66" t="s">
        <v>17798</v>
      </c>
      <c r="D969" s="66" t="s">
        <v>10173</v>
      </c>
      <c r="E969" s="66" t="s">
        <v>8857</v>
      </c>
      <c r="F969" s="66"/>
      <c r="G969" s="45"/>
      <c r="H969" s="45"/>
      <c r="I969" s="45"/>
      <c r="J969" s="45"/>
    </row>
    <row r="970" spans="1:10" ht="14.1" customHeight="1" thickBot="1" x14ac:dyDescent="0.25">
      <c r="A970" s="118" t="s">
        <v>14830</v>
      </c>
      <c r="B970" s="67" t="s">
        <v>8531</v>
      </c>
      <c r="C970" s="76">
        <v>43922</v>
      </c>
      <c r="D970" s="118" t="s">
        <v>9388</v>
      </c>
      <c r="E970" s="67" t="s">
        <v>13095</v>
      </c>
      <c r="F970" s="66" t="s">
        <v>3082</v>
      </c>
      <c r="G970" s="45"/>
      <c r="H970" s="45"/>
      <c r="I970" s="45"/>
      <c r="J970" s="45"/>
    </row>
    <row r="971" spans="1:10" ht="14.1" customHeight="1" thickBot="1" x14ac:dyDescent="0.25">
      <c r="A971" s="119"/>
      <c r="B971" s="67" t="s">
        <v>1787</v>
      </c>
      <c r="C971" s="97">
        <f>IF(C970="","",IF(AND(MONTH(C970)&gt;=1,MONTH(C970)&lt;=3),1,IF(AND(MONTH(C970)&gt;=4,MONTH(C970)&lt;=6),2,IF(AND(MONTH(C970)&gt;=7,MONTH(C970)&lt;=9),3,4))))</f>
        <v>2</v>
      </c>
      <c r="D971" s="119"/>
      <c r="E971" s="67" t="s">
        <v>2419</v>
      </c>
      <c r="F971" s="66" t="s">
        <v>14451</v>
      </c>
      <c r="G971" s="45"/>
      <c r="H971" s="45"/>
      <c r="I971" s="45"/>
      <c r="J971" s="45"/>
    </row>
    <row r="972" spans="1:10" ht="14.1" customHeight="1" thickBot="1" x14ac:dyDescent="0.25">
      <c r="A972" s="119"/>
      <c r="B972" s="67" t="s">
        <v>12944</v>
      </c>
      <c r="C972" s="76">
        <v>44012</v>
      </c>
      <c r="D972" s="119"/>
      <c r="E972" s="67" t="s">
        <v>3075</v>
      </c>
      <c r="F972" s="66" t="s">
        <v>4623</v>
      </c>
      <c r="G972" s="45"/>
      <c r="H972" s="45"/>
      <c r="I972" s="45"/>
      <c r="J972" s="45"/>
    </row>
    <row r="973" spans="1:10" ht="14.1" customHeight="1" thickBot="1" x14ac:dyDescent="0.25">
      <c r="A973" s="119"/>
      <c r="B973" s="67" t="s">
        <v>1787</v>
      </c>
      <c r="C973" s="97">
        <f>IF(C972="","",IF(AND(MONTH(C972)&gt;=1,MONTH(C972)&lt;=3),1,IF(AND(MONTH(C972)&gt;=4,MONTH(C972)&lt;=6),2,IF(AND(MONTH(C972)&gt;=7,MONTH(C972)&lt;=9),3,4))))</f>
        <v>2</v>
      </c>
      <c r="D973" s="119"/>
      <c r="E973" s="67" t="s">
        <v>13194</v>
      </c>
      <c r="F973" s="66" t="s">
        <v>4623</v>
      </c>
      <c r="G973" s="45"/>
      <c r="H973" s="45"/>
      <c r="I973" s="45"/>
      <c r="J973" s="45"/>
    </row>
    <row r="974" spans="1:10" ht="14.1" customHeight="1" thickBot="1" x14ac:dyDescent="0.25">
      <c r="A974" s="45"/>
      <c r="B974" s="45"/>
      <c r="C974" s="45"/>
      <c r="D974" s="45"/>
      <c r="E974" s="45"/>
      <c r="F974" s="45"/>
      <c r="G974" s="45"/>
      <c r="H974" s="45"/>
      <c r="I974" s="45"/>
      <c r="J974" s="45"/>
    </row>
    <row r="975" spans="1:10" ht="14.1" customHeight="1" thickBot="1" x14ac:dyDescent="0.25">
      <c r="A975" s="72" t="s">
        <v>15736</v>
      </c>
      <c r="B975" s="72" t="s">
        <v>16147</v>
      </c>
      <c r="C975" s="72" t="s">
        <v>15642</v>
      </c>
      <c r="D975" s="72" t="s">
        <v>15252</v>
      </c>
      <c r="E975" s="72" t="s">
        <v>6935</v>
      </c>
      <c r="F975" s="72" t="s">
        <v>15281</v>
      </c>
      <c r="G975" s="45"/>
      <c r="H975" s="45"/>
      <c r="I975" s="45"/>
      <c r="J975" s="45"/>
    </row>
    <row r="976" spans="1:10" ht="13.5" customHeight="1" x14ac:dyDescent="0.2">
      <c r="A976" s="92">
        <v>44103103</v>
      </c>
      <c r="B976" s="69" t="str">
        <f t="shared" ref="B976:B1019" ca="1" si="52">IFERROR(INDEX(UNSPSCDes,MATCH(INDIRECT(ADDRESS(ROW(),COLUMN()-1,4)),UNSPSCCode,0)),"")</f>
        <v>Tóner para impresoras o fax</v>
      </c>
      <c r="C976" s="81" t="s">
        <v>1450</v>
      </c>
      <c r="D976" s="81">
        <v>3</v>
      </c>
      <c r="E976" s="71">
        <v>3000</v>
      </c>
      <c r="F976" s="70">
        <f t="shared" ref="F976:F1019" ca="1" si="53">INDIRECT(ADDRESS(ROW(),COLUMN()-2,4))*INDIRECT(ADDRESS(ROW(),COLUMN()-1,4))</f>
        <v>9000</v>
      </c>
      <c r="G976" s="45"/>
      <c r="H976" s="45"/>
      <c r="I976" s="45"/>
      <c r="J976" s="45"/>
    </row>
    <row r="977" spans="1:10" ht="13.5" customHeight="1" x14ac:dyDescent="0.2">
      <c r="A977" s="92">
        <v>44103103</v>
      </c>
      <c r="B977" s="69" t="str">
        <f t="shared" ca="1" si="52"/>
        <v>Tóner para impresoras o fax</v>
      </c>
      <c r="C977" s="81" t="s">
        <v>1450</v>
      </c>
      <c r="D977" s="81">
        <v>3</v>
      </c>
      <c r="E977" s="71">
        <v>3500</v>
      </c>
      <c r="F977" s="70">
        <f t="shared" ca="1" si="53"/>
        <v>10500</v>
      </c>
      <c r="G977" s="45"/>
      <c r="H977" s="45"/>
      <c r="I977" s="45"/>
      <c r="J977" s="45"/>
    </row>
    <row r="978" spans="1:10" ht="13.5" customHeight="1" x14ac:dyDescent="0.2">
      <c r="A978" s="92">
        <v>44103103</v>
      </c>
      <c r="B978" s="69" t="str">
        <f t="shared" ca="1" si="52"/>
        <v>Tóner para impresoras o fax</v>
      </c>
      <c r="C978" s="81" t="s">
        <v>1450</v>
      </c>
      <c r="D978" s="81">
        <v>2</v>
      </c>
      <c r="E978" s="71">
        <v>2500</v>
      </c>
      <c r="F978" s="70">
        <f t="shared" ca="1" si="53"/>
        <v>5000</v>
      </c>
      <c r="G978" s="45"/>
      <c r="H978" s="45"/>
      <c r="I978" s="45"/>
      <c r="J978" s="45"/>
    </row>
    <row r="979" spans="1:10" ht="13.5" customHeight="1" x14ac:dyDescent="0.2">
      <c r="A979" s="92">
        <v>44103103</v>
      </c>
      <c r="B979" s="69" t="str">
        <f t="shared" ca="1" si="52"/>
        <v>Tóner para impresoras o fax</v>
      </c>
      <c r="C979" s="81" t="s">
        <v>1450</v>
      </c>
      <c r="D979" s="81">
        <v>2</v>
      </c>
      <c r="E979" s="71">
        <v>2500</v>
      </c>
      <c r="F979" s="70">
        <f t="shared" ca="1" si="53"/>
        <v>5000</v>
      </c>
      <c r="G979" s="45"/>
      <c r="H979" s="45"/>
      <c r="I979" s="45"/>
      <c r="J979" s="45"/>
    </row>
    <row r="980" spans="1:10" ht="13.5" customHeight="1" x14ac:dyDescent="0.2">
      <c r="A980" s="92">
        <v>44103103</v>
      </c>
      <c r="B980" s="69" t="str">
        <f t="shared" ca="1" si="52"/>
        <v>Tóner para impresoras o fax</v>
      </c>
      <c r="C980" s="81" t="s">
        <v>1450</v>
      </c>
      <c r="D980" s="81">
        <v>2</v>
      </c>
      <c r="E980" s="71">
        <v>2500</v>
      </c>
      <c r="F980" s="70">
        <f t="shared" ca="1" si="53"/>
        <v>5000</v>
      </c>
      <c r="G980" s="45"/>
      <c r="H980" s="45"/>
      <c r="I980" s="45"/>
      <c r="J980" s="45"/>
    </row>
    <row r="981" spans="1:10" ht="13.5" customHeight="1" x14ac:dyDescent="0.2">
      <c r="A981" s="92">
        <v>44103103</v>
      </c>
      <c r="B981" s="69" t="str">
        <f t="shared" ca="1" si="52"/>
        <v>Tóner para impresoras o fax</v>
      </c>
      <c r="C981" s="81" t="s">
        <v>1450</v>
      </c>
      <c r="D981" s="81">
        <v>2</v>
      </c>
      <c r="E981" s="71">
        <v>2500</v>
      </c>
      <c r="F981" s="70">
        <f t="shared" ca="1" si="53"/>
        <v>5000</v>
      </c>
      <c r="G981" s="45"/>
      <c r="H981" s="45"/>
      <c r="I981" s="45"/>
      <c r="J981" s="45"/>
    </row>
    <row r="982" spans="1:10" ht="13.5" customHeight="1" x14ac:dyDescent="0.2">
      <c r="A982" s="92">
        <v>44103103</v>
      </c>
      <c r="B982" s="69" t="str">
        <f t="shared" ca="1" si="52"/>
        <v>Tóner para impresoras o fax</v>
      </c>
      <c r="C982" s="81" t="s">
        <v>1450</v>
      </c>
      <c r="D982" s="81">
        <v>1</v>
      </c>
      <c r="E982" s="71">
        <v>2500</v>
      </c>
      <c r="F982" s="70">
        <f t="shared" ca="1" si="53"/>
        <v>2500</v>
      </c>
      <c r="G982" s="45"/>
      <c r="H982" s="45"/>
      <c r="I982" s="45"/>
      <c r="J982" s="45"/>
    </row>
    <row r="983" spans="1:10" ht="13.5" customHeight="1" x14ac:dyDescent="0.2">
      <c r="A983" s="92">
        <v>44103103</v>
      </c>
      <c r="B983" s="69" t="str">
        <f t="shared" ca="1" si="52"/>
        <v>Tóner para impresoras o fax</v>
      </c>
      <c r="C983" s="81" t="s">
        <v>1450</v>
      </c>
      <c r="D983" s="81">
        <v>1</v>
      </c>
      <c r="E983" s="71">
        <v>2700</v>
      </c>
      <c r="F983" s="70">
        <f t="shared" ca="1" si="53"/>
        <v>2700</v>
      </c>
      <c r="G983" s="45"/>
      <c r="H983" s="45"/>
      <c r="I983" s="45"/>
      <c r="J983" s="45"/>
    </row>
    <row r="984" spans="1:10" ht="13.5" customHeight="1" x14ac:dyDescent="0.2">
      <c r="A984" s="92">
        <v>44103103</v>
      </c>
      <c r="B984" s="69" t="str">
        <f t="shared" ca="1" si="52"/>
        <v>Tóner para impresoras o fax</v>
      </c>
      <c r="C984" s="81" t="s">
        <v>1450</v>
      </c>
      <c r="D984" s="81">
        <v>2</v>
      </c>
      <c r="E984" s="71">
        <v>2800</v>
      </c>
      <c r="F984" s="70">
        <f t="shared" ca="1" si="53"/>
        <v>5600</v>
      </c>
      <c r="G984" s="45"/>
      <c r="H984" s="45"/>
      <c r="I984" s="45"/>
      <c r="J984" s="45"/>
    </row>
    <row r="985" spans="1:10" ht="13.5" customHeight="1" x14ac:dyDescent="0.2">
      <c r="A985" s="92">
        <v>44121506</v>
      </c>
      <c r="B985" s="69" t="str">
        <f t="shared" ca="1" si="52"/>
        <v>Sobres estándar</v>
      </c>
      <c r="C985" s="81" t="s">
        <v>16989</v>
      </c>
      <c r="D985" s="81">
        <v>2</v>
      </c>
      <c r="E985" s="71">
        <v>334.75</v>
      </c>
      <c r="F985" s="70">
        <f t="shared" ca="1" si="53"/>
        <v>669.5</v>
      </c>
      <c r="G985" s="45"/>
      <c r="H985" s="45"/>
      <c r="I985" s="45"/>
      <c r="J985" s="45"/>
    </row>
    <row r="986" spans="1:10" ht="13.5" customHeight="1" x14ac:dyDescent="0.2">
      <c r="A986" s="92">
        <v>44121615</v>
      </c>
      <c r="B986" s="69" t="str">
        <f t="shared" ca="1" si="52"/>
        <v>Grapadoras</v>
      </c>
      <c r="C986" s="81" t="s">
        <v>1450</v>
      </c>
      <c r="D986" s="81">
        <v>2</v>
      </c>
      <c r="E986" s="71">
        <v>215</v>
      </c>
      <c r="F986" s="70">
        <f t="shared" ca="1" si="53"/>
        <v>430</v>
      </c>
      <c r="G986" s="45"/>
      <c r="H986" s="45"/>
      <c r="I986" s="45"/>
      <c r="J986" s="45"/>
    </row>
    <row r="987" spans="1:10" ht="13.5" customHeight="1" x14ac:dyDescent="0.2">
      <c r="A987" s="92">
        <v>44121701</v>
      </c>
      <c r="B987" s="69" t="str">
        <f t="shared" ca="1" si="52"/>
        <v>Bolígrafos</v>
      </c>
      <c r="C987" s="81" t="s">
        <v>16989</v>
      </c>
      <c r="D987" s="81">
        <v>2</v>
      </c>
      <c r="E987" s="71">
        <v>110</v>
      </c>
      <c r="F987" s="70">
        <f t="shared" ca="1" si="53"/>
        <v>220</v>
      </c>
      <c r="G987" s="45"/>
      <c r="H987" s="45"/>
      <c r="I987" s="45"/>
      <c r="J987" s="45"/>
    </row>
    <row r="988" spans="1:10" ht="13.5" customHeight="1" x14ac:dyDescent="0.2">
      <c r="A988" s="92">
        <v>44121701</v>
      </c>
      <c r="B988" s="69" t="str">
        <f t="shared" ca="1" si="52"/>
        <v>Bolígrafos</v>
      </c>
      <c r="C988" s="81" t="s">
        <v>16989</v>
      </c>
      <c r="D988" s="81">
        <v>1</v>
      </c>
      <c r="E988" s="71">
        <v>110</v>
      </c>
      <c r="F988" s="70">
        <f t="shared" ca="1" si="53"/>
        <v>110</v>
      </c>
      <c r="G988" s="45"/>
      <c r="H988" s="45"/>
      <c r="I988" s="45"/>
      <c r="J988" s="45"/>
    </row>
    <row r="989" spans="1:10" ht="13.5" customHeight="1" x14ac:dyDescent="0.2">
      <c r="A989" s="92">
        <v>44121701</v>
      </c>
      <c r="B989" s="69" t="str">
        <f t="shared" ca="1" si="52"/>
        <v>Bolígrafos</v>
      </c>
      <c r="C989" s="81" t="s">
        <v>16989</v>
      </c>
      <c r="D989" s="81">
        <v>3</v>
      </c>
      <c r="E989" s="71">
        <v>410</v>
      </c>
      <c r="F989" s="70">
        <f t="shared" ca="1" si="53"/>
        <v>1230</v>
      </c>
      <c r="G989" s="45"/>
      <c r="H989" s="45"/>
      <c r="I989" s="45"/>
      <c r="J989" s="45"/>
    </row>
    <row r="990" spans="1:10" ht="13.5" customHeight="1" x14ac:dyDescent="0.2">
      <c r="A990" s="92">
        <v>44121701</v>
      </c>
      <c r="B990" s="69" t="str">
        <f t="shared" ca="1" si="52"/>
        <v>Bolígrafos</v>
      </c>
      <c r="C990" s="81" t="s">
        <v>16989</v>
      </c>
      <c r="D990" s="81">
        <v>3</v>
      </c>
      <c r="E990" s="71">
        <v>420</v>
      </c>
      <c r="F990" s="70">
        <f t="shared" ca="1" si="53"/>
        <v>1260</v>
      </c>
      <c r="G990" s="45"/>
      <c r="H990" s="45"/>
      <c r="I990" s="45"/>
      <c r="J990" s="45"/>
    </row>
    <row r="991" spans="1:10" ht="13.5" customHeight="1" x14ac:dyDescent="0.2">
      <c r="A991" s="92">
        <v>44121706</v>
      </c>
      <c r="B991" s="69" t="str">
        <f t="shared" ca="1" si="52"/>
        <v>Lápices de madera</v>
      </c>
      <c r="C991" s="81" t="s">
        <v>16989</v>
      </c>
      <c r="D991" s="81">
        <v>2</v>
      </c>
      <c r="E991" s="71">
        <v>115</v>
      </c>
      <c r="F991" s="70">
        <f t="shared" ca="1" si="53"/>
        <v>230</v>
      </c>
      <c r="G991" s="45"/>
      <c r="H991" s="45"/>
      <c r="I991" s="45"/>
      <c r="J991" s="45"/>
    </row>
    <row r="992" spans="1:10" ht="13.5" customHeight="1" x14ac:dyDescent="0.2">
      <c r="A992" s="92">
        <v>44122011</v>
      </c>
      <c r="B992" s="69" t="str">
        <f t="shared" ca="1" si="52"/>
        <v>Folders</v>
      </c>
      <c r="C992" s="81" t="s">
        <v>16989</v>
      </c>
      <c r="D992" s="81">
        <v>3</v>
      </c>
      <c r="E992" s="71">
        <v>330</v>
      </c>
      <c r="F992" s="70">
        <f t="shared" ca="1" si="53"/>
        <v>990</v>
      </c>
      <c r="G992" s="45"/>
      <c r="H992" s="45"/>
      <c r="I992" s="45"/>
      <c r="J992" s="45"/>
    </row>
    <row r="993" spans="1:10" ht="13.5" customHeight="1" x14ac:dyDescent="0.2">
      <c r="A993" s="92">
        <v>44122027</v>
      </c>
      <c r="B993" s="69" t="str">
        <f t="shared" ca="1" si="52"/>
        <v>Folders de archivo expandibles</v>
      </c>
      <c r="C993" s="81" t="s">
        <v>1450</v>
      </c>
      <c r="D993" s="81">
        <v>3</v>
      </c>
      <c r="E993" s="71">
        <v>500</v>
      </c>
      <c r="F993" s="70">
        <f t="shared" ca="1" si="53"/>
        <v>1500</v>
      </c>
      <c r="G993" s="45"/>
      <c r="H993" s="45"/>
      <c r="I993" s="45"/>
      <c r="J993" s="45"/>
    </row>
    <row r="994" spans="1:10" ht="13.5" customHeight="1" x14ac:dyDescent="0.2">
      <c r="A994" s="92">
        <v>14111507</v>
      </c>
      <c r="B994" s="69" t="str">
        <f t="shared" ca="1" si="52"/>
        <v>Papel para impresora o fotocopiadora</v>
      </c>
      <c r="C994" s="81" t="s">
        <v>8728</v>
      </c>
      <c r="D994" s="81">
        <v>25</v>
      </c>
      <c r="E994" s="71">
        <v>140</v>
      </c>
      <c r="F994" s="70">
        <f t="shared" ca="1" si="53"/>
        <v>3500</v>
      </c>
      <c r="G994" s="45"/>
      <c r="H994" s="45"/>
      <c r="I994" s="45"/>
      <c r="J994" s="45"/>
    </row>
    <row r="995" spans="1:10" ht="13.5" customHeight="1" x14ac:dyDescent="0.2">
      <c r="A995" s="92">
        <v>14111507</v>
      </c>
      <c r="B995" s="69" t="str">
        <f t="shared" ca="1" si="52"/>
        <v>Papel para impresora o fotocopiadora</v>
      </c>
      <c r="C995" s="81" t="s">
        <v>8728</v>
      </c>
      <c r="D995" s="81">
        <v>3</v>
      </c>
      <c r="E995" s="71">
        <v>300</v>
      </c>
      <c r="F995" s="70">
        <f t="shared" ca="1" si="53"/>
        <v>900</v>
      </c>
      <c r="G995" s="45"/>
      <c r="H995" s="45"/>
      <c r="I995" s="45"/>
      <c r="J995" s="45"/>
    </row>
    <row r="996" spans="1:10" ht="13.5" customHeight="1" x14ac:dyDescent="0.2">
      <c r="A996" s="92">
        <v>44122104</v>
      </c>
      <c r="B996" s="69" t="str">
        <f t="shared" ca="1" si="52"/>
        <v>Clips para papel</v>
      </c>
      <c r="C996" s="81" t="s">
        <v>16989</v>
      </c>
      <c r="D996" s="81">
        <v>2</v>
      </c>
      <c r="E996" s="71">
        <v>30</v>
      </c>
      <c r="F996" s="70">
        <f t="shared" ca="1" si="53"/>
        <v>60</v>
      </c>
      <c r="G996" s="45"/>
      <c r="H996" s="45"/>
      <c r="I996" s="45"/>
      <c r="J996" s="45"/>
    </row>
    <row r="997" spans="1:10" ht="13.5" customHeight="1" x14ac:dyDescent="0.2">
      <c r="A997" s="92">
        <v>44122104</v>
      </c>
      <c r="B997" s="69" t="str">
        <f t="shared" ca="1" si="52"/>
        <v>Clips para papel</v>
      </c>
      <c r="C997" s="81" t="s">
        <v>16989</v>
      </c>
      <c r="D997" s="81">
        <v>3</v>
      </c>
      <c r="E997" s="71">
        <v>10</v>
      </c>
      <c r="F997" s="70">
        <f t="shared" ca="1" si="53"/>
        <v>30</v>
      </c>
      <c r="G997" s="45"/>
      <c r="H997" s="45"/>
      <c r="I997" s="45"/>
      <c r="J997" s="45"/>
    </row>
    <row r="998" spans="1:10" ht="13.5" customHeight="1" x14ac:dyDescent="0.2">
      <c r="A998" s="92">
        <v>44122107</v>
      </c>
      <c r="B998" s="69" t="str">
        <f t="shared" ca="1" si="52"/>
        <v>Grapas</v>
      </c>
      <c r="C998" s="81" t="s">
        <v>16989</v>
      </c>
      <c r="D998" s="81">
        <v>6</v>
      </c>
      <c r="E998" s="71">
        <v>60</v>
      </c>
      <c r="F998" s="70">
        <f t="shared" ca="1" si="53"/>
        <v>360</v>
      </c>
      <c r="G998" s="45"/>
      <c r="H998" s="45"/>
      <c r="I998" s="45"/>
      <c r="J998" s="45"/>
    </row>
    <row r="999" spans="1:10" ht="13.5" customHeight="1" x14ac:dyDescent="0.2">
      <c r="A999" s="92">
        <v>44122118</v>
      </c>
      <c r="B999" s="69" t="str">
        <f t="shared" ca="1" si="52"/>
        <v>Sujetadores de pinza</v>
      </c>
      <c r="C999" s="81" t="s">
        <v>1450</v>
      </c>
      <c r="D999" s="81">
        <v>2</v>
      </c>
      <c r="E999" s="71">
        <v>105</v>
      </c>
      <c r="F999" s="70">
        <f t="shared" ca="1" si="53"/>
        <v>210</v>
      </c>
      <c r="G999" s="45"/>
      <c r="H999" s="45"/>
      <c r="I999" s="45"/>
      <c r="J999" s="45"/>
    </row>
    <row r="1000" spans="1:10" ht="13.5" customHeight="1" x14ac:dyDescent="0.2">
      <c r="A1000" s="92">
        <v>44122111</v>
      </c>
      <c r="B1000" s="69" t="str">
        <f t="shared" ca="1" si="52"/>
        <v>Refuerzos para orificios</v>
      </c>
      <c r="C1000" s="81" t="s">
        <v>1450</v>
      </c>
      <c r="D1000" s="81">
        <v>3</v>
      </c>
      <c r="E1000" s="71">
        <v>235</v>
      </c>
      <c r="F1000" s="70">
        <f t="shared" ca="1" si="53"/>
        <v>705</v>
      </c>
      <c r="G1000" s="45"/>
      <c r="H1000" s="45"/>
      <c r="I1000" s="45"/>
      <c r="J1000" s="45"/>
    </row>
    <row r="1001" spans="1:10" ht="13.5" customHeight="1" x14ac:dyDescent="0.2">
      <c r="A1001" s="92">
        <v>14111530</v>
      </c>
      <c r="B1001" s="69" t="str">
        <f t="shared" ca="1" si="52"/>
        <v>Papel de notas autoadhesivas</v>
      </c>
      <c r="C1001" s="81" t="s">
        <v>1450</v>
      </c>
      <c r="D1001" s="81">
        <v>10</v>
      </c>
      <c r="E1001" s="71">
        <v>78</v>
      </c>
      <c r="F1001" s="70">
        <f t="shared" ca="1" si="53"/>
        <v>780</v>
      </c>
      <c r="G1001" s="45"/>
      <c r="H1001" s="45"/>
      <c r="I1001" s="45"/>
      <c r="J1001" s="45"/>
    </row>
    <row r="1002" spans="1:10" ht="13.5" customHeight="1" x14ac:dyDescent="0.2">
      <c r="A1002" s="92">
        <v>44103103</v>
      </c>
      <c r="B1002" s="69" t="str">
        <f t="shared" ca="1" si="52"/>
        <v>Tóner para impresoras o fax</v>
      </c>
      <c r="C1002" s="81" t="s">
        <v>1450</v>
      </c>
      <c r="D1002" s="81">
        <v>1</v>
      </c>
      <c r="E1002" s="71">
        <v>2500</v>
      </c>
      <c r="F1002" s="70">
        <f t="shared" ca="1" si="53"/>
        <v>2500</v>
      </c>
      <c r="G1002" s="45"/>
      <c r="H1002" s="45"/>
      <c r="I1002" s="45"/>
      <c r="J1002" s="45"/>
    </row>
    <row r="1003" spans="1:10" ht="13.5" customHeight="1" x14ac:dyDescent="0.2">
      <c r="A1003" s="92">
        <v>14111526</v>
      </c>
      <c r="B1003" s="69" t="str">
        <f t="shared" ca="1" si="52"/>
        <v>Papel libretas o libros de mensajes telefónicos</v>
      </c>
      <c r="C1003" s="81" t="s">
        <v>1450</v>
      </c>
      <c r="D1003" s="81">
        <v>12</v>
      </c>
      <c r="E1003" s="71">
        <v>25</v>
      </c>
      <c r="F1003" s="70">
        <f t="shared" ca="1" si="53"/>
        <v>300</v>
      </c>
      <c r="G1003" s="45"/>
      <c r="H1003" s="45"/>
      <c r="I1003" s="45"/>
      <c r="J1003" s="45"/>
    </row>
    <row r="1004" spans="1:10" ht="13.5" customHeight="1" x14ac:dyDescent="0.2">
      <c r="A1004" s="92">
        <v>14111526</v>
      </c>
      <c r="B1004" s="69" t="str">
        <f t="shared" ca="1" si="52"/>
        <v>Papel libretas o libros de mensajes telefónicos</v>
      </c>
      <c r="C1004" s="81" t="s">
        <v>1450</v>
      </c>
      <c r="D1004" s="81">
        <v>12</v>
      </c>
      <c r="E1004" s="71">
        <v>50</v>
      </c>
      <c r="F1004" s="70">
        <f t="shared" ca="1" si="53"/>
        <v>600</v>
      </c>
      <c r="G1004" s="45"/>
      <c r="H1004" s="45"/>
      <c r="I1004" s="45"/>
      <c r="J1004" s="45"/>
    </row>
    <row r="1005" spans="1:10" ht="13.5" customHeight="1" x14ac:dyDescent="0.2">
      <c r="A1005" s="92">
        <v>14111530</v>
      </c>
      <c r="B1005" s="69" t="str">
        <f t="shared" ca="1" si="52"/>
        <v>Papel de notas autoadhesivas</v>
      </c>
      <c r="C1005" s="81" t="s">
        <v>1450</v>
      </c>
      <c r="D1005" s="81">
        <v>3</v>
      </c>
      <c r="E1005" s="71">
        <v>18</v>
      </c>
      <c r="F1005" s="70">
        <f t="shared" ca="1" si="53"/>
        <v>54</v>
      </c>
      <c r="G1005" s="45"/>
      <c r="H1005" s="45"/>
      <c r="I1005" s="45"/>
      <c r="J1005" s="45"/>
    </row>
    <row r="1006" spans="1:10" ht="13.5" customHeight="1" x14ac:dyDescent="0.2">
      <c r="A1006" s="92">
        <v>14111530</v>
      </c>
      <c r="B1006" s="69" t="str">
        <f t="shared" ca="1" si="52"/>
        <v>Papel de notas autoadhesivas</v>
      </c>
      <c r="C1006" s="81" t="s">
        <v>1450</v>
      </c>
      <c r="D1006" s="81">
        <v>3</v>
      </c>
      <c r="E1006" s="71">
        <v>32</v>
      </c>
      <c r="F1006" s="70">
        <f t="shared" ca="1" si="53"/>
        <v>96</v>
      </c>
      <c r="G1006" s="45"/>
      <c r="H1006" s="45"/>
      <c r="I1006" s="45"/>
      <c r="J1006" s="45"/>
    </row>
    <row r="1007" spans="1:10" ht="13.5" customHeight="1" x14ac:dyDescent="0.2">
      <c r="A1007" s="92">
        <v>31201517</v>
      </c>
      <c r="B1007" s="69" t="str">
        <f t="shared" ca="1" si="52"/>
        <v>Cinta para empaquetar</v>
      </c>
      <c r="C1007" s="81" t="s">
        <v>1450</v>
      </c>
      <c r="D1007" s="81">
        <v>2</v>
      </c>
      <c r="E1007" s="71">
        <v>66</v>
      </c>
      <c r="F1007" s="70">
        <f t="shared" ca="1" si="53"/>
        <v>132</v>
      </c>
      <c r="G1007" s="45"/>
      <c r="H1007" s="45"/>
      <c r="I1007" s="45"/>
      <c r="J1007" s="45"/>
    </row>
    <row r="1008" spans="1:10" ht="13.5" customHeight="1" x14ac:dyDescent="0.2">
      <c r="A1008" s="92">
        <v>44122101</v>
      </c>
      <c r="B1008" s="69" t="str">
        <f t="shared" ca="1" si="52"/>
        <v>Cauchos</v>
      </c>
      <c r="C1008" s="81" t="s">
        <v>1450</v>
      </c>
      <c r="D1008" s="81">
        <v>2</v>
      </c>
      <c r="E1008" s="71">
        <v>50</v>
      </c>
      <c r="F1008" s="70">
        <f t="shared" ca="1" si="53"/>
        <v>100</v>
      </c>
      <c r="G1008" s="45"/>
      <c r="H1008" s="45"/>
      <c r="I1008" s="45"/>
      <c r="J1008" s="45"/>
    </row>
    <row r="1009" spans="1:10" ht="13.5" customHeight="1" x14ac:dyDescent="0.2">
      <c r="A1009" s="92">
        <v>44122101</v>
      </c>
      <c r="B1009" s="69" t="str">
        <f t="shared" ca="1" si="52"/>
        <v>Cauchos</v>
      </c>
      <c r="C1009" s="81" t="s">
        <v>1450</v>
      </c>
      <c r="D1009" s="81">
        <v>2</v>
      </c>
      <c r="E1009" s="71">
        <v>30</v>
      </c>
      <c r="F1009" s="70">
        <f t="shared" ca="1" si="53"/>
        <v>60</v>
      </c>
      <c r="G1009" s="45"/>
      <c r="H1009" s="45"/>
      <c r="I1009" s="45"/>
      <c r="J1009" s="45"/>
    </row>
    <row r="1010" spans="1:10" ht="13.5" customHeight="1" x14ac:dyDescent="0.2">
      <c r="A1010" s="92">
        <v>44122107</v>
      </c>
      <c r="B1010" s="69" t="str">
        <f t="shared" ca="1" si="52"/>
        <v>Grapas</v>
      </c>
      <c r="C1010" s="81" t="s">
        <v>1450</v>
      </c>
      <c r="D1010" s="81">
        <v>6</v>
      </c>
      <c r="E1010" s="71">
        <v>60</v>
      </c>
      <c r="F1010" s="70">
        <f t="shared" ca="1" si="53"/>
        <v>360</v>
      </c>
      <c r="G1010" s="45"/>
      <c r="H1010" s="45"/>
      <c r="I1010" s="45"/>
      <c r="J1010" s="45"/>
    </row>
    <row r="1011" spans="1:10" ht="13.5" customHeight="1" x14ac:dyDescent="0.2">
      <c r="A1011" s="92">
        <v>44121506</v>
      </c>
      <c r="B1011" s="69" t="str">
        <f t="shared" ca="1" si="52"/>
        <v>Sobres estándar</v>
      </c>
      <c r="C1011" s="81" t="s">
        <v>16989</v>
      </c>
      <c r="D1011" s="81">
        <v>1</v>
      </c>
      <c r="E1011" s="71">
        <v>2400</v>
      </c>
      <c r="F1011" s="70">
        <f t="shared" ca="1" si="53"/>
        <v>2400</v>
      </c>
      <c r="G1011" s="45"/>
      <c r="H1011" s="45"/>
      <c r="I1011" s="45"/>
      <c r="J1011" s="45"/>
    </row>
    <row r="1012" spans="1:10" ht="13.5" customHeight="1" x14ac:dyDescent="0.2">
      <c r="A1012" s="92">
        <v>44122026</v>
      </c>
      <c r="B1012" s="69" t="str">
        <f t="shared" ca="1" si="52"/>
        <v>Garras para papel</v>
      </c>
      <c r="C1012" s="81" t="s">
        <v>1450</v>
      </c>
      <c r="D1012" s="81">
        <v>4</v>
      </c>
      <c r="E1012" s="71">
        <v>35</v>
      </c>
      <c r="F1012" s="70">
        <f t="shared" ca="1" si="53"/>
        <v>140</v>
      </c>
      <c r="G1012" s="45"/>
      <c r="H1012" s="45"/>
      <c r="I1012" s="45"/>
      <c r="J1012" s="45"/>
    </row>
    <row r="1013" spans="1:10" ht="13.5" customHeight="1" x14ac:dyDescent="0.2">
      <c r="A1013" s="92">
        <v>44121716</v>
      </c>
      <c r="B1013" s="69" t="str">
        <f t="shared" ca="1" si="52"/>
        <v>Resaltadores</v>
      </c>
      <c r="C1013" s="81" t="s">
        <v>1450</v>
      </c>
      <c r="D1013" s="81">
        <v>10</v>
      </c>
      <c r="E1013" s="71">
        <v>15</v>
      </c>
      <c r="F1013" s="70">
        <f t="shared" ca="1" si="53"/>
        <v>150</v>
      </c>
      <c r="G1013" s="45"/>
      <c r="H1013" s="45"/>
      <c r="I1013" s="45"/>
      <c r="J1013" s="45"/>
    </row>
    <row r="1014" spans="1:10" ht="13.5" customHeight="1" x14ac:dyDescent="0.2">
      <c r="A1014" s="92">
        <v>43201809</v>
      </c>
      <c r="B1014" s="69" t="str">
        <f t="shared" ca="1" si="52"/>
        <v>Disco compacto cd de lectura y escritura</v>
      </c>
      <c r="C1014" s="81" t="s">
        <v>1450</v>
      </c>
      <c r="D1014" s="81">
        <v>50</v>
      </c>
      <c r="E1014" s="71">
        <v>14</v>
      </c>
      <c r="F1014" s="70">
        <f t="shared" ca="1" si="53"/>
        <v>700</v>
      </c>
      <c r="G1014" s="45"/>
      <c r="H1014" s="45"/>
      <c r="I1014" s="45"/>
      <c r="J1014" s="45"/>
    </row>
    <row r="1015" spans="1:10" ht="13.5" customHeight="1" x14ac:dyDescent="0.2">
      <c r="A1015" s="92">
        <v>43202101</v>
      </c>
      <c r="B1015" s="69" t="str">
        <f t="shared" ca="1" si="52"/>
        <v>Estuches para discos compactos</v>
      </c>
      <c r="C1015" s="81" t="s">
        <v>1450</v>
      </c>
      <c r="D1015" s="81">
        <v>50</v>
      </c>
      <c r="E1015" s="71">
        <v>11.03</v>
      </c>
      <c r="F1015" s="70">
        <f t="shared" ca="1" si="53"/>
        <v>551.5</v>
      </c>
      <c r="G1015" s="45"/>
      <c r="H1015" s="45"/>
      <c r="I1015" s="45"/>
      <c r="J1015" s="45"/>
    </row>
    <row r="1016" spans="1:10" ht="13.5" customHeight="1" x14ac:dyDescent="0.2">
      <c r="A1016" s="92">
        <v>14111525</v>
      </c>
      <c r="B1016" s="69" t="str">
        <f t="shared" ca="1" si="52"/>
        <v>Papel multipropósito</v>
      </c>
      <c r="C1016" s="81" t="s">
        <v>8728</v>
      </c>
      <c r="D1016" s="81">
        <v>1</v>
      </c>
      <c r="E1016" s="71">
        <v>550</v>
      </c>
      <c r="F1016" s="70">
        <f t="shared" ca="1" si="53"/>
        <v>550</v>
      </c>
      <c r="G1016" s="45"/>
      <c r="H1016" s="45"/>
      <c r="I1016" s="45"/>
      <c r="J1016" s="45"/>
    </row>
    <row r="1017" spans="1:10" ht="13.5" customHeight="1" x14ac:dyDescent="0.2">
      <c r="A1017" s="92">
        <v>14111525</v>
      </c>
      <c r="B1017" s="69" t="str">
        <f t="shared" ca="1" si="52"/>
        <v>Papel multipropósito</v>
      </c>
      <c r="C1017" s="81" t="s">
        <v>8728</v>
      </c>
      <c r="D1017" s="81">
        <v>1</v>
      </c>
      <c r="E1017" s="71">
        <v>675</v>
      </c>
      <c r="F1017" s="70">
        <f t="shared" ca="1" si="53"/>
        <v>675</v>
      </c>
      <c r="G1017" s="45"/>
      <c r="H1017" s="45"/>
      <c r="I1017" s="45"/>
      <c r="J1017" s="45"/>
    </row>
    <row r="1018" spans="1:10" ht="13.5" customHeight="1" x14ac:dyDescent="0.2">
      <c r="A1018" s="92">
        <v>44121506</v>
      </c>
      <c r="B1018" s="69" t="str">
        <f t="shared" ca="1" si="52"/>
        <v>Sobres estándar</v>
      </c>
      <c r="C1018" s="81" t="s">
        <v>16989</v>
      </c>
      <c r="D1018" s="81">
        <v>1</v>
      </c>
      <c r="E1018" s="71">
        <v>2399.9499999999998</v>
      </c>
      <c r="F1018" s="70">
        <f t="shared" ca="1" si="53"/>
        <v>2399.9499999999998</v>
      </c>
      <c r="G1018" s="45"/>
      <c r="H1018" s="45"/>
      <c r="I1018" s="45"/>
      <c r="J1018" s="45"/>
    </row>
    <row r="1019" spans="1:10" ht="13.5" customHeight="1" x14ac:dyDescent="0.2">
      <c r="A1019" s="92">
        <v>44122011</v>
      </c>
      <c r="B1019" s="69" t="str">
        <f t="shared" ca="1" si="52"/>
        <v>Folders</v>
      </c>
      <c r="C1019" s="81" t="s">
        <v>16989</v>
      </c>
      <c r="D1019" s="81">
        <v>3</v>
      </c>
      <c r="E1019" s="71">
        <v>330</v>
      </c>
      <c r="F1019" s="70">
        <f t="shared" ca="1" si="53"/>
        <v>990</v>
      </c>
      <c r="G1019" s="45"/>
      <c r="H1019" s="45"/>
      <c r="I1019" s="45"/>
      <c r="J1019" s="45"/>
    </row>
    <row r="1020" spans="1:10" ht="14.1" customHeight="1" x14ac:dyDescent="0.2">
      <c r="A1020" s="45"/>
      <c r="B1020" s="45"/>
      <c r="C1020" s="45"/>
      <c r="D1020" s="45"/>
      <c r="E1020" s="73" t="s">
        <v>12552</v>
      </c>
      <c r="F1020" s="74">
        <f ca="1">SUM(Table332[MONTO TOTAL ESTIMADO])</f>
        <v>76242.95</v>
      </c>
      <c r="G1020" s="45"/>
      <c r="H1020" s="45" t="str">
        <f>C969</f>
        <v>Bienes</v>
      </c>
      <c r="I1020" s="45" t="str">
        <f>E969</f>
        <v>Sí</v>
      </c>
      <c r="J1020" s="45" t="str">
        <f>D969</f>
        <v>Compras por debajo del Umbral</v>
      </c>
    </row>
    <row r="1021" spans="1:10" ht="14.1" customHeight="1" thickBot="1" x14ac:dyDescent="0.3"/>
    <row r="1022" spans="1:10" ht="33.75" customHeight="1" thickBot="1" x14ac:dyDescent="0.25">
      <c r="A1022" s="64" t="s">
        <v>16383</v>
      </c>
      <c r="B1022" s="64" t="s">
        <v>161</v>
      </c>
      <c r="C1022" s="64" t="s">
        <v>11726</v>
      </c>
      <c r="D1022" s="64" t="s">
        <v>14380</v>
      </c>
      <c r="E1022" s="64" t="s">
        <v>10964</v>
      </c>
      <c r="F1022" s="64" t="s">
        <v>11097</v>
      </c>
      <c r="G1022" s="45"/>
      <c r="H1022" s="45"/>
      <c r="I1022" s="45"/>
      <c r="J1022" s="45"/>
    </row>
    <row r="1023" spans="1:10" ht="13.5" customHeight="1" thickBot="1" x14ac:dyDescent="0.25">
      <c r="A1023" s="66" t="s">
        <v>18849</v>
      </c>
      <c r="B1023" s="91" t="s">
        <v>18850</v>
      </c>
      <c r="C1023" s="66" t="s">
        <v>17798</v>
      </c>
      <c r="D1023" s="66" t="s">
        <v>10173</v>
      </c>
      <c r="E1023" s="66" t="s">
        <v>8857</v>
      </c>
      <c r="F1023" s="66"/>
      <c r="G1023" s="45"/>
      <c r="H1023" s="45"/>
      <c r="I1023" s="45"/>
      <c r="J1023" s="45"/>
    </row>
    <row r="1024" spans="1:10" ht="14.1" customHeight="1" thickBot="1" x14ac:dyDescent="0.25">
      <c r="A1024" s="118" t="s">
        <v>14830</v>
      </c>
      <c r="B1024" s="67" t="s">
        <v>8531</v>
      </c>
      <c r="C1024" s="76">
        <v>44013</v>
      </c>
      <c r="D1024" s="118" t="s">
        <v>9388</v>
      </c>
      <c r="E1024" s="67" t="s">
        <v>13095</v>
      </c>
      <c r="F1024" s="66" t="s">
        <v>3082</v>
      </c>
      <c r="G1024" s="45"/>
      <c r="H1024" s="45"/>
      <c r="I1024" s="45"/>
      <c r="J1024" s="45"/>
    </row>
    <row r="1025" spans="1:10" ht="14.1" customHeight="1" thickBot="1" x14ac:dyDescent="0.25">
      <c r="A1025" s="119"/>
      <c r="B1025" s="67" t="s">
        <v>1787</v>
      </c>
      <c r="C1025" s="98">
        <f>IF(C1024="","",IF(AND(MONTH(C1024)&gt;=1,MONTH(C1024)&lt;=3),1,IF(AND(MONTH(C1024)&gt;=4,MONTH(C1024)&lt;=6),2,IF(AND(MONTH(C1024)&gt;=7,MONTH(C1024)&lt;=9),3,4))))</f>
        <v>3</v>
      </c>
      <c r="D1025" s="119"/>
      <c r="E1025" s="67" t="s">
        <v>2419</v>
      </c>
      <c r="F1025" s="66" t="s">
        <v>14451</v>
      </c>
      <c r="G1025" s="45"/>
      <c r="H1025" s="45"/>
      <c r="I1025" s="45"/>
      <c r="J1025" s="45"/>
    </row>
    <row r="1026" spans="1:10" ht="14.1" customHeight="1" thickBot="1" x14ac:dyDescent="0.25">
      <c r="A1026" s="119"/>
      <c r="B1026" s="67" t="s">
        <v>12944</v>
      </c>
      <c r="C1026" s="76">
        <v>44104</v>
      </c>
      <c r="D1026" s="119"/>
      <c r="E1026" s="67" t="s">
        <v>3075</v>
      </c>
      <c r="F1026" s="66" t="s">
        <v>4623</v>
      </c>
      <c r="G1026" s="45"/>
      <c r="H1026" s="45"/>
      <c r="I1026" s="45"/>
      <c r="J1026" s="45"/>
    </row>
    <row r="1027" spans="1:10" ht="14.1" customHeight="1" thickBot="1" x14ac:dyDescent="0.25">
      <c r="A1027" s="119"/>
      <c r="B1027" s="67" t="s">
        <v>1787</v>
      </c>
      <c r="C1027" s="98">
        <f>IF(C1026="","",IF(AND(MONTH(C1026)&gt;=1,MONTH(C1026)&lt;=3),1,IF(AND(MONTH(C1026)&gt;=4,MONTH(C1026)&lt;=6),2,IF(AND(MONTH(C1026)&gt;=7,MONTH(C1026)&lt;=9),3,4))))</f>
        <v>3</v>
      </c>
      <c r="D1027" s="119"/>
      <c r="E1027" s="67" t="s">
        <v>13194</v>
      </c>
      <c r="F1027" s="66" t="s">
        <v>4623</v>
      </c>
      <c r="G1027" s="45"/>
      <c r="H1027" s="45"/>
      <c r="I1027" s="45"/>
      <c r="J1027" s="45"/>
    </row>
    <row r="1028" spans="1:10" ht="14.1" customHeight="1" thickBot="1" x14ac:dyDescent="0.25">
      <c r="A1028" s="45"/>
      <c r="B1028" s="45"/>
      <c r="C1028" s="45"/>
      <c r="D1028" s="45"/>
      <c r="E1028" s="45"/>
      <c r="F1028" s="45"/>
      <c r="G1028" s="45"/>
      <c r="H1028" s="45"/>
      <c r="I1028" s="45"/>
      <c r="J1028" s="45"/>
    </row>
    <row r="1029" spans="1:10" ht="14.1" customHeight="1" thickBot="1" x14ac:dyDescent="0.25">
      <c r="A1029" s="72" t="s">
        <v>15736</v>
      </c>
      <c r="B1029" s="72" t="s">
        <v>16147</v>
      </c>
      <c r="C1029" s="72" t="s">
        <v>15642</v>
      </c>
      <c r="D1029" s="72" t="s">
        <v>15252</v>
      </c>
      <c r="E1029" s="72" t="s">
        <v>6935</v>
      </c>
      <c r="F1029" s="72" t="s">
        <v>15281</v>
      </c>
      <c r="G1029" s="45"/>
      <c r="H1029" s="45"/>
      <c r="I1029" s="45"/>
      <c r="J1029" s="45"/>
    </row>
    <row r="1030" spans="1:10" ht="13.5" customHeight="1" x14ac:dyDescent="0.2">
      <c r="A1030" s="92">
        <v>44103103</v>
      </c>
      <c r="B1030" s="69" t="str">
        <f t="shared" ref="B1030:B1072" ca="1" si="54">IFERROR(INDEX(UNSPSCDes,MATCH(INDIRECT(ADDRESS(ROW(),COLUMN()-1,4)),UNSPSCCode,0)),"")</f>
        <v>Tóner para impresoras o fax</v>
      </c>
      <c r="C1030" s="81" t="s">
        <v>1450</v>
      </c>
      <c r="D1030" s="81">
        <v>3</v>
      </c>
      <c r="E1030" s="71">
        <v>3000</v>
      </c>
      <c r="F1030" s="70">
        <f t="shared" ref="F1030:F1072" ca="1" si="55">INDIRECT(ADDRESS(ROW(),COLUMN()-2,4))*INDIRECT(ADDRESS(ROW(),COLUMN()-1,4))</f>
        <v>9000</v>
      </c>
      <c r="G1030" s="45"/>
      <c r="H1030" s="45"/>
      <c r="I1030" s="45"/>
      <c r="J1030" s="45"/>
    </row>
    <row r="1031" spans="1:10" ht="13.5" customHeight="1" x14ac:dyDescent="0.2">
      <c r="A1031" s="92">
        <v>44103103</v>
      </c>
      <c r="B1031" s="69" t="str">
        <f t="shared" ca="1" si="54"/>
        <v>Tóner para impresoras o fax</v>
      </c>
      <c r="C1031" s="81" t="s">
        <v>1450</v>
      </c>
      <c r="D1031" s="81">
        <v>3</v>
      </c>
      <c r="E1031" s="71">
        <v>3500</v>
      </c>
      <c r="F1031" s="70">
        <f t="shared" ca="1" si="55"/>
        <v>10500</v>
      </c>
      <c r="G1031" s="45"/>
      <c r="H1031" s="45"/>
      <c r="I1031" s="45"/>
      <c r="J1031" s="45"/>
    </row>
    <row r="1032" spans="1:10" ht="13.5" customHeight="1" x14ac:dyDescent="0.2">
      <c r="A1032" s="92">
        <v>44103103</v>
      </c>
      <c r="B1032" s="69" t="str">
        <f t="shared" ca="1" si="54"/>
        <v>Tóner para impresoras o fax</v>
      </c>
      <c r="C1032" s="81" t="s">
        <v>1450</v>
      </c>
      <c r="D1032" s="81">
        <v>2</v>
      </c>
      <c r="E1032" s="71">
        <v>2500</v>
      </c>
      <c r="F1032" s="70">
        <f t="shared" ca="1" si="55"/>
        <v>5000</v>
      </c>
      <c r="G1032" s="45"/>
      <c r="H1032" s="45"/>
      <c r="I1032" s="45"/>
      <c r="J1032" s="45"/>
    </row>
    <row r="1033" spans="1:10" ht="13.5" customHeight="1" x14ac:dyDescent="0.2">
      <c r="A1033" s="92">
        <v>44103103</v>
      </c>
      <c r="B1033" s="69" t="str">
        <f t="shared" ca="1" si="54"/>
        <v>Tóner para impresoras o fax</v>
      </c>
      <c r="C1033" s="81" t="s">
        <v>1450</v>
      </c>
      <c r="D1033" s="81">
        <v>2</v>
      </c>
      <c r="E1033" s="71">
        <v>2500</v>
      </c>
      <c r="F1033" s="70">
        <f t="shared" ca="1" si="55"/>
        <v>5000</v>
      </c>
      <c r="G1033" s="45"/>
      <c r="H1033" s="45"/>
      <c r="I1033" s="45"/>
      <c r="J1033" s="45"/>
    </row>
    <row r="1034" spans="1:10" ht="13.5" customHeight="1" x14ac:dyDescent="0.2">
      <c r="A1034" s="92">
        <v>44103103</v>
      </c>
      <c r="B1034" s="69" t="str">
        <f t="shared" ca="1" si="54"/>
        <v>Tóner para impresoras o fax</v>
      </c>
      <c r="C1034" s="81" t="s">
        <v>1450</v>
      </c>
      <c r="D1034" s="81">
        <v>2</v>
      </c>
      <c r="E1034" s="71">
        <v>2500</v>
      </c>
      <c r="F1034" s="70">
        <f t="shared" ca="1" si="55"/>
        <v>5000</v>
      </c>
      <c r="G1034" s="45"/>
      <c r="H1034" s="45"/>
      <c r="I1034" s="45"/>
      <c r="J1034" s="45"/>
    </row>
    <row r="1035" spans="1:10" ht="13.5" customHeight="1" x14ac:dyDescent="0.2">
      <c r="A1035" s="92">
        <v>44103103</v>
      </c>
      <c r="B1035" s="69" t="str">
        <f t="shared" ca="1" si="54"/>
        <v>Tóner para impresoras o fax</v>
      </c>
      <c r="C1035" s="81" t="s">
        <v>1450</v>
      </c>
      <c r="D1035" s="81">
        <v>1</v>
      </c>
      <c r="E1035" s="71">
        <v>2500</v>
      </c>
      <c r="F1035" s="70">
        <f t="shared" ca="1" si="55"/>
        <v>2500</v>
      </c>
      <c r="G1035" s="45"/>
      <c r="H1035" s="45"/>
      <c r="I1035" s="45"/>
      <c r="J1035" s="45"/>
    </row>
    <row r="1036" spans="1:10" ht="13.5" customHeight="1" x14ac:dyDescent="0.2">
      <c r="A1036" s="92">
        <v>44103103</v>
      </c>
      <c r="B1036" s="69" t="str">
        <f t="shared" ca="1" si="54"/>
        <v>Tóner para impresoras o fax</v>
      </c>
      <c r="C1036" s="81" t="s">
        <v>1450</v>
      </c>
      <c r="D1036" s="81">
        <v>1</v>
      </c>
      <c r="E1036" s="71">
        <v>2500</v>
      </c>
      <c r="F1036" s="70">
        <f t="shared" ca="1" si="55"/>
        <v>2500</v>
      </c>
      <c r="G1036" s="45"/>
      <c r="H1036" s="45"/>
      <c r="I1036" s="45"/>
      <c r="J1036" s="45"/>
    </row>
    <row r="1037" spans="1:10" ht="13.5" customHeight="1" x14ac:dyDescent="0.2">
      <c r="A1037" s="92">
        <v>44103103</v>
      </c>
      <c r="B1037" s="69" t="str">
        <f t="shared" ca="1" si="54"/>
        <v>Tóner para impresoras o fax</v>
      </c>
      <c r="C1037" s="81" t="s">
        <v>1450</v>
      </c>
      <c r="D1037" s="81">
        <v>1</v>
      </c>
      <c r="E1037" s="71">
        <v>2700</v>
      </c>
      <c r="F1037" s="70">
        <f t="shared" ca="1" si="55"/>
        <v>2700</v>
      </c>
      <c r="G1037" s="45"/>
      <c r="H1037" s="45"/>
      <c r="I1037" s="45"/>
      <c r="J1037" s="45"/>
    </row>
    <row r="1038" spans="1:10" ht="13.5" customHeight="1" x14ac:dyDescent="0.2">
      <c r="A1038" s="92">
        <v>44103103</v>
      </c>
      <c r="B1038" s="69" t="str">
        <f t="shared" ca="1" si="54"/>
        <v>Tóner para impresoras o fax</v>
      </c>
      <c r="C1038" s="81" t="s">
        <v>1450</v>
      </c>
      <c r="D1038" s="81">
        <v>1</v>
      </c>
      <c r="E1038" s="71">
        <v>2800</v>
      </c>
      <c r="F1038" s="70">
        <f t="shared" ca="1" si="55"/>
        <v>2800</v>
      </c>
      <c r="G1038" s="45"/>
      <c r="H1038" s="45"/>
      <c r="I1038" s="45"/>
      <c r="J1038" s="45"/>
    </row>
    <row r="1039" spans="1:10" ht="13.5" customHeight="1" x14ac:dyDescent="0.2">
      <c r="A1039" s="92">
        <v>44121506</v>
      </c>
      <c r="B1039" s="69" t="str">
        <f t="shared" ca="1" si="54"/>
        <v>Sobres estándar</v>
      </c>
      <c r="C1039" s="81" t="s">
        <v>16989</v>
      </c>
      <c r="D1039" s="81">
        <v>2</v>
      </c>
      <c r="E1039" s="71">
        <v>334.75</v>
      </c>
      <c r="F1039" s="70">
        <f t="shared" ca="1" si="55"/>
        <v>669.5</v>
      </c>
      <c r="G1039" s="45"/>
      <c r="H1039" s="45"/>
      <c r="I1039" s="45"/>
      <c r="J1039" s="45"/>
    </row>
    <row r="1040" spans="1:10" ht="13.5" customHeight="1" x14ac:dyDescent="0.2">
      <c r="A1040" s="92">
        <v>44121615</v>
      </c>
      <c r="B1040" s="69" t="str">
        <f t="shared" ca="1" si="54"/>
        <v>Grapadoras</v>
      </c>
      <c r="C1040" s="81" t="s">
        <v>1450</v>
      </c>
      <c r="D1040" s="81">
        <v>2</v>
      </c>
      <c r="E1040" s="71">
        <v>215</v>
      </c>
      <c r="F1040" s="70">
        <f t="shared" ca="1" si="55"/>
        <v>430</v>
      </c>
      <c r="G1040" s="45"/>
      <c r="H1040" s="45"/>
      <c r="I1040" s="45"/>
      <c r="J1040" s="45"/>
    </row>
    <row r="1041" spans="1:10" ht="13.5" customHeight="1" x14ac:dyDescent="0.2">
      <c r="A1041" s="92">
        <v>44121701</v>
      </c>
      <c r="B1041" s="69" t="str">
        <f t="shared" ca="1" si="54"/>
        <v>Bolígrafos</v>
      </c>
      <c r="C1041" s="81" t="s">
        <v>16989</v>
      </c>
      <c r="D1041" s="81">
        <v>1</v>
      </c>
      <c r="E1041" s="71">
        <v>110</v>
      </c>
      <c r="F1041" s="70">
        <f t="shared" ca="1" si="55"/>
        <v>110</v>
      </c>
      <c r="G1041" s="45"/>
      <c r="H1041" s="45"/>
      <c r="I1041" s="45"/>
      <c r="J1041" s="45"/>
    </row>
    <row r="1042" spans="1:10" ht="13.5" customHeight="1" x14ac:dyDescent="0.2">
      <c r="A1042" s="92">
        <v>44121701</v>
      </c>
      <c r="B1042" s="69" t="str">
        <f t="shared" ca="1" si="54"/>
        <v>Bolígrafos</v>
      </c>
      <c r="C1042" s="81" t="s">
        <v>16989</v>
      </c>
      <c r="D1042" s="81">
        <v>1</v>
      </c>
      <c r="E1042" s="71">
        <v>110</v>
      </c>
      <c r="F1042" s="70">
        <f t="shared" ca="1" si="55"/>
        <v>110</v>
      </c>
      <c r="G1042" s="45"/>
      <c r="H1042" s="45"/>
      <c r="I1042" s="45"/>
      <c r="J1042" s="45"/>
    </row>
    <row r="1043" spans="1:10" ht="13.5" customHeight="1" x14ac:dyDescent="0.2">
      <c r="A1043" s="92">
        <v>44121701</v>
      </c>
      <c r="B1043" s="69" t="str">
        <f t="shared" ca="1" si="54"/>
        <v>Bolígrafos</v>
      </c>
      <c r="C1043" s="81" t="s">
        <v>16989</v>
      </c>
      <c r="D1043" s="81">
        <v>3</v>
      </c>
      <c r="E1043" s="71">
        <v>410</v>
      </c>
      <c r="F1043" s="70">
        <f t="shared" ca="1" si="55"/>
        <v>1230</v>
      </c>
      <c r="G1043" s="45"/>
      <c r="H1043" s="45"/>
      <c r="I1043" s="45"/>
      <c r="J1043" s="45"/>
    </row>
    <row r="1044" spans="1:10" ht="13.5" customHeight="1" x14ac:dyDescent="0.2">
      <c r="A1044" s="92">
        <v>44121701</v>
      </c>
      <c r="B1044" s="69" t="str">
        <f t="shared" ca="1" si="54"/>
        <v>Bolígrafos</v>
      </c>
      <c r="C1044" s="81" t="s">
        <v>16989</v>
      </c>
      <c r="D1044" s="81">
        <v>3</v>
      </c>
      <c r="E1044" s="71">
        <v>420</v>
      </c>
      <c r="F1044" s="70">
        <f t="shared" ca="1" si="55"/>
        <v>1260</v>
      </c>
      <c r="G1044" s="45"/>
      <c r="H1044" s="45"/>
      <c r="I1044" s="45"/>
      <c r="J1044" s="45"/>
    </row>
    <row r="1045" spans="1:10" ht="13.5" customHeight="1" x14ac:dyDescent="0.2">
      <c r="A1045" s="92">
        <v>44121706</v>
      </c>
      <c r="B1045" s="69" t="str">
        <f t="shared" ca="1" si="54"/>
        <v>Lápices de madera</v>
      </c>
      <c r="C1045" s="81" t="s">
        <v>16989</v>
      </c>
      <c r="D1045" s="81">
        <v>2</v>
      </c>
      <c r="E1045" s="71">
        <v>115</v>
      </c>
      <c r="F1045" s="70">
        <f t="shared" ca="1" si="55"/>
        <v>230</v>
      </c>
      <c r="G1045" s="45"/>
      <c r="H1045" s="45"/>
      <c r="I1045" s="45"/>
      <c r="J1045" s="45"/>
    </row>
    <row r="1046" spans="1:10" ht="13.5" customHeight="1" x14ac:dyDescent="0.2">
      <c r="A1046" s="92">
        <v>44122011</v>
      </c>
      <c r="B1046" s="69" t="str">
        <f t="shared" ca="1" si="54"/>
        <v>Folders</v>
      </c>
      <c r="C1046" s="81" t="s">
        <v>16989</v>
      </c>
      <c r="D1046" s="81">
        <v>3</v>
      </c>
      <c r="E1046" s="71">
        <v>330</v>
      </c>
      <c r="F1046" s="70">
        <f t="shared" ca="1" si="55"/>
        <v>990</v>
      </c>
      <c r="G1046" s="45"/>
      <c r="H1046" s="45"/>
      <c r="I1046" s="45"/>
      <c r="J1046" s="45"/>
    </row>
    <row r="1047" spans="1:10" ht="13.5" customHeight="1" x14ac:dyDescent="0.2">
      <c r="A1047" s="92">
        <v>44122027</v>
      </c>
      <c r="B1047" s="69" t="str">
        <f t="shared" ca="1" si="54"/>
        <v>Folders de archivo expandibles</v>
      </c>
      <c r="C1047" s="81" t="s">
        <v>1450</v>
      </c>
      <c r="D1047" s="81">
        <v>3</v>
      </c>
      <c r="E1047" s="71">
        <v>500</v>
      </c>
      <c r="F1047" s="70">
        <f t="shared" ca="1" si="55"/>
        <v>1500</v>
      </c>
      <c r="G1047" s="45"/>
      <c r="H1047" s="45"/>
      <c r="I1047" s="45"/>
      <c r="J1047" s="45"/>
    </row>
    <row r="1048" spans="1:10" ht="13.5" customHeight="1" x14ac:dyDescent="0.2">
      <c r="A1048" s="92">
        <v>14111507</v>
      </c>
      <c r="B1048" s="69" t="str">
        <f t="shared" ca="1" si="54"/>
        <v>Papel para impresora o fotocopiadora</v>
      </c>
      <c r="C1048" s="81" t="s">
        <v>8728</v>
      </c>
      <c r="D1048" s="81">
        <v>25</v>
      </c>
      <c r="E1048" s="71">
        <v>140</v>
      </c>
      <c r="F1048" s="70">
        <f t="shared" ca="1" si="55"/>
        <v>3500</v>
      </c>
      <c r="G1048" s="45"/>
      <c r="H1048" s="45"/>
      <c r="I1048" s="45"/>
      <c r="J1048" s="45"/>
    </row>
    <row r="1049" spans="1:10" ht="13.5" customHeight="1" x14ac:dyDescent="0.2">
      <c r="A1049" s="92">
        <v>14111507</v>
      </c>
      <c r="B1049" s="69" t="str">
        <f t="shared" ca="1" si="54"/>
        <v>Papel para impresora o fotocopiadora</v>
      </c>
      <c r="C1049" s="81" t="s">
        <v>8728</v>
      </c>
      <c r="D1049" s="81">
        <v>3</v>
      </c>
      <c r="E1049" s="71">
        <v>300</v>
      </c>
      <c r="F1049" s="70">
        <f t="shared" ca="1" si="55"/>
        <v>900</v>
      </c>
      <c r="G1049" s="45"/>
      <c r="H1049" s="45"/>
      <c r="I1049" s="45"/>
      <c r="J1049" s="45"/>
    </row>
    <row r="1050" spans="1:10" ht="13.5" customHeight="1" x14ac:dyDescent="0.2">
      <c r="A1050" s="92">
        <v>44122104</v>
      </c>
      <c r="B1050" s="69" t="str">
        <f t="shared" ca="1" si="54"/>
        <v>Clips para papel</v>
      </c>
      <c r="C1050" s="81" t="s">
        <v>16989</v>
      </c>
      <c r="D1050" s="81">
        <v>2</v>
      </c>
      <c r="E1050" s="71">
        <v>30</v>
      </c>
      <c r="F1050" s="70">
        <f t="shared" ca="1" si="55"/>
        <v>60</v>
      </c>
      <c r="G1050" s="45"/>
      <c r="H1050" s="45"/>
      <c r="I1050" s="45"/>
      <c r="J1050" s="45"/>
    </row>
    <row r="1051" spans="1:10" ht="13.5" customHeight="1" x14ac:dyDescent="0.2">
      <c r="A1051" s="92">
        <v>44122104</v>
      </c>
      <c r="B1051" s="69" t="str">
        <f t="shared" ca="1" si="54"/>
        <v>Clips para papel</v>
      </c>
      <c r="C1051" s="81" t="s">
        <v>16989</v>
      </c>
      <c r="D1051" s="81">
        <v>3</v>
      </c>
      <c r="E1051" s="71">
        <v>10</v>
      </c>
      <c r="F1051" s="70">
        <f t="shared" ca="1" si="55"/>
        <v>30</v>
      </c>
      <c r="G1051" s="45"/>
      <c r="H1051" s="45"/>
      <c r="I1051" s="45"/>
      <c r="J1051" s="45"/>
    </row>
    <row r="1052" spans="1:10" ht="13.5" customHeight="1" x14ac:dyDescent="0.2">
      <c r="A1052" s="92">
        <v>44122107</v>
      </c>
      <c r="B1052" s="69" t="str">
        <f t="shared" ca="1" si="54"/>
        <v>Grapas</v>
      </c>
      <c r="C1052" s="81" t="s">
        <v>16989</v>
      </c>
      <c r="D1052" s="81">
        <v>6</v>
      </c>
      <c r="E1052" s="71">
        <v>60</v>
      </c>
      <c r="F1052" s="70">
        <f t="shared" ca="1" si="55"/>
        <v>360</v>
      </c>
      <c r="G1052" s="45"/>
      <c r="H1052" s="45"/>
      <c r="I1052" s="45"/>
      <c r="J1052" s="45"/>
    </row>
    <row r="1053" spans="1:10" ht="13.5" customHeight="1" x14ac:dyDescent="0.2">
      <c r="A1053" s="92">
        <v>44122118</v>
      </c>
      <c r="B1053" s="69" t="str">
        <f t="shared" ca="1" si="54"/>
        <v>Sujetadores de pinza</v>
      </c>
      <c r="C1053" s="81" t="s">
        <v>1450</v>
      </c>
      <c r="D1053" s="81">
        <v>2</v>
      </c>
      <c r="E1053" s="71">
        <v>105</v>
      </c>
      <c r="F1053" s="70">
        <f t="shared" ca="1" si="55"/>
        <v>210</v>
      </c>
      <c r="G1053" s="45"/>
      <c r="H1053" s="45"/>
      <c r="I1053" s="45"/>
      <c r="J1053" s="45"/>
    </row>
    <row r="1054" spans="1:10" ht="13.5" customHeight="1" x14ac:dyDescent="0.2">
      <c r="A1054" s="92">
        <v>44122111</v>
      </c>
      <c r="B1054" s="69" t="str">
        <f t="shared" ca="1" si="54"/>
        <v>Refuerzos para orificios</v>
      </c>
      <c r="C1054" s="81" t="s">
        <v>1450</v>
      </c>
      <c r="D1054" s="81">
        <v>2</v>
      </c>
      <c r="E1054" s="71">
        <v>235</v>
      </c>
      <c r="F1054" s="70">
        <f t="shared" ca="1" si="55"/>
        <v>470</v>
      </c>
      <c r="G1054" s="45"/>
      <c r="H1054" s="45"/>
      <c r="I1054" s="45"/>
      <c r="J1054" s="45"/>
    </row>
    <row r="1055" spans="1:10" ht="13.5" customHeight="1" x14ac:dyDescent="0.2">
      <c r="A1055" s="92">
        <v>14111530</v>
      </c>
      <c r="B1055" s="69" t="str">
        <f t="shared" ca="1" si="54"/>
        <v>Papel de notas autoadhesivas</v>
      </c>
      <c r="C1055" s="81" t="s">
        <v>1450</v>
      </c>
      <c r="D1055" s="81">
        <v>10</v>
      </c>
      <c r="E1055" s="71">
        <v>78</v>
      </c>
      <c r="F1055" s="70">
        <f t="shared" ca="1" si="55"/>
        <v>780</v>
      </c>
      <c r="G1055" s="45"/>
      <c r="H1055" s="45"/>
      <c r="I1055" s="45"/>
      <c r="J1055" s="45"/>
    </row>
    <row r="1056" spans="1:10" ht="13.5" customHeight="1" x14ac:dyDescent="0.2">
      <c r="A1056" s="92">
        <v>14111526</v>
      </c>
      <c r="B1056" s="69" t="str">
        <f t="shared" ca="1" si="54"/>
        <v>Papel libretas o libros de mensajes telefónicos</v>
      </c>
      <c r="C1056" s="81" t="s">
        <v>1450</v>
      </c>
      <c r="D1056" s="81">
        <v>12</v>
      </c>
      <c r="E1056" s="71">
        <v>25</v>
      </c>
      <c r="F1056" s="70">
        <f t="shared" ca="1" si="55"/>
        <v>300</v>
      </c>
      <c r="G1056" s="45"/>
      <c r="H1056" s="45"/>
      <c r="I1056" s="45"/>
      <c r="J1056" s="45"/>
    </row>
    <row r="1057" spans="1:10" ht="13.5" customHeight="1" x14ac:dyDescent="0.2">
      <c r="A1057" s="92">
        <v>14111526</v>
      </c>
      <c r="B1057" s="69" t="str">
        <f t="shared" ca="1" si="54"/>
        <v>Papel libretas o libros de mensajes telefónicos</v>
      </c>
      <c r="C1057" s="81" t="s">
        <v>1450</v>
      </c>
      <c r="D1057" s="81">
        <v>12</v>
      </c>
      <c r="E1057" s="71">
        <v>50</v>
      </c>
      <c r="F1057" s="70">
        <f t="shared" ca="1" si="55"/>
        <v>600</v>
      </c>
      <c r="G1057" s="45"/>
      <c r="H1057" s="45"/>
      <c r="I1057" s="45"/>
      <c r="J1057" s="45"/>
    </row>
    <row r="1058" spans="1:10" ht="13.5" customHeight="1" x14ac:dyDescent="0.2">
      <c r="A1058" s="92">
        <v>14111530</v>
      </c>
      <c r="B1058" s="69" t="str">
        <f t="shared" ca="1" si="54"/>
        <v>Papel de notas autoadhesivas</v>
      </c>
      <c r="C1058" s="81" t="s">
        <v>1450</v>
      </c>
      <c r="D1058" s="81">
        <v>3</v>
      </c>
      <c r="E1058" s="71">
        <v>18</v>
      </c>
      <c r="F1058" s="70">
        <f t="shared" ca="1" si="55"/>
        <v>54</v>
      </c>
      <c r="G1058" s="45"/>
      <c r="H1058" s="45"/>
      <c r="I1058" s="45"/>
      <c r="J1058" s="45"/>
    </row>
    <row r="1059" spans="1:10" ht="13.5" customHeight="1" x14ac:dyDescent="0.2">
      <c r="A1059" s="92">
        <v>14111530</v>
      </c>
      <c r="B1059" s="69" t="str">
        <f t="shared" ca="1" si="54"/>
        <v>Papel de notas autoadhesivas</v>
      </c>
      <c r="C1059" s="81" t="s">
        <v>1450</v>
      </c>
      <c r="D1059" s="81">
        <v>3</v>
      </c>
      <c r="E1059" s="71">
        <v>32</v>
      </c>
      <c r="F1059" s="70">
        <f t="shared" ca="1" si="55"/>
        <v>96</v>
      </c>
      <c r="G1059" s="45"/>
      <c r="H1059" s="45"/>
      <c r="I1059" s="45"/>
      <c r="J1059" s="45"/>
    </row>
    <row r="1060" spans="1:10" ht="13.5" customHeight="1" x14ac:dyDescent="0.2">
      <c r="A1060" s="92">
        <v>31201517</v>
      </c>
      <c r="B1060" s="69" t="str">
        <f t="shared" ca="1" si="54"/>
        <v>Cinta para empaquetar</v>
      </c>
      <c r="C1060" s="81" t="s">
        <v>1450</v>
      </c>
      <c r="D1060" s="81">
        <v>2</v>
      </c>
      <c r="E1060" s="71">
        <v>66</v>
      </c>
      <c r="F1060" s="70">
        <f t="shared" ca="1" si="55"/>
        <v>132</v>
      </c>
      <c r="G1060" s="45"/>
      <c r="H1060" s="45"/>
      <c r="I1060" s="45"/>
      <c r="J1060" s="45"/>
    </row>
    <row r="1061" spans="1:10" ht="13.5" customHeight="1" x14ac:dyDescent="0.2">
      <c r="A1061" s="92">
        <v>44122101</v>
      </c>
      <c r="B1061" s="69" t="str">
        <f t="shared" ca="1" si="54"/>
        <v>Cauchos</v>
      </c>
      <c r="C1061" s="81" t="s">
        <v>1450</v>
      </c>
      <c r="D1061" s="81">
        <v>2</v>
      </c>
      <c r="E1061" s="71">
        <v>50</v>
      </c>
      <c r="F1061" s="70">
        <f t="shared" ca="1" si="55"/>
        <v>100</v>
      </c>
      <c r="G1061" s="45"/>
      <c r="H1061" s="45"/>
      <c r="I1061" s="45"/>
      <c r="J1061" s="45"/>
    </row>
    <row r="1062" spans="1:10" ht="13.5" customHeight="1" x14ac:dyDescent="0.2">
      <c r="A1062" s="92">
        <v>44122101</v>
      </c>
      <c r="B1062" s="69" t="str">
        <f t="shared" ca="1" si="54"/>
        <v>Cauchos</v>
      </c>
      <c r="C1062" s="81" t="s">
        <v>1450</v>
      </c>
      <c r="D1062" s="81">
        <v>2</v>
      </c>
      <c r="E1062" s="71">
        <v>30</v>
      </c>
      <c r="F1062" s="70">
        <f t="shared" ca="1" si="55"/>
        <v>60</v>
      </c>
      <c r="G1062" s="45"/>
      <c r="H1062" s="45"/>
      <c r="I1062" s="45"/>
      <c r="J1062" s="45"/>
    </row>
    <row r="1063" spans="1:10" ht="13.5" customHeight="1" x14ac:dyDescent="0.2">
      <c r="A1063" s="92">
        <v>44122107</v>
      </c>
      <c r="B1063" s="69" t="str">
        <f t="shared" ca="1" si="54"/>
        <v>Grapas</v>
      </c>
      <c r="C1063" s="81" t="s">
        <v>1450</v>
      </c>
      <c r="D1063" s="81">
        <v>6</v>
      </c>
      <c r="E1063" s="71">
        <v>60</v>
      </c>
      <c r="F1063" s="70">
        <f t="shared" ca="1" si="55"/>
        <v>360</v>
      </c>
      <c r="G1063" s="45"/>
      <c r="H1063" s="45"/>
      <c r="I1063" s="45"/>
      <c r="J1063" s="45"/>
    </row>
    <row r="1064" spans="1:10" ht="13.5" customHeight="1" x14ac:dyDescent="0.2">
      <c r="A1064" s="92">
        <v>14111525</v>
      </c>
      <c r="B1064" s="69" t="str">
        <f t="shared" ca="1" si="54"/>
        <v>Papel multipropósito</v>
      </c>
      <c r="C1064" s="81" t="s">
        <v>8728</v>
      </c>
      <c r="D1064" s="81">
        <v>1</v>
      </c>
      <c r="E1064" s="71">
        <v>550</v>
      </c>
      <c r="F1064" s="70">
        <f t="shared" ca="1" si="55"/>
        <v>550</v>
      </c>
      <c r="G1064" s="45"/>
      <c r="H1064" s="45"/>
      <c r="I1064" s="45"/>
      <c r="J1064" s="45"/>
    </row>
    <row r="1065" spans="1:10" ht="13.5" customHeight="1" x14ac:dyDescent="0.2">
      <c r="A1065" s="92">
        <v>14111525</v>
      </c>
      <c r="B1065" s="69" t="str">
        <f t="shared" ca="1" si="54"/>
        <v>Papel multipropósito</v>
      </c>
      <c r="C1065" s="81" t="s">
        <v>8728</v>
      </c>
      <c r="D1065" s="81">
        <v>1</v>
      </c>
      <c r="E1065" s="71">
        <v>675</v>
      </c>
      <c r="F1065" s="70">
        <f t="shared" ca="1" si="55"/>
        <v>675</v>
      </c>
      <c r="G1065" s="45"/>
      <c r="H1065" s="45"/>
      <c r="I1065" s="45"/>
      <c r="J1065" s="45"/>
    </row>
    <row r="1066" spans="1:10" ht="13.5" customHeight="1" x14ac:dyDescent="0.2">
      <c r="A1066" s="92">
        <v>44121506</v>
      </c>
      <c r="B1066" s="69" t="str">
        <f t="shared" ca="1" si="54"/>
        <v>Sobres estándar</v>
      </c>
      <c r="C1066" s="81" t="s">
        <v>16989</v>
      </c>
      <c r="D1066" s="81">
        <v>1</v>
      </c>
      <c r="E1066" s="71">
        <v>2400</v>
      </c>
      <c r="F1066" s="70">
        <f t="shared" ca="1" si="55"/>
        <v>2400</v>
      </c>
      <c r="G1066" s="45"/>
      <c r="H1066" s="45"/>
      <c r="I1066" s="45"/>
      <c r="J1066" s="45"/>
    </row>
    <row r="1067" spans="1:10" ht="13.5" customHeight="1" x14ac:dyDescent="0.2">
      <c r="A1067" s="92">
        <v>44122026</v>
      </c>
      <c r="B1067" s="69" t="str">
        <f t="shared" ca="1" si="54"/>
        <v>Garras para papel</v>
      </c>
      <c r="C1067" s="81" t="s">
        <v>1450</v>
      </c>
      <c r="D1067" s="81">
        <v>4</v>
      </c>
      <c r="E1067" s="71">
        <v>35</v>
      </c>
      <c r="F1067" s="70">
        <f t="shared" ca="1" si="55"/>
        <v>140</v>
      </c>
      <c r="G1067" s="45"/>
      <c r="H1067" s="45"/>
      <c r="I1067" s="45"/>
      <c r="J1067" s="45"/>
    </row>
    <row r="1068" spans="1:10" ht="13.5" customHeight="1" x14ac:dyDescent="0.2">
      <c r="A1068" s="92">
        <v>44121716</v>
      </c>
      <c r="B1068" s="69" t="str">
        <f t="shared" ca="1" si="54"/>
        <v>Resaltadores</v>
      </c>
      <c r="C1068" s="81" t="s">
        <v>1450</v>
      </c>
      <c r="D1068" s="81">
        <v>10</v>
      </c>
      <c r="E1068" s="71">
        <v>15</v>
      </c>
      <c r="F1068" s="70">
        <f t="shared" ca="1" si="55"/>
        <v>150</v>
      </c>
      <c r="G1068" s="45"/>
      <c r="H1068" s="45"/>
      <c r="I1068" s="45"/>
      <c r="J1068" s="45"/>
    </row>
    <row r="1069" spans="1:10" ht="13.5" customHeight="1" x14ac:dyDescent="0.2">
      <c r="A1069" s="92">
        <v>43201809</v>
      </c>
      <c r="B1069" s="69" t="str">
        <f t="shared" ca="1" si="54"/>
        <v>Disco compacto cd de lectura y escritura</v>
      </c>
      <c r="C1069" s="81" t="s">
        <v>1450</v>
      </c>
      <c r="D1069" s="81">
        <v>50</v>
      </c>
      <c r="E1069" s="71">
        <v>14</v>
      </c>
      <c r="F1069" s="70">
        <f t="shared" ca="1" si="55"/>
        <v>700</v>
      </c>
      <c r="G1069" s="45"/>
      <c r="H1069" s="45"/>
      <c r="I1069" s="45"/>
      <c r="J1069" s="45"/>
    </row>
    <row r="1070" spans="1:10" ht="13.5" customHeight="1" x14ac:dyDescent="0.2">
      <c r="A1070" s="92">
        <v>43202101</v>
      </c>
      <c r="B1070" s="69" t="str">
        <f t="shared" ca="1" si="54"/>
        <v>Estuches para discos compactos</v>
      </c>
      <c r="C1070" s="81" t="s">
        <v>1450</v>
      </c>
      <c r="D1070" s="81">
        <v>50</v>
      </c>
      <c r="E1070" s="71">
        <v>11.03</v>
      </c>
      <c r="F1070" s="70">
        <f t="shared" ca="1" si="55"/>
        <v>551.5</v>
      </c>
      <c r="G1070" s="45"/>
      <c r="H1070" s="45"/>
      <c r="I1070" s="45"/>
      <c r="J1070" s="45"/>
    </row>
    <row r="1071" spans="1:10" ht="13.5" customHeight="1" x14ac:dyDescent="0.2">
      <c r="A1071" s="92">
        <v>44121506</v>
      </c>
      <c r="B1071" s="69" t="str">
        <f t="shared" ca="1" si="54"/>
        <v>Sobres estándar</v>
      </c>
      <c r="C1071" s="81" t="s">
        <v>16989</v>
      </c>
      <c r="D1071" s="81">
        <v>1</v>
      </c>
      <c r="E1071" s="71">
        <v>2399.9499999999998</v>
      </c>
      <c r="F1071" s="70">
        <f t="shared" ca="1" si="55"/>
        <v>2399.9499999999998</v>
      </c>
      <c r="G1071" s="45"/>
      <c r="H1071" s="45"/>
      <c r="I1071" s="45"/>
      <c r="J1071" s="45"/>
    </row>
    <row r="1072" spans="1:10" ht="13.5" customHeight="1" x14ac:dyDescent="0.2">
      <c r="A1072" s="92">
        <v>44122011</v>
      </c>
      <c r="B1072" s="69" t="str">
        <f t="shared" ca="1" si="54"/>
        <v>Folders</v>
      </c>
      <c r="C1072" s="81" t="s">
        <v>16989</v>
      </c>
      <c r="D1072" s="81">
        <v>3</v>
      </c>
      <c r="E1072" s="71">
        <v>330</v>
      </c>
      <c r="F1072" s="70">
        <f t="shared" ca="1" si="55"/>
        <v>990</v>
      </c>
      <c r="G1072" s="45"/>
      <c r="H1072" s="45"/>
      <c r="I1072" s="45"/>
      <c r="J1072" s="45"/>
    </row>
    <row r="1073" spans="1:10" ht="14.1" customHeight="1" x14ac:dyDescent="0.2">
      <c r="A1073" s="45"/>
      <c r="B1073" s="45"/>
      <c r="C1073" s="45"/>
      <c r="D1073" s="45"/>
      <c r="E1073" s="73" t="s">
        <v>12552</v>
      </c>
      <c r="F1073" s="74">
        <f ca="1">SUM(Table333[MONTO TOTAL ESTIMADO])</f>
        <v>68097.95</v>
      </c>
      <c r="G1073" s="45"/>
      <c r="H1073" s="45" t="str">
        <f>C1023</f>
        <v>Bienes</v>
      </c>
      <c r="I1073" s="45" t="str">
        <f>E1023</f>
        <v>Sí</v>
      </c>
      <c r="J1073" s="45" t="str">
        <f>D1023</f>
        <v>Compras por debajo del Umbral</v>
      </c>
    </row>
    <row r="1074" spans="1:10" ht="14.1" customHeight="1" thickBot="1" x14ac:dyDescent="0.3"/>
    <row r="1075" spans="1:10" ht="33.75" customHeight="1" thickBot="1" x14ac:dyDescent="0.25">
      <c r="A1075" s="64" t="s">
        <v>16383</v>
      </c>
      <c r="B1075" s="64" t="s">
        <v>161</v>
      </c>
      <c r="C1075" s="64" t="s">
        <v>11726</v>
      </c>
      <c r="D1075" s="64" t="s">
        <v>14380</v>
      </c>
      <c r="E1075" s="64" t="s">
        <v>10964</v>
      </c>
      <c r="F1075" s="64" t="s">
        <v>11097</v>
      </c>
      <c r="G1075" s="45"/>
      <c r="H1075" s="45"/>
      <c r="I1075" s="45"/>
      <c r="J1075" s="45"/>
    </row>
    <row r="1076" spans="1:10" ht="13.5" customHeight="1" thickBot="1" x14ac:dyDescent="0.25">
      <c r="A1076" s="66" t="s">
        <v>18849</v>
      </c>
      <c r="B1076" s="91" t="s">
        <v>18850</v>
      </c>
      <c r="C1076" s="66" t="s">
        <v>17798</v>
      </c>
      <c r="D1076" s="66" t="s">
        <v>10173</v>
      </c>
      <c r="E1076" s="66" t="s">
        <v>8857</v>
      </c>
      <c r="F1076" s="66"/>
      <c r="G1076" s="45"/>
      <c r="H1076" s="45"/>
      <c r="I1076" s="45"/>
      <c r="J1076" s="45"/>
    </row>
    <row r="1077" spans="1:10" ht="14.1" customHeight="1" thickBot="1" x14ac:dyDescent="0.25">
      <c r="A1077" s="118" t="s">
        <v>14830</v>
      </c>
      <c r="B1077" s="67" t="s">
        <v>8531</v>
      </c>
      <c r="C1077" s="76">
        <v>44105</v>
      </c>
      <c r="D1077" s="118" t="s">
        <v>9388</v>
      </c>
      <c r="E1077" s="67" t="s">
        <v>13095</v>
      </c>
      <c r="F1077" s="66" t="s">
        <v>3082</v>
      </c>
      <c r="G1077" s="45"/>
      <c r="H1077" s="45"/>
      <c r="I1077" s="45"/>
      <c r="J1077" s="45"/>
    </row>
    <row r="1078" spans="1:10" ht="14.1" customHeight="1" thickBot="1" x14ac:dyDescent="0.25">
      <c r="A1078" s="119"/>
      <c r="B1078" s="67" t="s">
        <v>1787</v>
      </c>
      <c r="C1078" s="98">
        <f>IF(C1077="","",IF(AND(MONTH(C1077)&gt;=1,MONTH(C1077)&lt;=3),1,IF(AND(MONTH(C1077)&gt;=4,MONTH(C1077)&lt;=6),2,IF(AND(MONTH(C1077)&gt;=7,MONTH(C1077)&lt;=9),3,4))))</f>
        <v>4</v>
      </c>
      <c r="D1078" s="119"/>
      <c r="E1078" s="67" t="s">
        <v>2419</v>
      </c>
      <c r="F1078" s="66" t="s">
        <v>14451</v>
      </c>
      <c r="G1078" s="45"/>
      <c r="H1078" s="45"/>
      <c r="I1078" s="45"/>
      <c r="J1078" s="45"/>
    </row>
    <row r="1079" spans="1:10" ht="14.1" customHeight="1" thickBot="1" x14ac:dyDescent="0.25">
      <c r="A1079" s="119"/>
      <c r="B1079" s="67" t="s">
        <v>12944</v>
      </c>
      <c r="C1079" s="76">
        <v>44196</v>
      </c>
      <c r="D1079" s="119"/>
      <c r="E1079" s="67" t="s">
        <v>3075</v>
      </c>
      <c r="F1079" s="66" t="s">
        <v>4623</v>
      </c>
      <c r="G1079" s="45"/>
      <c r="H1079" s="45"/>
      <c r="I1079" s="45"/>
      <c r="J1079" s="45"/>
    </row>
    <row r="1080" spans="1:10" ht="14.1" customHeight="1" thickBot="1" x14ac:dyDescent="0.25">
      <c r="A1080" s="119"/>
      <c r="B1080" s="67" t="s">
        <v>1787</v>
      </c>
      <c r="C1080" s="98">
        <f>IF(C1079="","",IF(AND(MONTH(C1079)&gt;=1,MONTH(C1079)&lt;=3),1,IF(AND(MONTH(C1079)&gt;=4,MONTH(C1079)&lt;=6),2,IF(AND(MONTH(C1079)&gt;=7,MONTH(C1079)&lt;=9),3,4))))</f>
        <v>4</v>
      </c>
      <c r="D1080" s="119"/>
      <c r="E1080" s="67" t="s">
        <v>13194</v>
      </c>
      <c r="F1080" s="66" t="s">
        <v>4623</v>
      </c>
      <c r="G1080" s="45"/>
      <c r="H1080" s="45"/>
      <c r="I1080" s="45"/>
      <c r="J1080" s="45"/>
    </row>
    <row r="1081" spans="1:10" ht="14.1" customHeight="1" thickBot="1" x14ac:dyDescent="0.25">
      <c r="A1081" s="45"/>
      <c r="B1081" s="45"/>
      <c r="C1081" s="45"/>
      <c r="D1081" s="45"/>
      <c r="E1081" s="45"/>
      <c r="F1081" s="45"/>
      <c r="G1081" s="45"/>
      <c r="H1081" s="45"/>
      <c r="I1081" s="45"/>
      <c r="J1081" s="45"/>
    </row>
    <row r="1082" spans="1:10" ht="14.1" customHeight="1" thickBot="1" x14ac:dyDescent="0.25">
      <c r="A1082" s="72" t="s">
        <v>15736</v>
      </c>
      <c r="B1082" s="72" t="s">
        <v>16147</v>
      </c>
      <c r="C1082" s="72" t="s">
        <v>15642</v>
      </c>
      <c r="D1082" s="72" t="s">
        <v>15252</v>
      </c>
      <c r="E1082" s="72" t="s">
        <v>6935</v>
      </c>
      <c r="F1082" s="72" t="s">
        <v>15281</v>
      </c>
      <c r="G1082" s="45"/>
      <c r="H1082" s="45"/>
      <c r="I1082" s="45"/>
      <c r="J1082" s="45"/>
    </row>
    <row r="1083" spans="1:10" ht="13.5" customHeight="1" x14ac:dyDescent="0.2">
      <c r="A1083" s="92">
        <v>44103103</v>
      </c>
      <c r="B1083" s="69" t="str">
        <f t="shared" ref="B1083:B1125" ca="1" si="56">IFERROR(INDEX(UNSPSCDes,MATCH(INDIRECT(ADDRESS(ROW(),COLUMN()-1,4)),UNSPSCCode,0)),"")</f>
        <v>Tóner para impresoras o fax</v>
      </c>
      <c r="C1083" s="81" t="s">
        <v>1450</v>
      </c>
      <c r="D1083" s="81">
        <v>1</v>
      </c>
      <c r="E1083" s="71">
        <v>3000</v>
      </c>
      <c r="F1083" s="70">
        <f t="shared" ref="F1083:F1125" ca="1" si="57">INDIRECT(ADDRESS(ROW(),COLUMN()-2,4))*INDIRECT(ADDRESS(ROW(),COLUMN()-1,4))</f>
        <v>3000</v>
      </c>
      <c r="G1083" s="45"/>
      <c r="H1083" s="45"/>
      <c r="I1083" s="45"/>
      <c r="J1083" s="45"/>
    </row>
    <row r="1084" spans="1:10" ht="13.5" customHeight="1" x14ac:dyDescent="0.2">
      <c r="A1084" s="92">
        <v>44103103</v>
      </c>
      <c r="B1084" s="69" t="str">
        <f t="shared" ca="1" si="56"/>
        <v>Tóner para impresoras o fax</v>
      </c>
      <c r="C1084" s="81" t="s">
        <v>1450</v>
      </c>
      <c r="D1084" s="81">
        <v>1</v>
      </c>
      <c r="E1084" s="71">
        <v>3500</v>
      </c>
      <c r="F1084" s="70">
        <f t="shared" ca="1" si="57"/>
        <v>3500</v>
      </c>
      <c r="G1084" s="45"/>
      <c r="H1084" s="45"/>
      <c r="I1084" s="45"/>
      <c r="J1084" s="45"/>
    </row>
    <row r="1085" spans="1:10" ht="13.5" customHeight="1" x14ac:dyDescent="0.2">
      <c r="A1085" s="92">
        <v>44103103</v>
      </c>
      <c r="B1085" s="69" t="str">
        <f t="shared" ca="1" si="56"/>
        <v>Tóner para impresoras o fax</v>
      </c>
      <c r="C1085" s="81" t="s">
        <v>1450</v>
      </c>
      <c r="D1085" s="81">
        <v>1</v>
      </c>
      <c r="E1085" s="71">
        <v>2500</v>
      </c>
      <c r="F1085" s="70">
        <f t="shared" ca="1" si="57"/>
        <v>2500</v>
      </c>
      <c r="G1085" s="45"/>
      <c r="H1085" s="45"/>
      <c r="I1085" s="45"/>
      <c r="J1085" s="45"/>
    </row>
    <row r="1086" spans="1:10" ht="13.5" customHeight="1" x14ac:dyDescent="0.2">
      <c r="A1086" s="92">
        <v>44103103</v>
      </c>
      <c r="B1086" s="69" t="str">
        <f t="shared" ca="1" si="56"/>
        <v>Tóner para impresoras o fax</v>
      </c>
      <c r="C1086" s="81" t="s">
        <v>1450</v>
      </c>
      <c r="D1086" s="81">
        <v>1</v>
      </c>
      <c r="E1086" s="71">
        <v>2500</v>
      </c>
      <c r="F1086" s="70">
        <f t="shared" ca="1" si="57"/>
        <v>2500</v>
      </c>
      <c r="G1086" s="45"/>
      <c r="H1086" s="45"/>
      <c r="I1086" s="45"/>
      <c r="J1086" s="45"/>
    </row>
    <row r="1087" spans="1:10" ht="13.5" customHeight="1" x14ac:dyDescent="0.2">
      <c r="A1087" s="92">
        <v>44103103</v>
      </c>
      <c r="B1087" s="69" t="str">
        <f t="shared" ca="1" si="56"/>
        <v>Tóner para impresoras o fax</v>
      </c>
      <c r="C1087" s="81" t="s">
        <v>1450</v>
      </c>
      <c r="D1087" s="81">
        <v>1</v>
      </c>
      <c r="E1087" s="71">
        <v>2500</v>
      </c>
      <c r="F1087" s="70">
        <f t="shared" ca="1" si="57"/>
        <v>2500</v>
      </c>
      <c r="G1087" s="45"/>
      <c r="H1087" s="45"/>
      <c r="I1087" s="45"/>
      <c r="J1087" s="45"/>
    </row>
    <row r="1088" spans="1:10" ht="13.5" customHeight="1" x14ac:dyDescent="0.2">
      <c r="A1088" s="92">
        <v>44103103</v>
      </c>
      <c r="B1088" s="69" t="str">
        <f t="shared" ca="1" si="56"/>
        <v>Tóner para impresoras o fax</v>
      </c>
      <c r="C1088" s="81" t="s">
        <v>1450</v>
      </c>
      <c r="D1088" s="81">
        <v>1</v>
      </c>
      <c r="E1088" s="71">
        <v>2500</v>
      </c>
      <c r="F1088" s="70">
        <f t="shared" ca="1" si="57"/>
        <v>2500</v>
      </c>
      <c r="G1088" s="45"/>
      <c r="H1088" s="45"/>
      <c r="I1088" s="45"/>
      <c r="J1088" s="45"/>
    </row>
    <row r="1089" spans="1:10" ht="13.5" customHeight="1" x14ac:dyDescent="0.2">
      <c r="A1089" s="92">
        <v>44103103</v>
      </c>
      <c r="B1089" s="69" t="str">
        <f t="shared" ca="1" si="56"/>
        <v>Tóner para impresoras o fax</v>
      </c>
      <c r="C1089" s="81" t="s">
        <v>1450</v>
      </c>
      <c r="D1089" s="81">
        <v>1</v>
      </c>
      <c r="E1089" s="71">
        <v>2500</v>
      </c>
      <c r="F1089" s="70">
        <f t="shared" ca="1" si="57"/>
        <v>2500</v>
      </c>
      <c r="G1089" s="45"/>
      <c r="H1089" s="45"/>
      <c r="I1089" s="45"/>
      <c r="J1089" s="45"/>
    </row>
    <row r="1090" spans="1:10" ht="13.5" customHeight="1" x14ac:dyDescent="0.2">
      <c r="A1090" s="92">
        <v>44103103</v>
      </c>
      <c r="B1090" s="69" t="str">
        <f t="shared" ca="1" si="56"/>
        <v>Tóner para impresoras o fax</v>
      </c>
      <c r="C1090" s="81" t="s">
        <v>1450</v>
      </c>
      <c r="D1090" s="81">
        <v>1</v>
      </c>
      <c r="E1090" s="71">
        <v>2700</v>
      </c>
      <c r="F1090" s="70">
        <f t="shared" ca="1" si="57"/>
        <v>2700</v>
      </c>
      <c r="G1090" s="45"/>
      <c r="H1090" s="45"/>
      <c r="I1090" s="45"/>
      <c r="J1090" s="45"/>
    </row>
    <row r="1091" spans="1:10" ht="13.5" customHeight="1" x14ac:dyDescent="0.2">
      <c r="A1091" s="92">
        <v>44103103</v>
      </c>
      <c r="B1091" s="69" t="str">
        <f t="shared" ca="1" si="56"/>
        <v>Tóner para impresoras o fax</v>
      </c>
      <c r="C1091" s="81" t="s">
        <v>1450</v>
      </c>
      <c r="D1091" s="81">
        <v>1</v>
      </c>
      <c r="E1091" s="71">
        <v>2800</v>
      </c>
      <c r="F1091" s="70">
        <f t="shared" ca="1" si="57"/>
        <v>2800</v>
      </c>
      <c r="G1091" s="45"/>
      <c r="H1091" s="45"/>
      <c r="I1091" s="45"/>
      <c r="J1091" s="45"/>
    </row>
    <row r="1092" spans="1:10" ht="13.5" customHeight="1" x14ac:dyDescent="0.2">
      <c r="A1092" s="92">
        <v>44121506</v>
      </c>
      <c r="B1092" s="69" t="str">
        <f t="shared" ca="1" si="56"/>
        <v>Sobres estándar</v>
      </c>
      <c r="C1092" s="81" t="s">
        <v>16989</v>
      </c>
      <c r="D1092" s="81">
        <v>2</v>
      </c>
      <c r="E1092" s="71">
        <v>334.75</v>
      </c>
      <c r="F1092" s="70">
        <f t="shared" ca="1" si="57"/>
        <v>669.5</v>
      </c>
      <c r="G1092" s="45"/>
      <c r="H1092" s="45"/>
      <c r="I1092" s="45"/>
      <c r="J1092" s="45"/>
    </row>
    <row r="1093" spans="1:10" ht="13.5" customHeight="1" x14ac:dyDescent="0.2">
      <c r="A1093" s="92">
        <v>44121615</v>
      </c>
      <c r="B1093" s="69" t="str">
        <f t="shared" ca="1" si="56"/>
        <v>Grapadoras</v>
      </c>
      <c r="C1093" s="81" t="s">
        <v>1450</v>
      </c>
      <c r="D1093" s="81">
        <v>2</v>
      </c>
      <c r="E1093" s="71">
        <v>215</v>
      </c>
      <c r="F1093" s="70">
        <f t="shared" ca="1" si="57"/>
        <v>430</v>
      </c>
      <c r="G1093" s="45"/>
      <c r="H1093" s="45"/>
      <c r="I1093" s="45"/>
      <c r="J1093" s="45"/>
    </row>
    <row r="1094" spans="1:10" ht="13.5" customHeight="1" x14ac:dyDescent="0.2">
      <c r="A1094" s="92">
        <v>44121701</v>
      </c>
      <c r="B1094" s="69" t="str">
        <f t="shared" ca="1" si="56"/>
        <v>Bolígrafos</v>
      </c>
      <c r="C1094" s="81" t="s">
        <v>16989</v>
      </c>
      <c r="D1094" s="81">
        <v>1</v>
      </c>
      <c r="E1094" s="71">
        <v>110</v>
      </c>
      <c r="F1094" s="70">
        <f t="shared" ca="1" si="57"/>
        <v>110</v>
      </c>
      <c r="G1094" s="45"/>
      <c r="H1094" s="45"/>
      <c r="I1094" s="45"/>
      <c r="J1094" s="45"/>
    </row>
    <row r="1095" spans="1:10" ht="13.5" customHeight="1" x14ac:dyDescent="0.2">
      <c r="A1095" s="92">
        <v>44121701</v>
      </c>
      <c r="B1095" s="69" t="str">
        <f t="shared" ca="1" si="56"/>
        <v>Bolígrafos</v>
      </c>
      <c r="C1095" s="81" t="s">
        <v>16989</v>
      </c>
      <c r="D1095" s="81">
        <v>1</v>
      </c>
      <c r="E1095" s="71">
        <v>110</v>
      </c>
      <c r="F1095" s="70">
        <f t="shared" ca="1" si="57"/>
        <v>110</v>
      </c>
      <c r="G1095" s="45"/>
      <c r="H1095" s="45"/>
      <c r="I1095" s="45"/>
      <c r="J1095" s="45"/>
    </row>
    <row r="1096" spans="1:10" ht="13.5" customHeight="1" x14ac:dyDescent="0.2">
      <c r="A1096" s="92">
        <v>44121701</v>
      </c>
      <c r="B1096" s="69" t="str">
        <f t="shared" ca="1" si="56"/>
        <v>Bolígrafos</v>
      </c>
      <c r="C1096" s="81" t="s">
        <v>16989</v>
      </c>
      <c r="D1096" s="81">
        <v>3</v>
      </c>
      <c r="E1096" s="71">
        <v>410</v>
      </c>
      <c r="F1096" s="70">
        <f t="shared" ca="1" si="57"/>
        <v>1230</v>
      </c>
      <c r="G1096" s="45"/>
      <c r="H1096" s="45"/>
      <c r="I1096" s="45"/>
      <c r="J1096" s="45"/>
    </row>
    <row r="1097" spans="1:10" ht="13.5" customHeight="1" x14ac:dyDescent="0.2">
      <c r="A1097" s="92">
        <v>44121701</v>
      </c>
      <c r="B1097" s="69" t="str">
        <f t="shared" ca="1" si="56"/>
        <v>Bolígrafos</v>
      </c>
      <c r="C1097" s="81" t="s">
        <v>16989</v>
      </c>
      <c r="D1097" s="81">
        <v>3</v>
      </c>
      <c r="E1097" s="71">
        <v>420</v>
      </c>
      <c r="F1097" s="70">
        <f t="shared" ca="1" si="57"/>
        <v>1260</v>
      </c>
      <c r="G1097" s="45"/>
      <c r="H1097" s="45"/>
      <c r="I1097" s="45"/>
      <c r="J1097" s="45"/>
    </row>
    <row r="1098" spans="1:10" ht="13.5" customHeight="1" x14ac:dyDescent="0.2">
      <c r="A1098" s="92">
        <v>44121706</v>
      </c>
      <c r="B1098" s="69" t="str">
        <f t="shared" ca="1" si="56"/>
        <v>Lápices de madera</v>
      </c>
      <c r="C1098" s="81" t="s">
        <v>16989</v>
      </c>
      <c r="D1098" s="81">
        <v>2</v>
      </c>
      <c r="E1098" s="71">
        <v>115</v>
      </c>
      <c r="F1098" s="70">
        <f t="shared" ca="1" si="57"/>
        <v>230</v>
      </c>
      <c r="G1098" s="45"/>
      <c r="H1098" s="45"/>
      <c r="I1098" s="45"/>
      <c r="J1098" s="45"/>
    </row>
    <row r="1099" spans="1:10" ht="13.5" customHeight="1" x14ac:dyDescent="0.2">
      <c r="A1099" s="92">
        <v>44122011</v>
      </c>
      <c r="B1099" s="69" t="str">
        <f t="shared" ca="1" si="56"/>
        <v>Folders</v>
      </c>
      <c r="C1099" s="81" t="s">
        <v>16989</v>
      </c>
      <c r="D1099" s="81">
        <v>3</v>
      </c>
      <c r="E1099" s="71">
        <v>330</v>
      </c>
      <c r="F1099" s="70">
        <f t="shared" ca="1" si="57"/>
        <v>990</v>
      </c>
      <c r="G1099" s="45"/>
      <c r="H1099" s="45"/>
      <c r="I1099" s="45"/>
      <c r="J1099" s="45"/>
    </row>
    <row r="1100" spans="1:10" ht="13.5" customHeight="1" x14ac:dyDescent="0.2">
      <c r="A1100" s="92">
        <v>44122027</v>
      </c>
      <c r="B1100" s="69" t="str">
        <f t="shared" ca="1" si="56"/>
        <v>Folders de archivo expandibles</v>
      </c>
      <c r="C1100" s="81" t="s">
        <v>1450</v>
      </c>
      <c r="D1100" s="81">
        <v>3</v>
      </c>
      <c r="E1100" s="71">
        <v>500</v>
      </c>
      <c r="F1100" s="70">
        <f t="shared" ca="1" si="57"/>
        <v>1500</v>
      </c>
      <c r="G1100" s="45"/>
      <c r="H1100" s="45"/>
      <c r="I1100" s="45"/>
      <c r="J1100" s="45"/>
    </row>
    <row r="1101" spans="1:10" ht="13.5" customHeight="1" x14ac:dyDescent="0.2">
      <c r="A1101" s="92">
        <v>14111507</v>
      </c>
      <c r="B1101" s="69" t="str">
        <f t="shared" ca="1" si="56"/>
        <v>Papel para impresora o fotocopiadora</v>
      </c>
      <c r="C1101" s="81" t="s">
        <v>8728</v>
      </c>
      <c r="D1101" s="81">
        <v>25</v>
      </c>
      <c r="E1101" s="71">
        <v>140</v>
      </c>
      <c r="F1101" s="70">
        <f t="shared" ca="1" si="57"/>
        <v>3500</v>
      </c>
      <c r="G1101" s="45"/>
      <c r="H1101" s="45"/>
      <c r="I1101" s="45"/>
      <c r="J1101" s="45"/>
    </row>
    <row r="1102" spans="1:10" ht="13.5" customHeight="1" x14ac:dyDescent="0.2">
      <c r="A1102" s="92">
        <v>14111507</v>
      </c>
      <c r="B1102" s="69" t="str">
        <f t="shared" ca="1" si="56"/>
        <v>Papel para impresora o fotocopiadora</v>
      </c>
      <c r="C1102" s="81" t="s">
        <v>8728</v>
      </c>
      <c r="D1102" s="81">
        <v>3</v>
      </c>
      <c r="E1102" s="71">
        <v>300</v>
      </c>
      <c r="F1102" s="70">
        <f t="shared" ca="1" si="57"/>
        <v>900</v>
      </c>
      <c r="G1102" s="45"/>
      <c r="H1102" s="45"/>
      <c r="I1102" s="45"/>
      <c r="J1102" s="45"/>
    </row>
    <row r="1103" spans="1:10" ht="13.5" customHeight="1" x14ac:dyDescent="0.2">
      <c r="A1103" s="92">
        <v>44122104</v>
      </c>
      <c r="B1103" s="69" t="str">
        <f t="shared" ca="1" si="56"/>
        <v>Clips para papel</v>
      </c>
      <c r="C1103" s="81" t="s">
        <v>16989</v>
      </c>
      <c r="D1103" s="81">
        <v>2</v>
      </c>
      <c r="E1103" s="71">
        <v>30</v>
      </c>
      <c r="F1103" s="70">
        <f t="shared" ca="1" si="57"/>
        <v>60</v>
      </c>
      <c r="G1103" s="45"/>
      <c r="H1103" s="45"/>
      <c r="I1103" s="45"/>
      <c r="J1103" s="45"/>
    </row>
    <row r="1104" spans="1:10" ht="13.5" customHeight="1" x14ac:dyDescent="0.2">
      <c r="A1104" s="92">
        <v>44122104</v>
      </c>
      <c r="B1104" s="69" t="str">
        <f t="shared" ca="1" si="56"/>
        <v>Clips para papel</v>
      </c>
      <c r="C1104" s="81" t="s">
        <v>16989</v>
      </c>
      <c r="D1104" s="81">
        <v>3</v>
      </c>
      <c r="E1104" s="71">
        <v>10</v>
      </c>
      <c r="F1104" s="70">
        <f t="shared" ca="1" si="57"/>
        <v>30</v>
      </c>
      <c r="G1104" s="45"/>
      <c r="H1104" s="45"/>
      <c r="I1104" s="45"/>
      <c r="J1104" s="45"/>
    </row>
    <row r="1105" spans="1:10" ht="13.5" customHeight="1" x14ac:dyDescent="0.2">
      <c r="A1105" s="92">
        <v>44122107</v>
      </c>
      <c r="B1105" s="69" t="str">
        <f t="shared" ca="1" si="56"/>
        <v>Grapas</v>
      </c>
      <c r="C1105" s="81" t="s">
        <v>16989</v>
      </c>
      <c r="D1105" s="81">
        <v>7</v>
      </c>
      <c r="E1105" s="71">
        <v>60</v>
      </c>
      <c r="F1105" s="70">
        <f t="shared" ca="1" si="57"/>
        <v>420</v>
      </c>
      <c r="G1105" s="45"/>
      <c r="H1105" s="45"/>
      <c r="I1105" s="45"/>
      <c r="J1105" s="45"/>
    </row>
    <row r="1106" spans="1:10" ht="13.5" customHeight="1" x14ac:dyDescent="0.2">
      <c r="A1106" s="92">
        <v>44122118</v>
      </c>
      <c r="B1106" s="69" t="str">
        <f t="shared" ca="1" si="56"/>
        <v>Sujetadores de pinza</v>
      </c>
      <c r="C1106" s="81" t="s">
        <v>1450</v>
      </c>
      <c r="D1106" s="81">
        <v>2</v>
      </c>
      <c r="E1106" s="71">
        <v>105</v>
      </c>
      <c r="F1106" s="70">
        <f t="shared" ca="1" si="57"/>
        <v>210</v>
      </c>
      <c r="G1106" s="45"/>
      <c r="H1106" s="45"/>
      <c r="I1106" s="45"/>
      <c r="J1106" s="45"/>
    </row>
    <row r="1107" spans="1:10" ht="13.5" customHeight="1" x14ac:dyDescent="0.2">
      <c r="A1107" s="92">
        <v>44122111</v>
      </c>
      <c r="B1107" s="69" t="str">
        <f t="shared" ca="1" si="56"/>
        <v>Refuerzos para orificios</v>
      </c>
      <c r="C1107" s="81" t="s">
        <v>1450</v>
      </c>
      <c r="D1107" s="81">
        <v>1</v>
      </c>
      <c r="E1107" s="71">
        <v>235</v>
      </c>
      <c r="F1107" s="70">
        <f t="shared" ca="1" si="57"/>
        <v>235</v>
      </c>
      <c r="G1107" s="45"/>
      <c r="H1107" s="45"/>
      <c r="I1107" s="45"/>
      <c r="J1107" s="45"/>
    </row>
    <row r="1108" spans="1:10" ht="13.5" customHeight="1" x14ac:dyDescent="0.2">
      <c r="A1108" s="92">
        <v>14111530</v>
      </c>
      <c r="B1108" s="69" t="str">
        <f t="shared" ca="1" si="56"/>
        <v>Papel de notas autoadhesivas</v>
      </c>
      <c r="C1108" s="81" t="s">
        <v>1450</v>
      </c>
      <c r="D1108" s="81">
        <v>10</v>
      </c>
      <c r="E1108" s="71">
        <v>78</v>
      </c>
      <c r="F1108" s="70">
        <f t="shared" ca="1" si="57"/>
        <v>780</v>
      </c>
      <c r="G1108" s="45"/>
      <c r="H1108" s="45"/>
      <c r="I1108" s="45"/>
      <c r="J1108" s="45"/>
    </row>
    <row r="1109" spans="1:10" ht="13.5" customHeight="1" x14ac:dyDescent="0.2">
      <c r="A1109" s="92">
        <v>14111526</v>
      </c>
      <c r="B1109" s="69" t="str">
        <f t="shared" ca="1" si="56"/>
        <v>Papel libretas o libros de mensajes telefónicos</v>
      </c>
      <c r="C1109" s="81" t="s">
        <v>1450</v>
      </c>
      <c r="D1109" s="81">
        <v>12</v>
      </c>
      <c r="E1109" s="71">
        <v>25</v>
      </c>
      <c r="F1109" s="70">
        <f t="shared" ca="1" si="57"/>
        <v>300</v>
      </c>
      <c r="G1109" s="45"/>
      <c r="H1109" s="45"/>
      <c r="I1109" s="45"/>
      <c r="J1109" s="45"/>
    </row>
    <row r="1110" spans="1:10" ht="13.5" customHeight="1" x14ac:dyDescent="0.2">
      <c r="A1110" s="92">
        <v>14111526</v>
      </c>
      <c r="B1110" s="69" t="str">
        <f t="shared" ca="1" si="56"/>
        <v>Papel libretas o libros de mensajes telefónicos</v>
      </c>
      <c r="C1110" s="81" t="s">
        <v>1450</v>
      </c>
      <c r="D1110" s="81">
        <v>12</v>
      </c>
      <c r="E1110" s="71">
        <v>50</v>
      </c>
      <c r="F1110" s="70">
        <f t="shared" ca="1" si="57"/>
        <v>600</v>
      </c>
      <c r="G1110" s="45"/>
      <c r="H1110" s="45"/>
      <c r="I1110" s="45"/>
      <c r="J1110" s="45"/>
    </row>
    <row r="1111" spans="1:10" ht="13.5" customHeight="1" x14ac:dyDescent="0.2">
      <c r="A1111" s="92">
        <v>14111530</v>
      </c>
      <c r="B1111" s="69" t="str">
        <f t="shared" ca="1" si="56"/>
        <v>Papel de notas autoadhesivas</v>
      </c>
      <c r="C1111" s="81" t="s">
        <v>1450</v>
      </c>
      <c r="D1111" s="81">
        <v>3</v>
      </c>
      <c r="E1111" s="71">
        <v>18</v>
      </c>
      <c r="F1111" s="70">
        <f t="shared" ca="1" si="57"/>
        <v>54</v>
      </c>
      <c r="G1111" s="45"/>
      <c r="H1111" s="45"/>
      <c r="I1111" s="45"/>
      <c r="J1111" s="45"/>
    </row>
    <row r="1112" spans="1:10" ht="13.5" customHeight="1" x14ac:dyDescent="0.2">
      <c r="A1112" s="92">
        <v>14111530</v>
      </c>
      <c r="B1112" s="69" t="str">
        <f t="shared" ca="1" si="56"/>
        <v>Papel de notas autoadhesivas</v>
      </c>
      <c r="C1112" s="81" t="s">
        <v>1450</v>
      </c>
      <c r="D1112" s="81">
        <v>3</v>
      </c>
      <c r="E1112" s="71">
        <v>32</v>
      </c>
      <c r="F1112" s="70">
        <f t="shared" ca="1" si="57"/>
        <v>96</v>
      </c>
      <c r="G1112" s="45"/>
      <c r="H1112" s="45"/>
      <c r="I1112" s="45"/>
      <c r="J1112" s="45"/>
    </row>
    <row r="1113" spans="1:10" ht="13.5" customHeight="1" x14ac:dyDescent="0.2">
      <c r="A1113" s="92">
        <v>31201517</v>
      </c>
      <c r="B1113" s="69" t="str">
        <f t="shared" ca="1" si="56"/>
        <v>Cinta para empaquetar</v>
      </c>
      <c r="C1113" s="81" t="s">
        <v>1450</v>
      </c>
      <c r="D1113" s="81">
        <v>2</v>
      </c>
      <c r="E1113" s="71">
        <v>66</v>
      </c>
      <c r="F1113" s="70">
        <f t="shared" ca="1" si="57"/>
        <v>132</v>
      </c>
      <c r="G1113" s="45"/>
      <c r="H1113" s="45"/>
      <c r="I1113" s="45"/>
      <c r="J1113" s="45"/>
    </row>
    <row r="1114" spans="1:10" ht="13.5" customHeight="1" x14ac:dyDescent="0.2">
      <c r="A1114" s="92">
        <v>44122101</v>
      </c>
      <c r="B1114" s="69" t="str">
        <f t="shared" ca="1" si="56"/>
        <v>Cauchos</v>
      </c>
      <c r="C1114" s="81" t="s">
        <v>1450</v>
      </c>
      <c r="D1114" s="81">
        <v>2</v>
      </c>
      <c r="E1114" s="71">
        <v>50</v>
      </c>
      <c r="F1114" s="70">
        <f t="shared" ca="1" si="57"/>
        <v>100</v>
      </c>
      <c r="G1114" s="45"/>
      <c r="H1114" s="45"/>
      <c r="I1114" s="45"/>
      <c r="J1114" s="45"/>
    </row>
    <row r="1115" spans="1:10" ht="13.5" customHeight="1" x14ac:dyDescent="0.2">
      <c r="A1115" s="92">
        <v>44122101</v>
      </c>
      <c r="B1115" s="69" t="str">
        <f t="shared" ca="1" si="56"/>
        <v>Cauchos</v>
      </c>
      <c r="C1115" s="81" t="s">
        <v>1450</v>
      </c>
      <c r="D1115" s="81">
        <v>2</v>
      </c>
      <c r="E1115" s="71">
        <v>30</v>
      </c>
      <c r="F1115" s="70">
        <f t="shared" ca="1" si="57"/>
        <v>60</v>
      </c>
      <c r="G1115" s="45"/>
      <c r="H1115" s="45"/>
      <c r="I1115" s="45"/>
      <c r="J1115" s="45"/>
    </row>
    <row r="1116" spans="1:10" ht="13.5" customHeight="1" x14ac:dyDescent="0.2">
      <c r="A1116" s="92">
        <v>44122107</v>
      </c>
      <c r="B1116" s="69" t="str">
        <f t="shared" ca="1" si="56"/>
        <v>Grapas</v>
      </c>
      <c r="C1116" s="81" t="s">
        <v>1450</v>
      </c>
      <c r="D1116" s="81">
        <v>6</v>
      </c>
      <c r="E1116" s="71">
        <v>60</v>
      </c>
      <c r="F1116" s="70">
        <f t="shared" ca="1" si="57"/>
        <v>360</v>
      </c>
      <c r="G1116" s="45"/>
      <c r="H1116" s="45"/>
      <c r="I1116" s="45"/>
      <c r="J1116" s="45"/>
    </row>
    <row r="1117" spans="1:10" ht="13.5" customHeight="1" x14ac:dyDescent="0.2">
      <c r="A1117" s="92">
        <v>14111525</v>
      </c>
      <c r="B1117" s="69" t="str">
        <f t="shared" ca="1" si="56"/>
        <v>Papel multipropósito</v>
      </c>
      <c r="C1117" s="81" t="s">
        <v>8728</v>
      </c>
      <c r="D1117" s="81">
        <v>1</v>
      </c>
      <c r="E1117" s="71">
        <v>550</v>
      </c>
      <c r="F1117" s="70">
        <f t="shared" ca="1" si="57"/>
        <v>550</v>
      </c>
      <c r="G1117" s="45"/>
      <c r="H1117" s="45"/>
      <c r="I1117" s="45"/>
      <c r="J1117" s="45"/>
    </row>
    <row r="1118" spans="1:10" ht="13.5" customHeight="1" x14ac:dyDescent="0.2">
      <c r="A1118" s="92">
        <v>14111525</v>
      </c>
      <c r="B1118" s="69" t="str">
        <f t="shared" ca="1" si="56"/>
        <v>Papel multipropósito</v>
      </c>
      <c r="C1118" s="81" t="s">
        <v>8728</v>
      </c>
      <c r="D1118" s="81">
        <v>1</v>
      </c>
      <c r="E1118" s="71">
        <v>675</v>
      </c>
      <c r="F1118" s="70">
        <f t="shared" ca="1" si="57"/>
        <v>675</v>
      </c>
      <c r="G1118" s="45"/>
      <c r="H1118" s="45"/>
      <c r="I1118" s="45"/>
      <c r="J1118" s="45"/>
    </row>
    <row r="1119" spans="1:10" ht="13.5" customHeight="1" x14ac:dyDescent="0.2">
      <c r="A1119" s="92">
        <v>44121506</v>
      </c>
      <c r="B1119" s="69" t="str">
        <f t="shared" ca="1" si="56"/>
        <v>Sobres estándar</v>
      </c>
      <c r="C1119" s="81" t="s">
        <v>16989</v>
      </c>
      <c r="D1119" s="81">
        <v>1</v>
      </c>
      <c r="E1119" s="71">
        <v>2400</v>
      </c>
      <c r="F1119" s="70">
        <f t="shared" ca="1" si="57"/>
        <v>2400</v>
      </c>
      <c r="G1119" s="45"/>
      <c r="H1119" s="45"/>
      <c r="I1119" s="45"/>
      <c r="J1119" s="45"/>
    </row>
    <row r="1120" spans="1:10" ht="13.5" customHeight="1" x14ac:dyDescent="0.2">
      <c r="A1120" s="92">
        <v>44122026</v>
      </c>
      <c r="B1120" s="69" t="str">
        <f t="shared" ca="1" si="56"/>
        <v>Garras para papel</v>
      </c>
      <c r="C1120" s="81" t="s">
        <v>1450</v>
      </c>
      <c r="D1120" s="81">
        <v>4</v>
      </c>
      <c r="E1120" s="71">
        <v>35</v>
      </c>
      <c r="F1120" s="70">
        <f t="shared" ca="1" si="57"/>
        <v>140</v>
      </c>
      <c r="G1120" s="45"/>
      <c r="H1120" s="45"/>
      <c r="I1120" s="45"/>
      <c r="J1120" s="45"/>
    </row>
    <row r="1121" spans="1:10" ht="13.5" customHeight="1" x14ac:dyDescent="0.2">
      <c r="A1121" s="92">
        <v>44121716</v>
      </c>
      <c r="B1121" s="69" t="str">
        <f t="shared" ca="1" si="56"/>
        <v>Resaltadores</v>
      </c>
      <c r="C1121" s="81" t="s">
        <v>1450</v>
      </c>
      <c r="D1121" s="81">
        <v>10</v>
      </c>
      <c r="E1121" s="71">
        <v>15</v>
      </c>
      <c r="F1121" s="70">
        <f t="shared" ca="1" si="57"/>
        <v>150</v>
      </c>
      <c r="G1121" s="45"/>
      <c r="H1121" s="45"/>
      <c r="I1121" s="45"/>
      <c r="J1121" s="45"/>
    </row>
    <row r="1122" spans="1:10" ht="13.5" customHeight="1" x14ac:dyDescent="0.2">
      <c r="A1122" s="92">
        <v>43201809</v>
      </c>
      <c r="B1122" s="69" t="str">
        <f t="shared" ca="1" si="56"/>
        <v>Disco compacto cd de lectura y escritura</v>
      </c>
      <c r="C1122" s="81" t="s">
        <v>1450</v>
      </c>
      <c r="D1122" s="81">
        <v>50</v>
      </c>
      <c r="E1122" s="71">
        <v>14</v>
      </c>
      <c r="F1122" s="70">
        <f t="shared" ca="1" si="57"/>
        <v>700</v>
      </c>
      <c r="G1122" s="45"/>
      <c r="H1122" s="45"/>
      <c r="I1122" s="45"/>
      <c r="J1122" s="45"/>
    </row>
    <row r="1123" spans="1:10" ht="13.5" customHeight="1" x14ac:dyDescent="0.2">
      <c r="A1123" s="92">
        <v>43202101</v>
      </c>
      <c r="B1123" s="69" t="str">
        <f t="shared" ca="1" si="56"/>
        <v>Estuches para discos compactos</v>
      </c>
      <c r="C1123" s="81" t="s">
        <v>1450</v>
      </c>
      <c r="D1123" s="81">
        <v>50</v>
      </c>
      <c r="E1123" s="71">
        <v>11.03</v>
      </c>
      <c r="F1123" s="70">
        <f t="shared" ca="1" si="57"/>
        <v>551.5</v>
      </c>
      <c r="G1123" s="45"/>
      <c r="H1123" s="45"/>
      <c r="I1123" s="45"/>
      <c r="J1123" s="45"/>
    </row>
    <row r="1124" spans="1:10" ht="13.5" customHeight="1" x14ac:dyDescent="0.2">
      <c r="A1124" s="92">
        <v>44121506</v>
      </c>
      <c r="B1124" s="69" t="str">
        <f t="shared" ca="1" si="56"/>
        <v>Sobres estándar</v>
      </c>
      <c r="C1124" s="81" t="s">
        <v>16989</v>
      </c>
      <c r="D1124" s="81">
        <v>1</v>
      </c>
      <c r="E1124" s="71">
        <v>2399.9499999999998</v>
      </c>
      <c r="F1124" s="70">
        <f t="shared" ca="1" si="57"/>
        <v>2399.9499999999998</v>
      </c>
      <c r="G1124" s="45"/>
      <c r="H1124" s="45"/>
      <c r="I1124" s="45"/>
      <c r="J1124" s="45"/>
    </row>
    <row r="1125" spans="1:10" ht="13.5" customHeight="1" x14ac:dyDescent="0.2">
      <c r="A1125" s="92">
        <v>44122011</v>
      </c>
      <c r="B1125" s="69" t="str">
        <f t="shared" ca="1" si="56"/>
        <v>Folders</v>
      </c>
      <c r="C1125" s="81" t="s">
        <v>16989</v>
      </c>
      <c r="D1125" s="81">
        <v>3</v>
      </c>
      <c r="E1125" s="71">
        <v>330</v>
      </c>
      <c r="F1125" s="70">
        <f t="shared" ca="1" si="57"/>
        <v>990</v>
      </c>
      <c r="G1125" s="45"/>
      <c r="H1125" s="45"/>
      <c r="I1125" s="45"/>
      <c r="J1125" s="45"/>
    </row>
    <row r="1126" spans="1:10" ht="14.1" customHeight="1" x14ac:dyDescent="0.2">
      <c r="A1126" s="45"/>
      <c r="B1126" s="45"/>
      <c r="C1126" s="45"/>
      <c r="D1126" s="45"/>
      <c r="E1126" s="73" t="s">
        <v>12552</v>
      </c>
      <c r="F1126" s="74">
        <f ca="1">SUM(Table334[MONTO TOTAL ESTIMADO])</f>
        <v>47422.95</v>
      </c>
      <c r="G1126" s="45"/>
      <c r="H1126" s="45" t="str">
        <f>C1076</f>
        <v>Bienes</v>
      </c>
      <c r="I1126" s="45" t="str">
        <f>E1076</f>
        <v>Sí</v>
      </c>
      <c r="J1126" s="45" t="str">
        <f>D1076</f>
        <v>Compras por debajo del Umbral</v>
      </c>
    </row>
    <row r="1127" spans="1:10" ht="14.1" customHeight="1" thickBot="1" x14ac:dyDescent="0.3"/>
    <row r="1128" spans="1:10" ht="33.75" customHeight="1" thickBot="1" x14ac:dyDescent="0.25">
      <c r="A1128" s="64" t="s">
        <v>16383</v>
      </c>
      <c r="B1128" s="64" t="s">
        <v>161</v>
      </c>
      <c r="C1128" s="64" t="s">
        <v>11726</v>
      </c>
      <c r="D1128" s="64" t="s">
        <v>14380</v>
      </c>
      <c r="E1128" s="64" t="s">
        <v>10964</v>
      </c>
      <c r="F1128" s="64" t="s">
        <v>11097</v>
      </c>
      <c r="G1128" s="45"/>
      <c r="H1128" s="45"/>
      <c r="I1128" s="45"/>
      <c r="J1128" s="45"/>
    </row>
    <row r="1129" spans="1:10" ht="13.5" customHeight="1" thickBot="1" x14ac:dyDescent="0.25">
      <c r="A1129" s="66" t="s">
        <v>18851</v>
      </c>
      <c r="B1129" s="91" t="s">
        <v>18852</v>
      </c>
      <c r="C1129" s="66" t="s">
        <v>17798</v>
      </c>
      <c r="D1129" s="66" t="s">
        <v>10173</v>
      </c>
      <c r="E1129" s="66" t="s">
        <v>8857</v>
      </c>
      <c r="F1129" s="66"/>
      <c r="G1129" s="45"/>
      <c r="H1129" s="45"/>
      <c r="I1129" s="45"/>
      <c r="J1129" s="45"/>
    </row>
    <row r="1130" spans="1:10" ht="14.1" customHeight="1" thickBot="1" x14ac:dyDescent="0.25">
      <c r="A1130" s="118" t="s">
        <v>14830</v>
      </c>
      <c r="B1130" s="67" t="s">
        <v>8531</v>
      </c>
      <c r="C1130" s="76">
        <v>43832</v>
      </c>
      <c r="D1130" s="118" t="s">
        <v>9388</v>
      </c>
      <c r="E1130" s="67" t="s">
        <v>13095</v>
      </c>
      <c r="F1130" s="66" t="s">
        <v>3082</v>
      </c>
      <c r="G1130" s="45"/>
      <c r="H1130" s="45"/>
      <c r="I1130" s="45"/>
      <c r="J1130" s="45"/>
    </row>
    <row r="1131" spans="1:10" ht="14.1" customHeight="1" thickBot="1" x14ac:dyDescent="0.25">
      <c r="A1131" s="119"/>
      <c r="B1131" s="67" t="s">
        <v>1787</v>
      </c>
      <c r="C1131" s="99">
        <f>IF(C1130="","",IF(AND(MONTH(C1130)&gt;=1,MONTH(C1130)&lt;=3),1,IF(AND(MONTH(C1130)&gt;=4,MONTH(C1130)&lt;=6),2,IF(AND(MONTH(C1130)&gt;=7,MONTH(C1130)&lt;=9),3,4))))</f>
        <v>1</v>
      </c>
      <c r="D1131" s="119"/>
      <c r="E1131" s="67" t="s">
        <v>2419</v>
      </c>
      <c r="F1131" s="66" t="s">
        <v>14451</v>
      </c>
      <c r="G1131" s="45"/>
      <c r="H1131" s="45"/>
      <c r="I1131" s="45"/>
      <c r="J1131" s="45"/>
    </row>
    <row r="1132" spans="1:10" ht="14.1" customHeight="1" thickBot="1" x14ac:dyDescent="0.25">
      <c r="A1132" s="119"/>
      <c r="B1132" s="67" t="s">
        <v>12944</v>
      </c>
      <c r="C1132" s="76">
        <v>43921</v>
      </c>
      <c r="D1132" s="119"/>
      <c r="E1132" s="67" t="s">
        <v>3075</v>
      </c>
      <c r="F1132" s="66" t="s">
        <v>4623</v>
      </c>
      <c r="G1132" s="45"/>
      <c r="H1132" s="45"/>
      <c r="I1132" s="45"/>
      <c r="J1132" s="45"/>
    </row>
    <row r="1133" spans="1:10" ht="14.1" customHeight="1" thickBot="1" x14ac:dyDescent="0.25">
      <c r="A1133" s="119"/>
      <c r="B1133" s="67" t="s">
        <v>1787</v>
      </c>
      <c r="C1133" s="99">
        <f>IF(C1132="","",IF(AND(MONTH(C1132)&gt;=1,MONTH(C1132)&lt;=3),1,IF(AND(MONTH(C1132)&gt;=4,MONTH(C1132)&lt;=6),2,IF(AND(MONTH(C1132)&gt;=7,MONTH(C1132)&lt;=9),3,4))))</f>
        <v>1</v>
      </c>
      <c r="D1133" s="119"/>
      <c r="E1133" s="67" t="s">
        <v>13194</v>
      </c>
      <c r="F1133" s="66" t="s">
        <v>4623</v>
      </c>
      <c r="G1133" s="45"/>
      <c r="H1133" s="45"/>
      <c r="I1133" s="45"/>
      <c r="J1133" s="45"/>
    </row>
    <row r="1134" spans="1:10" ht="14.1" customHeight="1" thickBot="1" x14ac:dyDescent="0.25">
      <c r="A1134" s="45"/>
      <c r="B1134" s="45"/>
      <c r="C1134" s="45"/>
      <c r="D1134" s="45"/>
      <c r="E1134" s="45"/>
      <c r="F1134" s="45"/>
      <c r="G1134" s="45"/>
      <c r="H1134" s="45"/>
      <c r="I1134" s="45"/>
      <c r="J1134" s="45"/>
    </row>
    <row r="1135" spans="1:10" ht="14.1" customHeight="1" thickBot="1" x14ac:dyDescent="0.25">
      <c r="A1135" s="72" t="s">
        <v>15736</v>
      </c>
      <c r="B1135" s="72" t="s">
        <v>16147</v>
      </c>
      <c r="C1135" s="72" t="s">
        <v>15642</v>
      </c>
      <c r="D1135" s="72" t="s">
        <v>15252</v>
      </c>
      <c r="E1135" s="72" t="s">
        <v>6935</v>
      </c>
      <c r="F1135" s="72" t="s">
        <v>15281</v>
      </c>
      <c r="G1135" s="45"/>
      <c r="H1135" s="45"/>
      <c r="I1135" s="45"/>
      <c r="J1135" s="45"/>
    </row>
    <row r="1136" spans="1:10" ht="13.5" customHeight="1" x14ac:dyDescent="0.2">
      <c r="A1136" s="92">
        <v>43211507</v>
      </c>
      <c r="B1136" s="69" t="str">
        <f t="shared" ref="B1136:B1141" ca="1" si="58">IFERROR(INDEX(UNSPSCDes,MATCH(INDIRECT(ADDRESS(ROW(),COLUMN()-1,4)),UNSPSCCode,0)),"")</f>
        <v>Computadores de escritorio</v>
      </c>
      <c r="C1136" s="81" t="s">
        <v>1450</v>
      </c>
      <c r="D1136" s="81">
        <v>1</v>
      </c>
      <c r="E1136" s="71">
        <v>50055</v>
      </c>
      <c r="F1136" s="70">
        <f t="shared" ref="F1136:F1141" ca="1" si="59">INDIRECT(ADDRESS(ROW(),COLUMN()-2,4))*INDIRECT(ADDRESS(ROW(),COLUMN()-1,4))</f>
        <v>50055</v>
      </c>
      <c r="G1136" s="45"/>
      <c r="H1136" s="45"/>
      <c r="I1136" s="45"/>
      <c r="J1136" s="45"/>
    </row>
    <row r="1137" spans="1:10" ht="13.5" customHeight="1" x14ac:dyDescent="0.2">
      <c r="A1137" s="92">
        <v>43211902</v>
      </c>
      <c r="B1137" s="69" t="str">
        <f t="shared" ca="1" si="58"/>
        <v>Paneles o monitores de pantalla de cristal líquido lcd</v>
      </c>
      <c r="C1137" s="81" t="s">
        <v>1450</v>
      </c>
      <c r="D1137" s="81">
        <v>1</v>
      </c>
      <c r="E1137" s="71">
        <v>6696.6</v>
      </c>
      <c r="F1137" s="70">
        <f t="shared" ca="1" si="59"/>
        <v>6696.6</v>
      </c>
      <c r="G1137" s="45"/>
      <c r="H1137" s="45"/>
      <c r="I1137" s="45"/>
      <c r="J1137" s="45"/>
    </row>
    <row r="1138" spans="1:10" ht="13.5" customHeight="1" x14ac:dyDescent="0.2">
      <c r="A1138" s="92">
        <v>43231513</v>
      </c>
      <c r="B1138" s="69" t="str">
        <f t="shared" ca="1" si="58"/>
        <v>Software para oficinas</v>
      </c>
      <c r="C1138" s="81" t="s">
        <v>1450</v>
      </c>
      <c r="D1138" s="81">
        <v>2</v>
      </c>
      <c r="E1138" s="71">
        <v>5283.9</v>
      </c>
      <c r="F1138" s="70">
        <f t="shared" ca="1" si="59"/>
        <v>10567.8</v>
      </c>
      <c r="G1138" s="45"/>
      <c r="H1138" s="45"/>
      <c r="I1138" s="45"/>
      <c r="J1138" s="45"/>
    </row>
    <row r="1139" spans="1:10" ht="13.5" customHeight="1" x14ac:dyDescent="0.2">
      <c r="A1139" s="92">
        <v>32101608</v>
      </c>
      <c r="B1139" s="69" t="str">
        <f t="shared" ca="1" si="58"/>
        <v>Memoria de sólo lectura (rom)</v>
      </c>
      <c r="C1139" s="81" t="s">
        <v>1450</v>
      </c>
      <c r="D1139" s="81">
        <v>1</v>
      </c>
      <c r="E1139" s="71">
        <v>641.20000000000005</v>
      </c>
      <c r="F1139" s="70">
        <f t="shared" ca="1" si="59"/>
        <v>641.20000000000005</v>
      </c>
      <c r="G1139" s="45"/>
      <c r="H1139" s="45"/>
      <c r="I1139" s="45"/>
      <c r="J1139" s="45"/>
    </row>
    <row r="1140" spans="1:10" ht="13.5" customHeight="1" x14ac:dyDescent="0.2">
      <c r="A1140" s="92">
        <v>32101608</v>
      </c>
      <c r="B1140" s="69" t="str">
        <f t="shared" ca="1" si="58"/>
        <v>Memoria de sólo lectura (rom)</v>
      </c>
      <c r="C1140" s="81" t="s">
        <v>1450</v>
      </c>
      <c r="D1140" s="81">
        <v>1</v>
      </c>
      <c r="E1140" s="71">
        <v>1094.4000000000001</v>
      </c>
      <c r="F1140" s="70">
        <f t="shared" ca="1" si="59"/>
        <v>1094.4000000000001</v>
      </c>
      <c r="G1140" s="45"/>
      <c r="H1140" s="45"/>
      <c r="I1140" s="45"/>
      <c r="J1140" s="45"/>
    </row>
    <row r="1141" spans="1:10" ht="13.5" customHeight="1" x14ac:dyDescent="0.2">
      <c r="A1141" s="92">
        <v>39121011</v>
      </c>
      <c r="B1141" s="69" t="str">
        <f t="shared" ca="1" si="58"/>
        <v>Fuentes ininterrumpibles de potencia</v>
      </c>
      <c r="C1141" s="81" t="s">
        <v>1450</v>
      </c>
      <c r="D1141" s="81">
        <v>1</v>
      </c>
      <c r="E1141" s="71">
        <v>945</v>
      </c>
      <c r="F1141" s="70">
        <f t="shared" ca="1" si="59"/>
        <v>945</v>
      </c>
      <c r="G1141" s="45"/>
      <c r="H1141" s="45"/>
      <c r="I1141" s="45"/>
      <c r="J1141" s="45"/>
    </row>
    <row r="1142" spans="1:10" ht="13.5" customHeight="1" x14ac:dyDescent="0.2">
      <c r="A1142" s="45"/>
      <c r="B1142" s="45"/>
      <c r="C1142" s="45"/>
      <c r="D1142" s="45"/>
      <c r="E1142" s="73" t="s">
        <v>12552</v>
      </c>
      <c r="F1142" s="74">
        <f ca="1">SUM(Table335[MONTO TOTAL ESTIMADO])</f>
        <v>69999.999999999985</v>
      </c>
      <c r="G1142" s="45"/>
      <c r="H1142" s="45" t="str">
        <f>C1129</f>
        <v>Bienes</v>
      </c>
      <c r="I1142" s="45" t="str">
        <f>E1129</f>
        <v>Sí</v>
      </c>
      <c r="J1142" s="45" t="str">
        <f>D1129</f>
        <v>Compras por debajo del Umbral</v>
      </c>
    </row>
    <row r="1143" spans="1:10" ht="14.1" customHeight="1" thickBot="1" x14ac:dyDescent="0.3"/>
    <row r="1144" spans="1:10" ht="33.75" customHeight="1" thickBot="1" x14ac:dyDescent="0.25">
      <c r="A1144" s="64" t="s">
        <v>16383</v>
      </c>
      <c r="B1144" s="64" t="s">
        <v>161</v>
      </c>
      <c r="C1144" s="64" t="s">
        <v>11726</v>
      </c>
      <c r="D1144" s="64" t="s">
        <v>14380</v>
      </c>
      <c r="E1144" s="64" t="s">
        <v>10964</v>
      </c>
      <c r="F1144" s="64" t="s">
        <v>11097</v>
      </c>
      <c r="G1144" s="45"/>
      <c r="H1144" s="45"/>
      <c r="I1144" s="45"/>
      <c r="J1144" s="45"/>
    </row>
    <row r="1145" spans="1:10" ht="13.5" customHeight="1" thickBot="1" x14ac:dyDescent="0.25">
      <c r="A1145" s="66" t="s">
        <v>18853</v>
      </c>
      <c r="B1145" s="91" t="s">
        <v>18854</v>
      </c>
      <c r="C1145" s="66" t="s">
        <v>17798</v>
      </c>
      <c r="D1145" s="66" t="s">
        <v>10173</v>
      </c>
      <c r="E1145" s="66" t="s">
        <v>8857</v>
      </c>
      <c r="F1145" s="66"/>
      <c r="G1145" s="45"/>
      <c r="H1145" s="45"/>
      <c r="I1145" s="45"/>
      <c r="J1145" s="45"/>
    </row>
    <row r="1146" spans="1:10" ht="14.1" customHeight="1" thickBot="1" x14ac:dyDescent="0.25">
      <c r="A1146" s="118" t="s">
        <v>14830</v>
      </c>
      <c r="B1146" s="67" t="s">
        <v>8531</v>
      </c>
      <c r="C1146" s="76">
        <v>43832</v>
      </c>
      <c r="D1146" s="118" t="s">
        <v>9388</v>
      </c>
      <c r="E1146" s="67" t="s">
        <v>13095</v>
      </c>
      <c r="F1146" s="66" t="s">
        <v>3082</v>
      </c>
      <c r="G1146" s="45"/>
      <c r="H1146" s="45"/>
      <c r="I1146" s="45"/>
      <c r="J1146" s="45"/>
    </row>
    <row r="1147" spans="1:10" ht="14.1" customHeight="1" thickBot="1" x14ac:dyDescent="0.25">
      <c r="A1147" s="119"/>
      <c r="B1147" s="67" t="s">
        <v>1787</v>
      </c>
      <c r="C1147" s="99">
        <f>IF(C1146="","",IF(AND(MONTH(C1146)&gt;=1,MONTH(C1146)&lt;=3),1,IF(AND(MONTH(C1146)&gt;=4,MONTH(C1146)&lt;=6),2,IF(AND(MONTH(C1146)&gt;=7,MONTH(C1146)&lt;=9),3,4))))</f>
        <v>1</v>
      </c>
      <c r="D1147" s="119"/>
      <c r="E1147" s="67" t="s">
        <v>2419</v>
      </c>
      <c r="F1147" s="66" t="s">
        <v>14451</v>
      </c>
      <c r="G1147" s="45"/>
      <c r="H1147" s="45"/>
      <c r="I1147" s="45"/>
      <c r="J1147" s="45"/>
    </row>
    <row r="1148" spans="1:10" ht="14.1" customHeight="1" thickBot="1" x14ac:dyDescent="0.25">
      <c r="A1148" s="119"/>
      <c r="B1148" s="67" t="s">
        <v>12944</v>
      </c>
      <c r="C1148" s="76">
        <v>43921</v>
      </c>
      <c r="D1148" s="119"/>
      <c r="E1148" s="67" t="s">
        <v>3075</v>
      </c>
      <c r="F1148" s="66" t="s">
        <v>4623</v>
      </c>
      <c r="G1148" s="45"/>
      <c r="H1148" s="45"/>
      <c r="I1148" s="45"/>
      <c r="J1148" s="45"/>
    </row>
    <row r="1149" spans="1:10" ht="14.1" customHeight="1" thickBot="1" x14ac:dyDescent="0.25">
      <c r="A1149" s="119"/>
      <c r="B1149" s="67" t="s">
        <v>1787</v>
      </c>
      <c r="C1149" s="99">
        <f>IF(C1148="","",IF(AND(MONTH(C1148)&gt;=1,MONTH(C1148)&lt;=3),1,IF(AND(MONTH(C1148)&gt;=4,MONTH(C1148)&lt;=6),2,IF(AND(MONTH(C1148)&gt;=7,MONTH(C1148)&lt;=9),3,4))))</f>
        <v>1</v>
      </c>
      <c r="D1149" s="119"/>
      <c r="E1149" s="67" t="s">
        <v>13194</v>
      </c>
      <c r="F1149" s="66" t="s">
        <v>4623</v>
      </c>
      <c r="G1149" s="45"/>
      <c r="H1149" s="45"/>
      <c r="I1149" s="45"/>
      <c r="J1149" s="45"/>
    </row>
    <row r="1150" spans="1:10" ht="14.1" customHeight="1" thickBot="1" x14ac:dyDescent="0.25">
      <c r="A1150" s="45"/>
      <c r="B1150" s="45"/>
      <c r="C1150" s="45"/>
      <c r="D1150" s="45"/>
      <c r="E1150" s="45"/>
      <c r="F1150" s="45"/>
      <c r="G1150" s="45"/>
      <c r="H1150" s="45"/>
      <c r="I1150" s="45"/>
      <c r="J1150" s="45"/>
    </row>
    <row r="1151" spans="1:10" ht="14.1" customHeight="1" thickBot="1" x14ac:dyDescent="0.25">
      <c r="A1151" s="72" t="s">
        <v>15736</v>
      </c>
      <c r="B1151" s="72" t="s">
        <v>16147</v>
      </c>
      <c r="C1151" s="72" t="s">
        <v>15642</v>
      </c>
      <c r="D1151" s="72" t="s">
        <v>15252</v>
      </c>
      <c r="E1151" s="72" t="s">
        <v>6935</v>
      </c>
      <c r="F1151" s="72" t="s">
        <v>15281</v>
      </c>
      <c r="G1151" s="45"/>
      <c r="H1151" s="45"/>
      <c r="I1151" s="45"/>
      <c r="J1151" s="45"/>
    </row>
    <row r="1152" spans="1:10" ht="13.5" customHeight="1" x14ac:dyDescent="0.2">
      <c r="A1152" s="92">
        <v>47131803</v>
      </c>
      <c r="B1152" s="69" t="str">
        <f t="shared" ref="B1152:B1174" ca="1" si="60">IFERROR(INDEX(UNSPSCDes,MATCH(INDIRECT(ADDRESS(ROW(),COLUMN()-1,4)),UNSPSCCode,0)),"")</f>
        <v>Desinfectantes para uso doméstico</v>
      </c>
      <c r="C1152" s="81" t="s">
        <v>9562</v>
      </c>
      <c r="D1152" s="81">
        <v>17</v>
      </c>
      <c r="E1152" s="71">
        <v>350</v>
      </c>
      <c r="F1152" s="70">
        <f t="shared" ref="F1152:F1174" ca="1" si="61">INDIRECT(ADDRESS(ROW(),COLUMN()-2,4))*INDIRECT(ADDRESS(ROW(),COLUMN()-1,4))</f>
        <v>5950</v>
      </c>
      <c r="G1152" s="45"/>
      <c r="H1152" s="45"/>
      <c r="I1152" s="45"/>
      <c r="J1152" s="45"/>
    </row>
    <row r="1153" spans="1:10" ht="13.5" customHeight="1" x14ac:dyDescent="0.2">
      <c r="A1153" s="92">
        <v>47131803</v>
      </c>
      <c r="B1153" s="69" t="str">
        <f t="shared" ca="1" si="60"/>
        <v>Desinfectantes para uso doméstico</v>
      </c>
      <c r="C1153" s="81" t="s">
        <v>9562</v>
      </c>
      <c r="D1153" s="81">
        <v>9</v>
      </c>
      <c r="E1153" s="71">
        <v>239.99</v>
      </c>
      <c r="F1153" s="70">
        <f t="shared" ca="1" si="61"/>
        <v>2159.91</v>
      </c>
      <c r="G1153" s="45"/>
      <c r="H1153" s="45"/>
      <c r="I1153" s="45"/>
      <c r="J1153" s="45"/>
    </row>
    <row r="1154" spans="1:10" ht="13.5" customHeight="1" x14ac:dyDescent="0.2">
      <c r="A1154" s="92">
        <v>53131608</v>
      </c>
      <c r="B1154" s="69" t="str">
        <f t="shared" ca="1" si="60"/>
        <v>Jabones</v>
      </c>
      <c r="C1154" s="81" t="s">
        <v>9562</v>
      </c>
      <c r="D1154" s="81">
        <v>5</v>
      </c>
      <c r="E1154" s="71">
        <v>234.99</v>
      </c>
      <c r="F1154" s="70">
        <f t="shared" ca="1" si="61"/>
        <v>1174.95</v>
      </c>
      <c r="G1154" s="45"/>
      <c r="H1154" s="45"/>
      <c r="I1154" s="45"/>
      <c r="J1154" s="45"/>
    </row>
    <row r="1155" spans="1:10" ht="13.5" customHeight="1" x14ac:dyDescent="0.2">
      <c r="A1155" s="92">
        <v>47131831</v>
      </c>
      <c r="B1155" s="69" t="str">
        <f t="shared" ca="1" si="60"/>
        <v>Ácido muriático</v>
      </c>
      <c r="C1155" s="81" t="s">
        <v>9562</v>
      </c>
      <c r="D1155" s="81">
        <v>5</v>
      </c>
      <c r="E1155" s="71">
        <v>350</v>
      </c>
      <c r="F1155" s="70">
        <f t="shared" ca="1" si="61"/>
        <v>1750</v>
      </c>
      <c r="G1155" s="45"/>
      <c r="H1155" s="45"/>
      <c r="I1155" s="45"/>
      <c r="J1155" s="45"/>
    </row>
    <row r="1156" spans="1:10" ht="13.5" customHeight="1" x14ac:dyDescent="0.2">
      <c r="A1156" s="92">
        <v>47131821</v>
      </c>
      <c r="B1156" s="69" t="str">
        <f t="shared" ca="1" si="60"/>
        <v>Compuestos desengrasantes</v>
      </c>
      <c r="C1156" s="81" t="s">
        <v>9562</v>
      </c>
      <c r="D1156" s="81">
        <v>1</v>
      </c>
      <c r="E1156" s="71">
        <v>651.5</v>
      </c>
      <c r="F1156" s="70">
        <f t="shared" ca="1" si="61"/>
        <v>651.5</v>
      </c>
      <c r="G1156" s="45"/>
      <c r="H1156" s="45"/>
      <c r="I1156" s="45"/>
      <c r="J1156" s="45"/>
    </row>
    <row r="1157" spans="1:10" ht="13.5" customHeight="1" x14ac:dyDescent="0.2">
      <c r="A1157" s="92">
        <v>12161902</v>
      </c>
      <c r="B1157" s="69" t="str">
        <f t="shared" ca="1" si="60"/>
        <v>Surfactantes detergentes</v>
      </c>
      <c r="C1157" s="81" t="s">
        <v>1450</v>
      </c>
      <c r="D1157" s="81">
        <v>5</v>
      </c>
      <c r="E1157" s="71">
        <v>1266</v>
      </c>
      <c r="F1157" s="70">
        <f t="shared" ca="1" si="61"/>
        <v>6330</v>
      </c>
      <c r="G1157" s="45"/>
      <c r="H1157" s="45"/>
      <c r="I1157" s="45"/>
      <c r="J1157" s="45"/>
    </row>
    <row r="1158" spans="1:10" ht="13.5" customHeight="1" x14ac:dyDescent="0.2">
      <c r="A1158" s="92">
        <v>47131706</v>
      </c>
      <c r="B1158" s="69" t="str">
        <f t="shared" ca="1" si="60"/>
        <v>Dispensadores de ambientadores</v>
      </c>
      <c r="C1158" s="81" t="s">
        <v>1450</v>
      </c>
      <c r="D1158" s="81">
        <v>10</v>
      </c>
      <c r="E1158" s="71">
        <v>161</v>
      </c>
      <c r="F1158" s="70">
        <f t="shared" ca="1" si="61"/>
        <v>1610</v>
      </c>
      <c r="G1158" s="45"/>
      <c r="H1158" s="45"/>
      <c r="I1158" s="45"/>
      <c r="J1158" s="45"/>
    </row>
    <row r="1159" spans="1:10" ht="13.5" customHeight="1" x14ac:dyDescent="0.2">
      <c r="A1159" s="92">
        <v>14111704</v>
      </c>
      <c r="B1159" s="69" t="str">
        <f t="shared" ca="1" si="60"/>
        <v>Papel higiénico</v>
      </c>
      <c r="C1159" s="81" t="s">
        <v>1450</v>
      </c>
      <c r="D1159" s="81">
        <v>22</v>
      </c>
      <c r="E1159" s="71">
        <v>900</v>
      </c>
      <c r="F1159" s="70">
        <f t="shared" ca="1" si="61"/>
        <v>19800</v>
      </c>
      <c r="G1159" s="45"/>
      <c r="H1159" s="45"/>
      <c r="I1159" s="45"/>
      <c r="J1159" s="45"/>
    </row>
    <row r="1160" spans="1:10" ht="13.5" customHeight="1" x14ac:dyDescent="0.2">
      <c r="A1160" s="92">
        <v>14111705</v>
      </c>
      <c r="B1160" s="69" t="str">
        <f t="shared" ca="1" si="60"/>
        <v>Servilletas de papel</v>
      </c>
      <c r="C1160" s="81" t="s">
        <v>1450</v>
      </c>
      <c r="D1160" s="81">
        <v>11</v>
      </c>
      <c r="E1160" s="71">
        <v>730.6</v>
      </c>
      <c r="F1160" s="70">
        <f t="shared" ca="1" si="61"/>
        <v>8036.6</v>
      </c>
      <c r="G1160" s="45"/>
      <c r="H1160" s="45"/>
      <c r="I1160" s="45"/>
      <c r="J1160" s="45"/>
    </row>
    <row r="1161" spans="1:10" ht="13.5" customHeight="1" x14ac:dyDescent="0.2">
      <c r="A1161" s="92">
        <v>10191509</v>
      </c>
      <c r="B1161" s="69" t="str">
        <f t="shared" ca="1" si="60"/>
        <v>Insecticidas</v>
      </c>
      <c r="C1161" s="81" t="s">
        <v>1450</v>
      </c>
      <c r="D1161" s="81">
        <v>15</v>
      </c>
      <c r="E1161" s="71">
        <v>243.86</v>
      </c>
      <c r="F1161" s="70">
        <f t="shared" ca="1" si="61"/>
        <v>3657.9</v>
      </c>
      <c r="G1161" s="45"/>
      <c r="H1161" s="45"/>
      <c r="I1161" s="45"/>
      <c r="J1161" s="45"/>
    </row>
    <row r="1162" spans="1:10" ht="13.5" customHeight="1" x14ac:dyDescent="0.2">
      <c r="A1162" s="92">
        <v>47131711</v>
      </c>
      <c r="B1162" s="69" t="str">
        <f t="shared" ca="1" si="60"/>
        <v>Dispensadores de limpiador</v>
      </c>
      <c r="C1162" s="81" t="s">
        <v>1450</v>
      </c>
      <c r="D1162" s="81">
        <v>2</v>
      </c>
      <c r="E1162" s="71">
        <v>1090</v>
      </c>
      <c r="F1162" s="70">
        <f t="shared" ca="1" si="61"/>
        <v>2180</v>
      </c>
      <c r="G1162" s="45"/>
      <c r="H1162" s="45"/>
      <c r="I1162" s="45"/>
      <c r="J1162" s="45"/>
    </row>
    <row r="1163" spans="1:10" ht="13.5" customHeight="1" x14ac:dyDescent="0.2">
      <c r="A1163" s="92">
        <v>46181504</v>
      </c>
      <c r="B1163" s="69" t="str">
        <f t="shared" ca="1" si="60"/>
        <v>Guantes de protección</v>
      </c>
      <c r="C1163" s="81" t="s">
        <v>1450</v>
      </c>
      <c r="D1163" s="81">
        <v>25</v>
      </c>
      <c r="E1163" s="71">
        <v>126.56</v>
      </c>
      <c r="F1163" s="70">
        <f t="shared" ca="1" si="61"/>
        <v>3164</v>
      </c>
      <c r="G1163" s="45"/>
      <c r="H1163" s="45"/>
      <c r="I1163" s="45"/>
      <c r="J1163" s="45"/>
    </row>
    <row r="1164" spans="1:10" ht="13.5" customHeight="1" x14ac:dyDescent="0.2">
      <c r="A1164" s="92">
        <v>47121701</v>
      </c>
      <c r="B1164" s="69" t="str">
        <f t="shared" ca="1" si="60"/>
        <v>Bolsas de basura</v>
      </c>
      <c r="C1164" s="81" t="s">
        <v>1450</v>
      </c>
      <c r="D1164" s="81">
        <v>548</v>
      </c>
      <c r="E1164" s="71">
        <v>14</v>
      </c>
      <c r="F1164" s="70">
        <f t="shared" ca="1" si="61"/>
        <v>7672</v>
      </c>
      <c r="G1164" s="45"/>
      <c r="H1164" s="45"/>
      <c r="I1164" s="45"/>
      <c r="J1164" s="45"/>
    </row>
    <row r="1165" spans="1:10" ht="13.5" customHeight="1" x14ac:dyDescent="0.2">
      <c r="A1165" s="92">
        <v>47131602</v>
      </c>
      <c r="B1165" s="69" t="str">
        <f t="shared" ca="1" si="60"/>
        <v>Almohadillas para restregar</v>
      </c>
      <c r="C1165" s="81" t="s">
        <v>1450</v>
      </c>
      <c r="D1165" s="81">
        <v>24</v>
      </c>
      <c r="E1165" s="71">
        <v>67</v>
      </c>
      <c r="F1165" s="70">
        <f t="shared" ca="1" si="61"/>
        <v>1608</v>
      </c>
      <c r="G1165" s="45"/>
      <c r="H1165" s="45"/>
      <c r="I1165" s="45"/>
      <c r="J1165" s="45"/>
    </row>
    <row r="1166" spans="1:10" ht="13.5" customHeight="1" x14ac:dyDescent="0.2">
      <c r="A1166" s="92">
        <v>47131602</v>
      </c>
      <c r="B1166" s="69" t="str">
        <f t="shared" ca="1" si="60"/>
        <v>Almohadillas para restregar</v>
      </c>
      <c r="C1166" s="81" t="s">
        <v>1450</v>
      </c>
      <c r="D1166" s="81">
        <v>48</v>
      </c>
      <c r="E1166" s="71">
        <v>48.18</v>
      </c>
      <c r="F1166" s="70">
        <f t="shared" ca="1" si="61"/>
        <v>2312.64</v>
      </c>
      <c r="G1166" s="45"/>
      <c r="H1166" s="45"/>
      <c r="I1166" s="45"/>
      <c r="J1166" s="45"/>
    </row>
    <row r="1167" spans="1:10" ht="13.5" customHeight="1" x14ac:dyDescent="0.2">
      <c r="A1167" s="92">
        <v>47131604</v>
      </c>
      <c r="B1167" s="69" t="str">
        <f t="shared" ca="1" si="60"/>
        <v>Escobas</v>
      </c>
      <c r="C1167" s="81" t="s">
        <v>1450</v>
      </c>
      <c r="D1167" s="81">
        <v>4</v>
      </c>
      <c r="E1167" s="71">
        <v>345</v>
      </c>
      <c r="F1167" s="70">
        <f t="shared" ca="1" si="61"/>
        <v>1380</v>
      </c>
      <c r="G1167" s="45"/>
      <c r="H1167" s="45"/>
      <c r="I1167" s="45"/>
      <c r="J1167" s="45"/>
    </row>
    <row r="1168" spans="1:10" ht="13.5" customHeight="1" x14ac:dyDescent="0.2">
      <c r="A1168" s="92">
        <v>47131619</v>
      </c>
      <c r="B1168" s="69" t="str">
        <f t="shared" ca="1" si="60"/>
        <v>Cabezas de traperos</v>
      </c>
      <c r="C1168" s="81" t="s">
        <v>1450</v>
      </c>
      <c r="D1168" s="81">
        <v>5</v>
      </c>
      <c r="E1168" s="71">
        <v>373</v>
      </c>
      <c r="F1168" s="70">
        <f t="shared" ca="1" si="61"/>
        <v>1865</v>
      </c>
      <c r="G1168" s="45"/>
      <c r="H1168" s="45"/>
      <c r="I1168" s="45"/>
      <c r="J1168" s="45"/>
    </row>
    <row r="1169" spans="1:10" ht="13.5" customHeight="1" x14ac:dyDescent="0.2">
      <c r="A1169" s="92">
        <v>53131608</v>
      </c>
      <c r="B1169" s="69" t="str">
        <f t="shared" ca="1" si="60"/>
        <v>Jabones</v>
      </c>
      <c r="C1169" s="81" t="s">
        <v>1450</v>
      </c>
      <c r="D1169" s="81">
        <v>3</v>
      </c>
      <c r="E1169" s="71">
        <v>103</v>
      </c>
      <c r="F1169" s="70">
        <f t="shared" ca="1" si="61"/>
        <v>309</v>
      </c>
      <c r="G1169" s="45"/>
      <c r="H1169" s="45"/>
      <c r="I1169" s="45"/>
      <c r="J1169" s="45"/>
    </row>
    <row r="1170" spans="1:10" ht="13.5" customHeight="1" x14ac:dyDescent="0.2">
      <c r="A1170" s="92">
        <v>52152203</v>
      </c>
      <c r="B1170" s="69" t="str">
        <f t="shared" ca="1" si="60"/>
        <v>Cepillo dispensador de jabón</v>
      </c>
      <c r="C1170" s="81" t="s">
        <v>1450</v>
      </c>
      <c r="D1170" s="81">
        <v>6</v>
      </c>
      <c r="E1170" s="71">
        <v>138</v>
      </c>
      <c r="F1170" s="70">
        <f t="shared" ca="1" si="61"/>
        <v>828</v>
      </c>
      <c r="G1170" s="45"/>
      <c r="H1170" s="45"/>
      <c r="I1170" s="45"/>
      <c r="J1170" s="45"/>
    </row>
    <row r="1171" spans="1:10" ht="13.5" customHeight="1" x14ac:dyDescent="0.2">
      <c r="A1171" s="92">
        <v>41121813</v>
      </c>
      <c r="B1171" s="69" t="str">
        <f t="shared" ca="1" si="60"/>
        <v>Cubetas</v>
      </c>
      <c r="C1171" s="81" t="s">
        <v>1450</v>
      </c>
      <c r="D1171" s="81">
        <v>4</v>
      </c>
      <c r="E1171" s="71">
        <v>611</v>
      </c>
      <c r="F1171" s="70">
        <f t="shared" ca="1" si="61"/>
        <v>2444</v>
      </c>
      <c r="G1171" s="45"/>
      <c r="H1171" s="45"/>
      <c r="I1171" s="45"/>
      <c r="J1171" s="45"/>
    </row>
    <row r="1172" spans="1:10" ht="13.5" customHeight="1" x14ac:dyDescent="0.2">
      <c r="A1172" s="92">
        <v>51102710</v>
      </c>
      <c r="B1172" s="69" t="str">
        <f t="shared" ca="1" si="60"/>
        <v>Antisépticos basados en alcohol o acetona</v>
      </c>
      <c r="C1172" s="81" t="s">
        <v>9562</v>
      </c>
      <c r="D1172" s="81">
        <v>1</v>
      </c>
      <c r="E1172" s="71">
        <v>820</v>
      </c>
      <c r="F1172" s="70">
        <f t="shared" ca="1" si="61"/>
        <v>820</v>
      </c>
      <c r="G1172" s="45"/>
      <c r="H1172" s="45"/>
      <c r="I1172" s="45"/>
      <c r="J1172" s="45"/>
    </row>
    <row r="1173" spans="1:10" ht="13.5" customHeight="1" x14ac:dyDescent="0.2">
      <c r="A1173" s="92">
        <v>27111502</v>
      </c>
      <c r="B1173" s="69" t="str">
        <f t="shared" ca="1" si="60"/>
        <v>Navajas de afeitar</v>
      </c>
      <c r="C1173" s="81" t="s">
        <v>1450</v>
      </c>
      <c r="D1173" s="81">
        <v>1</v>
      </c>
      <c r="E1173" s="71">
        <v>565</v>
      </c>
      <c r="F1173" s="70">
        <f t="shared" ca="1" si="61"/>
        <v>565</v>
      </c>
      <c r="G1173" s="45"/>
      <c r="H1173" s="45"/>
      <c r="I1173" s="45"/>
      <c r="J1173" s="45"/>
    </row>
    <row r="1174" spans="1:10" ht="13.5" customHeight="1" x14ac:dyDescent="0.2">
      <c r="A1174" s="92">
        <v>53131628</v>
      </c>
      <c r="B1174" s="69" t="str">
        <f t="shared" ca="1" si="60"/>
        <v>Champús</v>
      </c>
      <c r="C1174" s="81" t="s">
        <v>9562</v>
      </c>
      <c r="D1174" s="81">
        <v>3</v>
      </c>
      <c r="E1174" s="71">
        <v>200</v>
      </c>
      <c r="F1174" s="70">
        <f t="shared" ca="1" si="61"/>
        <v>600</v>
      </c>
      <c r="G1174" s="45"/>
      <c r="H1174" s="45"/>
      <c r="I1174" s="45"/>
      <c r="J1174" s="45"/>
    </row>
    <row r="1175" spans="1:10" ht="14.1" customHeight="1" x14ac:dyDescent="0.2">
      <c r="A1175" s="45"/>
      <c r="B1175" s="45"/>
      <c r="C1175" s="45"/>
      <c r="D1175" s="45"/>
      <c r="E1175" s="73" t="s">
        <v>12552</v>
      </c>
      <c r="F1175" s="74">
        <f ca="1">SUM(Table336[MONTO TOTAL ESTIMADO])</f>
        <v>76868.5</v>
      </c>
      <c r="G1175" s="45"/>
      <c r="H1175" s="45" t="str">
        <f>C1145</f>
        <v>Bienes</v>
      </c>
      <c r="I1175" s="45" t="str">
        <f>E1145</f>
        <v>Sí</v>
      </c>
      <c r="J1175" s="45" t="str">
        <f>D1145</f>
        <v>Compras por debajo del Umbral</v>
      </c>
    </row>
    <row r="1176" spans="1:10" ht="14.1" customHeight="1" thickBot="1" x14ac:dyDescent="0.3"/>
    <row r="1177" spans="1:10" ht="33.75" customHeight="1" thickBot="1" x14ac:dyDescent="0.25">
      <c r="A1177" s="64" t="s">
        <v>16383</v>
      </c>
      <c r="B1177" s="64" t="s">
        <v>161</v>
      </c>
      <c r="C1177" s="64" t="s">
        <v>11726</v>
      </c>
      <c r="D1177" s="64" t="s">
        <v>14380</v>
      </c>
      <c r="E1177" s="64" t="s">
        <v>10964</v>
      </c>
      <c r="F1177" s="64" t="s">
        <v>11097</v>
      </c>
      <c r="G1177" s="45"/>
      <c r="H1177" s="45"/>
      <c r="I1177" s="45"/>
      <c r="J1177" s="45"/>
    </row>
    <row r="1178" spans="1:10" ht="13.5" customHeight="1" thickBot="1" x14ac:dyDescent="0.25">
      <c r="A1178" s="66" t="s">
        <v>18853</v>
      </c>
      <c r="B1178" s="91" t="s">
        <v>18854</v>
      </c>
      <c r="C1178" s="66" t="s">
        <v>17798</v>
      </c>
      <c r="D1178" s="66" t="s">
        <v>10173</v>
      </c>
      <c r="E1178" s="66" t="s">
        <v>8857</v>
      </c>
      <c r="F1178" s="66"/>
      <c r="G1178" s="45"/>
      <c r="H1178" s="45"/>
      <c r="I1178" s="45"/>
      <c r="J1178" s="45"/>
    </row>
    <row r="1179" spans="1:10" ht="14.1" customHeight="1" thickBot="1" x14ac:dyDescent="0.25">
      <c r="A1179" s="118" t="s">
        <v>14830</v>
      </c>
      <c r="B1179" s="67" t="s">
        <v>8531</v>
      </c>
      <c r="C1179" s="76">
        <v>43922</v>
      </c>
      <c r="D1179" s="118" t="s">
        <v>9388</v>
      </c>
      <c r="E1179" s="67" t="s">
        <v>13095</v>
      </c>
      <c r="F1179" s="66" t="s">
        <v>3082</v>
      </c>
      <c r="G1179" s="45"/>
      <c r="H1179" s="45"/>
      <c r="I1179" s="45"/>
      <c r="J1179" s="45"/>
    </row>
    <row r="1180" spans="1:10" ht="14.1" customHeight="1" thickBot="1" x14ac:dyDescent="0.25">
      <c r="A1180" s="119"/>
      <c r="B1180" s="67" t="s">
        <v>1787</v>
      </c>
      <c r="C1180" s="99">
        <f>IF(C1179="","",IF(AND(MONTH(C1179)&gt;=1,MONTH(C1179)&lt;=3),1,IF(AND(MONTH(C1179)&gt;=4,MONTH(C1179)&lt;=6),2,IF(AND(MONTH(C1179)&gt;=7,MONTH(C1179)&lt;=9),3,4))))</f>
        <v>2</v>
      </c>
      <c r="D1180" s="119"/>
      <c r="E1180" s="67" t="s">
        <v>2419</v>
      </c>
      <c r="F1180" s="66" t="s">
        <v>14451</v>
      </c>
      <c r="G1180" s="45"/>
      <c r="H1180" s="45"/>
      <c r="I1180" s="45"/>
      <c r="J1180" s="45"/>
    </row>
    <row r="1181" spans="1:10" ht="14.1" customHeight="1" thickBot="1" x14ac:dyDescent="0.25">
      <c r="A1181" s="119"/>
      <c r="B1181" s="67" t="s">
        <v>12944</v>
      </c>
      <c r="C1181" s="76">
        <v>44012</v>
      </c>
      <c r="D1181" s="119"/>
      <c r="E1181" s="67" t="s">
        <v>3075</v>
      </c>
      <c r="F1181" s="66" t="s">
        <v>4623</v>
      </c>
      <c r="G1181" s="45"/>
      <c r="H1181" s="45"/>
      <c r="I1181" s="45"/>
      <c r="J1181" s="45"/>
    </row>
    <row r="1182" spans="1:10" ht="14.1" customHeight="1" thickBot="1" x14ac:dyDescent="0.25">
      <c r="A1182" s="119"/>
      <c r="B1182" s="67" t="s">
        <v>1787</v>
      </c>
      <c r="C1182" s="99">
        <f>IF(C1181="","",IF(AND(MONTH(C1181)&gt;=1,MONTH(C1181)&lt;=3),1,IF(AND(MONTH(C1181)&gt;=4,MONTH(C1181)&lt;=6),2,IF(AND(MONTH(C1181)&gt;=7,MONTH(C1181)&lt;=9),3,4))))</f>
        <v>2</v>
      </c>
      <c r="D1182" s="119"/>
      <c r="E1182" s="67" t="s">
        <v>13194</v>
      </c>
      <c r="F1182" s="66" t="s">
        <v>4623</v>
      </c>
      <c r="G1182" s="45"/>
      <c r="H1182" s="45"/>
      <c r="I1182" s="45"/>
      <c r="J1182" s="45"/>
    </row>
    <row r="1183" spans="1:10" ht="14.1" customHeight="1" thickBot="1" x14ac:dyDescent="0.25">
      <c r="A1183" s="45"/>
      <c r="B1183" s="45"/>
      <c r="C1183" s="45"/>
      <c r="D1183" s="45"/>
      <c r="E1183" s="45"/>
      <c r="F1183" s="45"/>
      <c r="G1183" s="45"/>
      <c r="H1183" s="45"/>
      <c r="I1183" s="45"/>
      <c r="J1183" s="45"/>
    </row>
    <row r="1184" spans="1:10" ht="14.1" customHeight="1" thickBot="1" x14ac:dyDescent="0.25">
      <c r="A1184" s="72" t="s">
        <v>15736</v>
      </c>
      <c r="B1184" s="72" t="s">
        <v>16147</v>
      </c>
      <c r="C1184" s="72" t="s">
        <v>15642</v>
      </c>
      <c r="D1184" s="72" t="s">
        <v>15252</v>
      </c>
      <c r="E1184" s="72" t="s">
        <v>6935</v>
      </c>
      <c r="F1184" s="72" t="s">
        <v>15281</v>
      </c>
      <c r="G1184" s="45"/>
      <c r="H1184" s="45"/>
      <c r="I1184" s="45"/>
      <c r="J1184" s="45"/>
    </row>
    <row r="1185" spans="1:10" ht="13.5" customHeight="1" x14ac:dyDescent="0.2">
      <c r="A1185" s="92">
        <v>47131803</v>
      </c>
      <c r="B1185" s="69" t="str">
        <f t="shared" ref="B1185:B1207" ca="1" si="62">IFERROR(INDEX(UNSPSCDes,MATCH(INDIRECT(ADDRESS(ROW(),COLUMN()-1,4)),UNSPSCCode,0)),"")</f>
        <v>Desinfectantes para uso doméstico</v>
      </c>
      <c r="C1185" s="81" t="s">
        <v>9562</v>
      </c>
      <c r="D1185" s="81">
        <v>17</v>
      </c>
      <c r="E1185" s="71">
        <v>350</v>
      </c>
      <c r="F1185" s="70">
        <f t="shared" ref="F1185:F1207" ca="1" si="63">INDIRECT(ADDRESS(ROW(),COLUMN()-2,4))*INDIRECT(ADDRESS(ROW(),COLUMN()-1,4))</f>
        <v>5950</v>
      </c>
      <c r="G1185" s="45"/>
      <c r="H1185" s="45"/>
      <c r="I1185" s="45"/>
      <c r="J1185" s="45"/>
    </row>
    <row r="1186" spans="1:10" ht="13.5" customHeight="1" x14ac:dyDescent="0.2">
      <c r="A1186" s="92">
        <v>47131803</v>
      </c>
      <c r="B1186" s="69" t="str">
        <f t="shared" ca="1" si="62"/>
        <v>Desinfectantes para uso doméstico</v>
      </c>
      <c r="C1186" s="81" t="s">
        <v>9562</v>
      </c>
      <c r="D1186" s="81">
        <v>9</v>
      </c>
      <c r="E1186" s="71">
        <v>239.99</v>
      </c>
      <c r="F1186" s="70">
        <f t="shared" ca="1" si="63"/>
        <v>2159.91</v>
      </c>
      <c r="G1186" s="45"/>
      <c r="H1186" s="45"/>
      <c r="I1186" s="45"/>
      <c r="J1186" s="45"/>
    </row>
    <row r="1187" spans="1:10" ht="13.5" customHeight="1" x14ac:dyDescent="0.2">
      <c r="A1187" s="92">
        <v>53131608</v>
      </c>
      <c r="B1187" s="69" t="str">
        <f t="shared" ca="1" si="62"/>
        <v>Jabones</v>
      </c>
      <c r="C1187" s="81" t="s">
        <v>9562</v>
      </c>
      <c r="D1187" s="81">
        <v>5</v>
      </c>
      <c r="E1187" s="71">
        <v>234.99</v>
      </c>
      <c r="F1187" s="70">
        <f t="shared" ca="1" si="63"/>
        <v>1174.95</v>
      </c>
      <c r="G1187" s="45"/>
      <c r="H1187" s="45"/>
      <c r="I1187" s="45"/>
      <c r="J1187" s="45"/>
    </row>
    <row r="1188" spans="1:10" ht="13.5" customHeight="1" x14ac:dyDescent="0.2">
      <c r="A1188" s="92">
        <v>47131831</v>
      </c>
      <c r="B1188" s="69" t="str">
        <f t="shared" ca="1" si="62"/>
        <v>Ácido muriático</v>
      </c>
      <c r="C1188" s="81" t="s">
        <v>9562</v>
      </c>
      <c r="D1188" s="81">
        <v>5</v>
      </c>
      <c r="E1188" s="71">
        <v>350</v>
      </c>
      <c r="F1188" s="70">
        <f t="shared" ca="1" si="63"/>
        <v>1750</v>
      </c>
      <c r="G1188" s="45"/>
      <c r="H1188" s="45"/>
      <c r="I1188" s="45"/>
      <c r="J1188" s="45"/>
    </row>
    <row r="1189" spans="1:10" ht="13.5" customHeight="1" x14ac:dyDescent="0.2">
      <c r="A1189" s="92">
        <v>47131821</v>
      </c>
      <c r="B1189" s="69" t="str">
        <f t="shared" ca="1" si="62"/>
        <v>Compuestos desengrasantes</v>
      </c>
      <c r="C1189" s="81" t="s">
        <v>9562</v>
      </c>
      <c r="D1189" s="81">
        <v>1</v>
      </c>
      <c r="E1189" s="71">
        <v>651.5</v>
      </c>
      <c r="F1189" s="70">
        <f t="shared" ca="1" si="63"/>
        <v>651.5</v>
      </c>
      <c r="G1189" s="45"/>
      <c r="H1189" s="45"/>
      <c r="I1189" s="45"/>
      <c r="J1189" s="45"/>
    </row>
    <row r="1190" spans="1:10" ht="13.5" customHeight="1" x14ac:dyDescent="0.2">
      <c r="A1190" s="92">
        <v>12161902</v>
      </c>
      <c r="B1190" s="69" t="str">
        <f t="shared" ca="1" si="62"/>
        <v>Surfactantes detergentes</v>
      </c>
      <c r="C1190" s="81" t="s">
        <v>1450</v>
      </c>
      <c r="D1190" s="81">
        <v>5</v>
      </c>
      <c r="E1190" s="71">
        <v>1266</v>
      </c>
      <c r="F1190" s="70">
        <f t="shared" ca="1" si="63"/>
        <v>6330</v>
      </c>
      <c r="G1190" s="45"/>
      <c r="H1190" s="45"/>
      <c r="I1190" s="45"/>
      <c r="J1190" s="45"/>
    </row>
    <row r="1191" spans="1:10" ht="13.5" customHeight="1" x14ac:dyDescent="0.2">
      <c r="A1191" s="92">
        <v>47131706</v>
      </c>
      <c r="B1191" s="69" t="str">
        <f t="shared" ca="1" si="62"/>
        <v>Dispensadores de ambientadores</v>
      </c>
      <c r="C1191" s="81" t="s">
        <v>1450</v>
      </c>
      <c r="D1191" s="81">
        <v>10</v>
      </c>
      <c r="E1191" s="71">
        <v>161</v>
      </c>
      <c r="F1191" s="70">
        <f t="shared" ca="1" si="63"/>
        <v>1610</v>
      </c>
      <c r="G1191" s="45"/>
      <c r="H1191" s="45"/>
      <c r="I1191" s="45"/>
      <c r="J1191" s="45"/>
    </row>
    <row r="1192" spans="1:10" ht="13.5" customHeight="1" x14ac:dyDescent="0.2">
      <c r="A1192" s="92">
        <v>14111704</v>
      </c>
      <c r="B1192" s="69" t="str">
        <f t="shared" ca="1" si="62"/>
        <v>Papel higiénico</v>
      </c>
      <c r="C1192" s="81" t="s">
        <v>1450</v>
      </c>
      <c r="D1192" s="81">
        <v>22</v>
      </c>
      <c r="E1192" s="71">
        <v>900</v>
      </c>
      <c r="F1192" s="70">
        <f t="shared" ca="1" si="63"/>
        <v>19800</v>
      </c>
      <c r="G1192" s="45"/>
      <c r="H1192" s="45"/>
      <c r="I1192" s="45"/>
      <c r="J1192" s="45"/>
    </row>
    <row r="1193" spans="1:10" ht="13.5" customHeight="1" x14ac:dyDescent="0.2">
      <c r="A1193" s="92">
        <v>14111705</v>
      </c>
      <c r="B1193" s="69" t="str">
        <f t="shared" ca="1" si="62"/>
        <v>Servilletas de papel</v>
      </c>
      <c r="C1193" s="81" t="s">
        <v>1450</v>
      </c>
      <c r="D1193" s="81">
        <v>11</v>
      </c>
      <c r="E1193" s="71">
        <v>730.6</v>
      </c>
      <c r="F1193" s="70">
        <f t="shared" ca="1" si="63"/>
        <v>8036.6</v>
      </c>
      <c r="G1193" s="45"/>
      <c r="H1193" s="45"/>
      <c r="I1193" s="45"/>
      <c r="J1193" s="45"/>
    </row>
    <row r="1194" spans="1:10" ht="13.5" customHeight="1" x14ac:dyDescent="0.2">
      <c r="A1194" s="92">
        <v>10191509</v>
      </c>
      <c r="B1194" s="69" t="str">
        <f t="shared" ca="1" si="62"/>
        <v>Insecticidas</v>
      </c>
      <c r="C1194" s="81" t="s">
        <v>1450</v>
      </c>
      <c r="D1194" s="81">
        <v>15</v>
      </c>
      <c r="E1194" s="71">
        <v>243.86</v>
      </c>
      <c r="F1194" s="70">
        <f t="shared" ca="1" si="63"/>
        <v>3657.9</v>
      </c>
      <c r="G1194" s="45"/>
      <c r="H1194" s="45"/>
      <c r="I1194" s="45"/>
      <c r="J1194" s="45"/>
    </row>
    <row r="1195" spans="1:10" ht="13.5" customHeight="1" x14ac:dyDescent="0.2">
      <c r="A1195" s="92">
        <v>47131711</v>
      </c>
      <c r="B1195" s="69" t="str">
        <f t="shared" ca="1" si="62"/>
        <v>Dispensadores de limpiador</v>
      </c>
      <c r="C1195" s="81" t="s">
        <v>1450</v>
      </c>
      <c r="D1195" s="81">
        <v>2</v>
      </c>
      <c r="E1195" s="71">
        <v>1090</v>
      </c>
      <c r="F1195" s="70">
        <f t="shared" ca="1" si="63"/>
        <v>2180</v>
      </c>
      <c r="G1195" s="45"/>
      <c r="H1195" s="45"/>
      <c r="I1195" s="45"/>
      <c r="J1195" s="45"/>
    </row>
    <row r="1196" spans="1:10" ht="13.5" customHeight="1" x14ac:dyDescent="0.2">
      <c r="A1196" s="92">
        <v>46181504</v>
      </c>
      <c r="B1196" s="69" t="str">
        <f t="shared" ca="1" si="62"/>
        <v>Guantes de protección</v>
      </c>
      <c r="C1196" s="81" t="s">
        <v>1450</v>
      </c>
      <c r="D1196" s="81">
        <v>25</v>
      </c>
      <c r="E1196" s="71">
        <v>126.56</v>
      </c>
      <c r="F1196" s="70">
        <f t="shared" ca="1" si="63"/>
        <v>3164</v>
      </c>
      <c r="G1196" s="45"/>
      <c r="H1196" s="45"/>
      <c r="I1196" s="45"/>
      <c r="J1196" s="45"/>
    </row>
    <row r="1197" spans="1:10" ht="13.5" customHeight="1" x14ac:dyDescent="0.2">
      <c r="A1197" s="92">
        <v>47121701</v>
      </c>
      <c r="B1197" s="69" t="str">
        <f t="shared" ca="1" si="62"/>
        <v>Bolsas de basura</v>
      </c>
      <c r="C1197" s="81" t="s">
        <v>1450</v>
      </c>
      <c r="D1197" s="81">
        <v>548</v>
      </c>
      <c r="E1197" s="71">
        <v>14</v>
      </c>
      <c r="F1197" s="70">
        <f t="shared" ca="1" si="63"/>
        <v>7672</v>
      </c>
      <c r="G1197" s="45"/>
      <c r="H1197" s="45"/>
      <c r="I1197" s="45"/>
      <c r="J1197" s="45"/>
    </row>
    <row r="1198" spans="1:10" ht="13.5" customHeight="1" x14ac:dyDescent="0.2">
      <c r="A1198" s="92">
        <v>47131602</v>
      </c>
      <c r="B1198" s="69" t="str">
        <f t="shared" ca="1" si="62"/>
        <v>Almohadillas para restregar</v>
      </c>
      <c r="C1198" s="81" t="s">
        <v>1450</v>
      </c>
      <c r="D1198" s="81">
        <v>24</v>
      </c>
      <c r="E1198" s="71">
        <v>67</v>
      </c>
      <c r="F1198" s="70">
        <f t="shared" ca="1" si="63"/>
        <v>1608</v>
      </c>
      <c r="G1198" s="45"/>
      <c r="H1198" s="45"/>
      <c r="I1198" s="45"/>
      <c r="J1198" s="45"/>
    </row>
    <row r="1199" spans="1:10" ht="13.5" customHeight="1" x14ac:dyDescent="0.2">
      <c r="A1199" s="92">
        <v>47131602</v>
      </c>
      <c r="B1199" s="69" t="str">
        <f t="shared" ca="1" si="62"/>
        <v>Almohadillas para restregar</v>
      </c>
      <c r="C1199" s="81" t="s">
        <v>1450</v>
      </c>
      <c r="D1199" s="81">
        <v>48</v>
      </c>
      <c r="E1199" s="71">
        <v>48.18</v>
      </c>
      <c r="F1199" s="70">
        <f t="shared" ca="1" si="63"/>
        <v>2312.64</v>
      </c>
      <c r="G1199" s="45"/>
      <c r="H1199" s="45"/>
      <c r="I1199" s="45"/>
      <c r="J1199" s="45"/>
    </row>
    <row r="1200" spans="1:10" ht="13.5" customHeight="1" x14ac:dyDescent="0.2">
      <c r="A1200" s="92">
        <v>47131604</v>
      </c>
      <c r="B1200" s="69" t="str">
        <f t="shared" ca="1" si="62"/>
        <v>Escobas</v>
      </c>
      <c r="C1200" s="81" t="s">
        <v>1450</v>
      </c>
      <c r="D1200" s="81">
        <v>4</v>
      </c>
      <c r="E1200" s="71">
        <v>345</v>
      </c>
      <c r="F1200" s="70">
        <f t="shared" ca="1" si="63"/>
        <v>1380</v>
      </c>
      <c r="G1200" s="45"/>
      <c r="H1200" s="45"/>
      <c r="I1200" s="45"/>
      <c r="J1200" s="45"/>
    </row>
    <row r="1201" spans="1:10" ht="13.5" customHeight="1" x14ac:dyDescent="0.2">
      <c r="A1201" s="92">
        <v>47131619</v>
      </c>
      <c r="B1201" s="69" t="str">
        <f t="shared" ca="1" si="62"/>
        <v>Cabezas de traperos</v>
      </c>
      <c r="C1201" s="81" t="s">
        <v>1450</v>
      </c>
      <c r="D1201" s="81">
        <v>5</v>
      </c>
      <c r="E1201" s="71">
        <v>373</v>
      </c>
      <c r="F1201" s="70">
        <f t="shared" ca="1" si="63"/>
        <v>1865</v>
      </c>
      <c r="G1201" s="45"/>
      <c r="H1201" s="45"/>
      <c r="I1201" s="45"/>
      <c r="J1201" s="45"/>
    </row>
    <row r="1202" spans="1:10" ht="13.5" customHeight="1" x14ac:dyDescent="0.2">
      <c r="A1202" s="92">
        <v>53131608</v>
      </c>
      <c r="B1202" s="69" t="str">
        <f t="shared" ca="1" si="62"/>
        <v>Jabones</v>
      </c>
      <c r="C1202" s="81" t="s">
        <v>1450</v>
      </c>
      <c r="D1202" s="81">
        <v>3</v>
      </c>
      <c r="E1202" s="71">
        <v>103</v>
      </c>
      <c r="F1202" s="70">
        <f t="shared" ca="1" si="63"/>
        <v>309</v>
      </c>
      <c r="G1202" s="45"/>
      <c r="H1202" s="45"/>
      <c r="I1202" s="45"/>
      <c r="J1202" s="45"/>
    </row>
    <row r="1203" spans="1:10" ht="13.5" customHeight="1" x14ac:dyDescent="0.2">
      <c r="A1203" s="92">
        <v>52152203</v>
      </c>
      <c r="B1203" s="69" t="str">
        <f t="shared" ca="1" si="62"/>
        <v>Cepillo dispensador de jabón</v>
      </c>
      <c r="C1203" s="81" t="s">
        <v>1450</v>
      </c>
      <c r="D1203" s="81">
        <v>6</v>
      </c>
      <c r="E1203" s="71">
        <v>138</v>
      </c>
      <c r="F1203" s="70">
        <f t="shared" ca="1" si="63"/>
        <v>828</v>
      </c>
      <c r="G1203" s="45"/>
      <c r="H1203" s="45"/>
      <c r="I1203" s="45"/>
      <c r="J1203" s="45"/>
    </row>
    <row r="1204" spans="1:10" ht="13.5" customHeight="1" x14ac:dyDescent="0.2">
      <c r="A1204" s="92">
        <v>41121813</v>
      </c>
      <c r="B1204" s="69" t="str">
        <f t="shared" ca="1" si="62"/>
        <v>Cubetas</v>
      </c>
      <c r="C1204" s="81" t="s">
        <v>1450</v>
      </c>
      <c r="D1204" s="81">
        <v>4</v>
      </c>
      <c r="E1204" s="71">
        <v>611</v>
      </c>
      <c r="F1204" s="70">
        <f t="shared" ca="1" si="63"/>
        <v>2444</v>
      </c>
      <c r="G1204" s="45"/>
      <c r="H1204" s="45"/>
      <c r="I1204" s="45"/>
      <c r="J1204" s="45"/>
    </row>
    <row r="1205" spans="1:10" ht="13.5" customHeight="1" x14ac:dyDescent="0.2">
      <c r="A1205" s="92">
        <v>51102710</v>
      </c>
      <c r="B1205" s="69" t="str">
        <f t="shared" ca="1" si="62"/>
        <v>Antisépticos basados en alcohol o acetona</v>
      </c>
      <c r="C1205" s="81" t="s">
        <v>9562</v>
      </c>
      <c r="D1205" s="81">
        <v>1</v>
      </c>
      <c r="E1205" s="71">
        <v>820</v>
      </c>
      <c r="F1205" s="70">
        <f t="shared" ca="1" si="63"/>
        <v>820</v>
      </c>
      <c r="G1205" s="45"/>
      <c r="H1205" s="45"/>
      <c r="I1205" s="45"/>
      <c r="J1205" s="45"/>
    </row>
    <row r="1206" spans="1:10" ht="13.5" customHeight="1" x14ac:dyDescent="0.2">
      <c r="A1206" s="92">
        <v>27111502</v>
      </c>
      <c r="B1206" s="69" t="str">
        <f t="shared" ca="1" si="62"/>
        <v>Navajas de afeitar</v>
      </c>
      <c r="C1206" s="81" t="s">
        <v>1450</v>
      </c>
      <c r="D1206" s="81">
        <v>1</v>
      </c>
      <c r="E1206" s="71">
        <v>565</v>
      </c>
      <c r="F1206" s="70">
        <f t="shared" ca="1" si="63"/>
        <v>565</v>
      </c>
      <c r="G1206" s="45"/>
      <c r="H1206" s="45"/>
      <c r="I1206" s="45"/>
      <c r="J1206" s="45"/>
    </row>
    <row r="1207" spans="1:10" ht="13.5" customHeight="1" x14ac:dyDescent="0.2">
      <c r="A1207" s="92">
        <v>53131628</v>
      </c>
      <c r="B1207" s="69" t="str">
        <f t="shared" ca="1" si="62"/>
        <v>Champús</v>
      </c>
      <c r="C1207" s="81" t="s">
        <v>9562</v>
      </c>
      <c r="D1207" s="81">
        <v>3</v>
      </c>
      <c r="E1207" s="71">
        <v>200</v>
      </c>
      <c r="F1207" s="70">
        <f t="shared" ca="1" si="63"/>
        <v>600</v>
      </c>
      <c r="G1207" s="45"/>
      <c r="H1207" s="45"/>
      <c r="I1207" s="45"/>
      <c r="J1207" s="45"/>
    </row>
    <row r="1208" spans="1:10" ht="14.1" customHeight="1" x14ac:dyDescent="0.2">
      <c r="A1208" s="45"/>
      <c r="B1208" s="45"/>
      <c r="C1208" s="45"/>
      <c r="D1208" s="45"/>
      <c r="E1208" s="73" t="s">
        <v>12552</v>
      </c>
      <c r="F1208" s="74">
        <f ca="1">SUM(Table337[MONTO TOTAL ESTIMADO])</f>
        <v>76868.5</v>
      </c>
      <c r="G1208" s="45"/>
      <c r="H1208" s="45" t="str">
        <f>C1178</f>
        <v>Bienes</v>
      </c>
      <c r="I1208" s="45" t="str">
        <f>E1178</f>
        <v>Sí</v>
      </c>
      <c r="J1208" s="45" t="str">
        <f>D1178</f>
        <v>Compras por debajo del Umbral</v>
      </c>
    </row>
    <row r="1209" spans="1:10" ht="14.1" customHeight="1" thickBot="1" x14ac:dyDescent="0.3"/>
    <row r="1210" spans="1:10" ht="33.75" customHeight="1" thickBot="1" x14ac:dyDescent="0.25">
      <c r="A1210" s="64" t="s">
        <v>16383</v>
      </c>
      <c r="B1210" s="64" t="s">
        <v>161</v>
      </c>
      <c r="C1210" s="64" t="s">
        <v>11726</v>
      </c>
      <c r="D1210" s="64" t="s">
        <v>14380</v>
      </c>
      <c r="E1210" s="64" t="s">
        <v>10964</v>
      </c>
      <c r="F1210" s="64" t="s">
        <v>11097</v>
      </c>
      <c r="G1210" s="45"/>
      <c r="H1210" s="45"/>
      <c r="I1210" s="45"/>
      <c r="J1210" s="45"/>
    </row>
    <row r="1211" spans="1:10" ht="13.5" customHeight="1" thickBot="1" x14ac:dyDescent="0.25">
      <c r="A1211" s="66" t="s">
        <v>18853</v>
      </c>
      <c r="B1211" s="91" t="s">
        <v>18854</v>
      </c>
      <c r="C1211" s="66" t="s">
        <v>17798</v>
      </c>
      <c r="D1211" s="66" t="s">
        <v>10173</v>
      </c>
      <c r="E1211" s="66" t="s">
        <v>8857</v>
      </c>
      <c r="F1211" s="66"/>
      <c r="G1211" s="45"/>
      <c r="H1211" s="45"/>
      <c r="I1211" s="45"/>
      <c r="J1211" s="45"/>
    </row>
    <row r="1212" spans="1:10" ht="14.1" customHeight="1" thickBot="1" x14ac:dyDescent="0.25">
      <c r="A1212" s="118" t="s">
        <v>14830</v>
      </c>
      <c r="B1212" s="67" t="s">
        <v>8531</v>
      </c>
      <c r="C1212" s="76">
        <v>44013</v>
      </c>
      <c r="D1212" s="118" t="s">
        <v>9388</v>
      </c>
      <c r="E1212" s="67" t="s">
        <v>13095</v>
      </c>
      <c r="F1212" s="66" t="s">
        <v>3082</v>
      </c>
      <c r="G1212" s="45"/>
      <c r="H1212" s="45"/>
      <c r="I1212" s="45"/>
      <c r="J1212" s="45"/>
    </row>
    <row r="1213" spans="1:10" ht="14.1" customHeight="1" thickBot="1" x14ac:dyDescent="0.25">
      <c r="A1213" s="119"/>
      <c r="B1213" s="67" t="s">
        <v>1787</v>
      </c>
      <c r="C1213" s="99">
        <f>IF(C1212="","",IF(AND(MONTH(C1212)&gt;=1,MONTH(C1212)&lt;=3),1,IF(AND(MONTH(C1212)&gt;=4,MONTH(C1212)&lt;=6),2,IF(AND(MONTH(C1212)&gt;=7,MONTH(C1212)&lt;=9),3,4))))</f>
        <v>3</v>
      </c>
      <c r="D1213" s="119"/>
      <c r="E1213" s="67" t="s">
        <v>2419</v>
      </c>
      <c r="F1213" s="66" t="s">
        <v>14451</v>
      </c>
      <c r="G1213" s="45"/>
      <c r="H1213" s="45"/>
      <c r="I1213" s="45"/>
      <c r="J1213" s="45"/>
    </row>
    <row r="1214" spans="1:10" ht="14.1" customHeight="1" thickBot="1" x14ac:dyDescent="0.25">
      <c r="A1214" s="119"/>
      <c r="B1214" s="67" t="s">
        <v>12944</v>
      </c>
      <c r="C1214" s="76">
        <v>44104</v>
      </c>
      <c r="D1214" s="119"/>
      <c r="E1214" s="67" t="s">
        <v>3075</v>
      </c>
      <c r="F1214" s="66" t="s">
        <v>4623</v>
      </c>
      <c r="G1214" s="45"/>
      <c r="H1214" s="45"/>
      <c r="I1214" s="45"/>
      <c r="J1214" s="45"/>
    </row>
    <row r="1215" spans="1:10" ht="14.1" customHeight="1" thickBot="1" x14ac:dyDescent="0.25">
      <c r="A1215" s="119"/>
      <c r="B1215" s="67" t="s">
        <v>1787</v>
      </c>
      <c r="C1215" s="99">
        <f>IF(C1214="","",IF(AND(MONTH(C1214)&gt;=1,MONTH(C1214)&lt;=3),1,IF(AND(MONTH(C1214)&gt;=4,MONTH(C1214)&lt;=6),2,IF(AND(MONTH(C1214)&gt;=7,MONTH(C1214)&lt;=9),3,4))))</f>
        <v>3</v>
      </c>
      <c r="D1215" s="119"/>
      <c r="E1215" s="67" t="s">
        <v>13194</v>
      </c>
      <c r="F1215" s="66" t="s">
        <v>4623</v>
      </c>
      <c r="G1215" s="45"/>
      <c r="H1215" s="45"/>
      <c r="I1215" s="45"/>
      <c r="J1215" s="45"/>
    </row>
    <row r="1216" spans="1:10" ht="14.1" customHeight="1" thickBot="1" x14ac:dyDescent="0.25">
      <c r="A1216" s="45"/>
      <c r="B1216" s="45"/>
      <c r="C1216" s="45"/>
      <c r="D1216" s="45"/>
      <c r="E1216" s="45"/>
      <c r="F1216" s="45"/>
      <c r="G1216" s="45"/>
      <c r="H1216" s="45"/>
      <c r="I1216" s="45"/>
      <c r="J1216" s="45"/>
    </row>
    <row r="1217" spans="1:10" ht="14.1" customHeight="1" thickBot="1" x14ac:dyDescent="0.25">
      <c r="A1217" s="72" t="s">
        <v>15736</v>
      </c>
      <c r="B1217" s="72" t="s">
        <v>16147</v>
      </c>
      <c r="C1217" s="72" t="s">
        <v>15642</v>
      </c>
      <c r="D1217" s="72" t="s">
        <v>15252</v>
      </c>
      <c r="E1217" s="72" t="s">
        <v>6935</v>
      </c>
      <c r="F1217" s="72" t="s">
        <v>15281</v>
      </c>
      <c r="G1217" s="45"/>
      <c r="H1217" s="45"/>
      <c r="I1217" s="45"/>
      <c r="J1217" s="45"/>
    </row>
    <row r="1218" spans="1:10" ht="13.5" customHeight="1" x14ac:dyDescent="0.2">
      <c r="A1218" s="92">
        <v>47131803</v>
      </c>
      <c r="B1218" s="69" t="str">
        <f t="shared" ref="B1218:B1240" ca="1" si="64">IFERROR(INDEX(UNSPSCDes,MATCH(INDIRECT(ADDRESS(ROW(),COLUMN()-1,4)),UNSPSCCode,0)),"")</f>
        <v>Desinfectantes para uso doméstico</v>
      </c>
      <c r="C1218" s="81" t="s">
        <v>9562</v>
      </c>
      <c r="D1218" s="81">
        <v>17</v>
      </c>
      <c r="E1218" s="71">
        <v>350</v>
      </c>
      <c r="F1218" s="70">
        <f t="shared" ref="F1218:F1240" ca="1" si="65">INDIRECT(ADDRESS(ROW(),COLUMN()-2,4))*INDIRECT(ADDRESS(ROW(),COLUMN()-1,4))</f>
        <v>5950</v>
      </c>
      <c r="G1218" s="45"/>
      <c r="H1218" s="45"/>
      <c r="I1218" s="45"/>
      <c r="J1218" s="45"/>
    </row>
    <row r="1219" spans="1:10" ht="13.5" customHeight="1" x14ac:dyDescent="0.2">
      <c r="A1219" s="92">
        <v>47131803</v>
      </c>
      <c r="B1219" s="69" t="str">
        <f t="shared" ca="1" si="64"/>
        <v>Desinfectantes para uso doméstico</v>
      </c>
      <c r="C1219" s="81" t="s">
        <v>9562</v>
      </c>
      <c r="D1219" s="81">
        <v>9</v>
      </c>
      <c r="E1219" s="71">
        <v>239.99</v>
      </c>
      <c r="F1219" s="70">
        <f t="shared" ca="1" si="65"/>
        <v>2159.91</v>
      </c>
      <c r="G1219" s="45"/>
      <c r="H1219" s="45"/>
      <c r="I1219" s="45"/>
      <c r="J1219" s="45"/>
    </row>
    <row r="1220" spans="1:10" ht="13.5" customHeight="1" x14ac:dyDescent="0.2">
      <c r="A1220" s="92">
        <v>53131608</v>
      </c>
      <c r="B1220" s="69" t="str">
        <f t="shared" ca="1" si="64"/>
        <v>Jabones</v>
      </c>
      <c r="C1220" s="81" t="s">
        <v>9562</v>
      </c>
      <c r="D1220" s="81">
        <v>5</v>
      </c>
      <c r="E1220" s="71">
        <v>234.99</v>
      </c>
      <c r="F1220" s="70">
        <f t="shared" ca="1" si="65"/>
        <v>1174.95</v>
      </c>
      <c r="G1220" s="45"/>
      <c r="H1220" s="45"/>
      <c r="I1220" s="45"/>
      <c r="J1220" s="45"/>
    </row>
    <row r="1221" spans="1:10" ht="13.5" customHeight="1" x14ac:dyDescent="0.2">
      <c r="A1221" s="92">
        <v>47131831</v>
      </c>
      <c r="B1221" s="69" t="str">
        <f t="shared" ca="1" si="64"/>
        <v>Ácido muriático</v>
      </c>
      <c r="C1221" s="81" t="s">
        <v>9562</v>
      </c>
      <c r="D1221" s="81">
        <v>5</v>
      </c>
      <c r="E1221" s="71">
        <v>350</v>
      </c>
      <c r="F1221" s="70">
        <f t="shared" ca="1" si="65"/>
        <v>1750</v>
      </c>
      <c r="G1221" s="45"/>
      <c r="H1221" s="45"/>
      <c r="I1221" s="45"/>
      <c r="J1221" s="45"/>
    </row>
    <row r="1222" spans="1:10" ht="13.5" customHeight="1" x14ac:dyDescent="0.2">
      <c r="A1222" s="92">
        <v>47131821</v>
      </c>
      <c r="B1222" s="69" t="str">
        <f t="shared" ca="1" si="64"/>
        <v>Compuestos desengrasantes</v>
      </c>
      <c r="C1222" s="81" t="s">
        <v>9562</v>
      </c>
      <c r="D1222" s="81">
        <v>1</v>
      </c>
      <c r="E1222" s="71">
        <v>651.5</v>
      </c>
      <c r="F1222" s="70">
        <f t="shared" ca="1" si="65"/>
        <v>651.5</v>
      </c>
      <c r="G1222" s="45"/>
      <c r="H1222" s="45"/>
      <c r="I1222" s="45"/>
      <c r="J1222" s="45"/>
    </row>
    <row r="1223" spans="1:10" ht="13.5" customHeight="1" x14ac:dyDescent="0.2">
      <c r="A1223" s="92">
        <v>12161902</v>
      </c>
      <c r="B1223" s="69" t="str">
        <f t="shared" ca="1" si="64"/>
        <v>Surfactantes detergentes</v>
      </c>
      <c r="C1223" s="81" t="s">
        <v>1450</v>
      </c>
      <c r="D1223" s="81">
        <v>5</v>
      </c>
      <c r="E1223" s="71">
        <v>1266</v>
      </c>
      <c r="F1223" s="70">
        <f t="shared" ca="1" si="65"/>
        <v>6330</v>
      </c>
      <c r="G1223" s="45"/>
      <c r="H1223" s="45"/>
      <c r="I1223" s="45"/>
      <c r="J1223" s="45"/>
    </row>
    <row r="1224" spans="1:10" ht="13.5" customHeight="1" x14ac:dyDescent="0.2">
      <c r="A1224" s="92">
        <v>47131706</v>
      </c>
      <c r="B1224" s="69" t="str">
        <f t="shared" ca="1" si="64"/>
        <v>Dispensadores de ambientadores</v>
      </c>
      <c r="C1224" s="81" t="s">
        <v>1450</v>
      </c>
      <c r="D1224" s="81">
        <v>10</v>
      </c>
      <c r="E1224" s="71">
        <v>161</v>
      </c>
      <c r="F1224" s="70">
        <f t="shared" ca="1" si="65"/>
        <v>1610</v>
      </c>
      <c r="G1224" s="45"/>
      <c r="H1224" s="45"/>
      <c r="I1224" s="45"/>
      <c r="J1224" s="45"/>
    </row>
    <row r="1225" spans="1:10" ht="13.5" customHeight="1" x14ac:dyDescent="0.2">
      <c r="A1225" s="92">
        <v>14111704</v>
      </c>
      <c r="B1225" s="69" t="str">
        <f t="shared" ca="1" si="64"/>
        <v>Papel higiénico</v>
      </c>
      <c r="C1225" s="81" t="s">
        <v>1450</v>
      </c>
      <c r="D1225" s="81">
        <v>22</v>
      </c>
      <c r="E1225" s="71">
        <v>900</v>
      </c>
      <c r="F1225" s="70">
        <f t="shared" ca="1" si="65"/>
        <v>19800</v>
      </c>
      <c r="G1225" s="45"/>
      <c r="H1225" s="45"/>
      <c r="I1225" s="45"/>
      <c r="J1225" s="45"/>
    </row>
    <row r="1226" spans="1:10" ht="13.5" customHeight="1" x14ac:dyDescent="0.2">
      <c r="A1226" s="92">
        <v>14111705</v>
      </c>
      <c r="B1226" s="69" t="str">
        <f t="shared" ca="1" si="64"/>
        <v>Servilletas de papel</v>
      </c>
      <c r="C1226" s="81" t="s">
        <v>1450</v>
      </c>
      <c r="D1226" s="81">
        <v>11</v>
      </c>
      <c r="E1226" s="71">
        <v>730.6</v>
      </c>
      <c r="F1226" s="70">
        <f t="shared" ca="1" si="65"/>
        <v>8036.6</v>
      </c>
      <c r="G1226" s="45"/>
      <c r="H1226" s="45"/>
      <c r="I1226" s="45"/>
      <c r="J1226" s="45"/>
    </row>
    <row r="1227" spans="1:10" ht="13.5" customHeight="1" x14ac:dyDescent="0.2">
      <c r="A1227" s="92">
        <v>10191509</v>
      </c>
      <c r="B1227" s="69" t="str">
        <f t="shared" ca="1" si="64"/>
        <v>Insecticidas</v>
      </c>
      <c r="C1227" s="81" t="s">
        <v>1450</v>
      </c>
      <c r="D1227" s="81">
        <v>15</v>
      </c>
      <c r="E1227" s="71">
        <v>243.86</v>
      </c>
      <c r="F1227" s="70">
        <f t="shared" ca="1" si="65"/>
        <v>3657.9</v>
      </c>
      <c r="G1227" s="45"/>
      <c r="H1227" s="45"/>
      <c r="I1227" s="45"/>
      <c r="J1227" s="45"/>
    </row>
    <row r="1228" spans="1:10" ht="13.5" customHeight="1" x14ac:dyDescent="0.2">
      <c r="A1228" s="92">
        <v>46181504</v>
      </c>
      <c r="B1228" s="69" t="str">
        <f t="shared" ca="1" si="64"/>
        <v>Guantes de protección</v>
      </c>
      <c r="C1228" s="81" t="s">
        <v>1450</v>
      </c>
      <c r="D1228" s="81">
        <v>25</v>
      </c>
      <c r="E1228" s="71">
        <v>126.56</v>
      </c>
      <c r="F1228" s="70">
        <f t="shared" ca="1" si="65"/>
        <v>3164</v>
      </c>
      <c r="G1228" s="45"/>
      <c r="H1228" s="45"/>
      <c r="I1228" s="45"/>
      <c r="J1228" s="45"/>
    </row>
    <row r="1229" spans="1:10" ht="13.5" customHeight="1" x14ac:dyDescent="0.2">
      <c r="A1229" s="92">
        <v>47121701</v>
      </c>
      <c r="B1229" s="69" t="str">
        <f t="shared" ca="1" si="64"/>
        <v>Bolsas de basura</v>
      </c>
      <c r="C1229" s="81" t="s">
        <v>1450</v>
      </c>
      <c r="D1229" s="81">
        <v>548</v>
      </c>
      <c r="E1229" s="71">
        <v>14</v>
      </c>
      <c r="F1229" s="70">
        <f t="shared" ca="1" si="65"/>
        <v>7672</v>
      </c>
      <c r="G1229" s="45"/>
      <c r="H1229" s="45"/>
      <c r="I1229" s="45"/>
      <c r="J1229" s="45"/>
    </row>
    <row r="1230" spans="1:10" ht="13.5" customHeight="1" x14ac:dyDescent="0.2">
      <c r="A1230" s="92">
        <v>47131602</v>
      </c>
      <c r="B1230" s="69" t="str">
        <f t="shared" ca="1" si="64"/>
        <v>Almohadillas para restregar</v>
      </c>
      <c r="C1230" s="81" t="s">
        <v>1450</v>
      </c>
      <c r="D1230" s="81">
        <v>24</v>
      </c>
      <c r="E1230" s="71">
        <v>67</v>
      </c>
      <c r="F1230" s="70">
        <f t="shared" ca="1" si="65"/>
        <v>1608</v>
      </c>
      <c r="G1230" s="45"/>
      <c r="H1230" s="45"/>
      <c r="I1230" s="45"/>
      <c r="J1230" s="45"/>
    </row>
    <row r="1231" spans="1:10" ht="13.5" customHeight="1" x14ac:dyDescent="0.2">
      <c r="A1231" s="92">
        <v>47131602</v>
      </c>
      <c r="B1231" s="69" t="str">
        <f t="shared" ca="1" si="64"/>
        <v>Almohadillas para restregar</v>
      </c>
      <c r="C1231" s="81" t="s">
        <v>1450</v>
      </c>
      <c r="D1231" s="81">
        <v>48</v>
      </c>
      <c r="E1231" s="71">
        <v>48.18</v>
      </c>
      <c r="F1231" s="70">
        <f t="shared" ca="1" si="65"/>
        <v>2312.64</v>
      </c>
      <c r="G1231" s="45"/>
      <c r="H1231" s="45"/>
      <c r="I1231" s="45"/>
      <c r="J1231" s="45"/>
    </row>
    <row r="1232" spans="1:10" ht="13.5" customHeight="1" x14ac:dyDescent="0.2">
      <c r="A1232" s="92">
        <v>47131604</v>
      </c>
      <c r="B1232" s="69" t="str">
        <f t="shared" ca="1" si="64"/>
        <v>Escobas</v>
      </c>
      <c r="C1232" s="81" t="s">
        <v>1450</v>
      </c>
      <c r="D1232" s="81">
        <v>4</v>
      </c>
      <c r="E1232" s="71">
        <v>345</v>
      </c>
      <c r="F1232" s="70">
        <f t="shared" ca="1" si="65"/>
        <v>1380</v>
      </c>
      <c r="G1232" s="45"/>
      <c r="H1232" s="45"/>
      <c r="I1232" s="45"/>
      <c r="J1232" s="45"/>
    </row>
    <row r="1233" spans="1:10" ht="13.5" customHeight="1" x14ac:dyDescent="0.2">
      <c r="A1233" s="92">
        <v>52152203</v>
      </c>
      <c r="B1233" s="69" t="str">
        <f t="shared" ca="1" si="64"/>
        <v>Cepillo dispensador de jabón</v>
      </c>
      <c r="C1233" s="81" t="s">
        <v>1450</v>
      </c>
      <c r="D1233" s="81">
        <v>6</v>
      </c>
      <c r="E1233" s="71">
        <v>138</v>
      </c>
      <c r="F1233" s="70">
        <f t="shared" ca="1" si="65"/>
        <v>828</v>
      </c>
      <c r="G1233" s="45"/>
      <c r="H1233" s="45"/>
      <c r="I1233" s="45"/>
      <c r="J1233" s="45"/>
    </row>
    <row r="1234" spans="1:10" ht="13.5" customHeight="1" x14ac:dyDescent="0.2">
      <c r="A1234" s="92">
        <v>41121813</v>
      </c>
      <c r="B1234" s="69" t="str">
        <f t="shared" ca="1" si="64"/>
        <v>Cubetas</v>
      </c>
      <c r="C1234" s="81" t="s">
        <v>1450</v>
      </c>
      <c r="D1234" s="81">
        <v>4</v>
      </c>
      <c r="E1234" s="71">
        <v>611</v>
      </c>
      <c r="F1234" s="70">
        <f t="shared" ca="1" si="65"/>
        <v>2444</v>
      </c>
      <c r="G1234" s="45"/>
      <c r="H1234" s="45"/>
      <c r="I1234" s="45"/>
      <c r="J1234" s="45"/>
    </row>
    <row r="1235" spans="1:10" ht="13.5" customHeight="1" x14ac:dyDescent="0.2">
      <c r="A1235" s="92">
        <v>51102710</v>
      </c>
      <c r="B1235" s="69" t="str">
        <f t="shared" ca="1" si="64"/>
        <v>Antisépticos basados en alcohol o acetona</v>
      </c>
      <c r="C1235" s="81" t="s">
        <v>9562</v>
      </c>
      <c r="D1235" s="81">
        <v>1</v>
      </c>
      <c r="E1235" s="71">
        <v>820</v>
      </c>
      <c r="F1235" s="70">
        <f t="shared" ca="1" si="65"/>
        <v>820</v>
      </c>
      <c r="G1235" s="45"/>
      <c r="H1235" s="45"/>
      <c r="I1235" s="45"/>
      <c r="J1235" s="45"/>
    </row>
    <row r="1236" spans="1:10" ht="13.5" customHeight="1" x14ac:dyDescent="0.2">
      <c r="A1236" s="92">
        <v>27111502</v>
      </c>
      <c r="B1236" s="69" t="str">
        <f t="shared" ca="1" si="64"/>
        <v>Navajas de afeitar</v>
      </c>
      <c r="C1236" s="81" t="s">
        <v>1450</v>
      </c>
      <c r="D1236" s="81">
        <v>1</v>
      </c>
      <c r="E1236" s="71">
        <v>565</v>
      </c>
      <c r="F1236" s="70">
        <f t="shared" ca="1" si="65"/>
        <v>565</v>
      </c>
      <c r="G1236" s="45"/>
      <c r="H1236" s="45"/>
      <c r="I1236" s="45"/>
      <c r="J1236" s="45"/>
    </row>
    <row r="1237" spans="1:10" ht="13.5" customHeight="1" x14ac:dyDescent="0.2">
      <c r="A1237" s="92">
        <v>53131628</v>
      </c>
      <c r="B1237" s="69" t="str">
        <f t="shared" ca="1" si="64"/>
        <v>Champús</v>
      </c>
      <c r="C1237" s="81" t="s">
        <v>1450</v>
      </c>
      <c r="D1237" s="81">
        <v>3</v>
      </c>
      <c r="E1237" s="71">
        <v>200</v>
      </c>
      <c r="F1237" s="70">
        <f t="shared" ca="1" si="65"/>
        <v>600</v>
      </c>
      <c r="G1237" s="45"/>
      <c r="H1237" s="45"/>
      <c r="I1237" s="45"/>
      <c r="J1237" s="45"/>
    </row>
    <row r="1238" spans="1:10" ht="13.5" customHeight="1" x14ac:dyDescent="0.2">
      <c r="A1238" s="92">
        <v>47131711</v>
      </c>
      <c r="B1238" s="69" t="str">
        <f t="shared" ca="1" si="64"/>
        <v>Dispensadores de limpiador</v>
      </c>
      <c r="C1238" s="81" t="s">
        <v>1450</v>
      </c>
      <c r="D1238" s="81">
        <v>2</v>
      </c>
      <c r="E1238" s="71">
        <v>1090</v>
      </c>
      <c r="F1238" s="70">
        <f t="shared" ca="1" si="65"/>
        <v>2180</v>
      </c>
      <c r="G1238" s="45"/>
      <c r="H1238" s="45"/>
      <c r="I1238" s="45"/>
      <c r="J1238" s="45"/>
    </row>
    <row r="1239" spans="1:10" ht="13.5" customHeight="1" x14ac:dyDescent="0.2">
      <c r="A1239" s="92">
        <v>47131619</v>
      </c>
      <c r="B1239" s="69" t="str">
        <f t="shared" ca="1" si="64"/>
        <v>Cabezas de traperos</v>
      </c>
      <c r="C1239" s="81" t="s">
        <v>1450</v>
      </c>
      <c r="D1239" s="81">
        <v>5</v>
      </c>
      <c r="E1239" s="71">
        <v>373</v>
      </c>
      <c r="F1239" s="70">
        <f t="shared" ca="1" si="65"/>
        <v>1865</v>
      </c>
      <c r="G1239" s="45"/>
      <c r="H1239" s="45"/>
      <c r="I1239" s="45"/>
      <c r="J1239" s="45"/>
    </row>
    <row r="1240" spans="1:10" ht="13.5" customHeight="1" x14ac:dyDescent="0.2">
      <c r="A1240" s="92">
        <v>53131608</v>
      </c>
      <c r="B1240" s="69" t="str">
        <f t="shared" ca="1" si="64"/>
        <v>Jabones</v>
      </c>
      <c r="C1240" s="81" t="s">
        <v>1450</v>
      </c>
      <c r="D1240" s="81">
        <v>3</v>
      </c>
      <c r="E1240" s="71">
        <v>103</v>
      </c>
      <c r="F1240" s="70">
        <f t="shared" ca="1" si="65"/>
        <v>309</v>
      </c>
      <c r="G1240" s="45"/>
      <c r="H1240" s="45"/>
      <c r="I1240" s="45"/>
      <c r="J1240" s="45"/>
    </row>
    <row r="1241" spans="1:10" ht="14.1" customHeight="1" x14ac:dyDescent="0.2">
      <c r="A1241" s="45"/>
      <c r="B1241" s="45"/>
      <c r="C1241" s="45"/>
      <c r="D1241" s="45"/>
      <c r="E1241" s="73" t="s">
        <v>12552</v>
      </c>
      <c r="F1241" s="74">
        <f ca="1">SUM(Table338[MONTO TOTAL ESTIMADO])</f>
        <v>76868.5</v>
      </c>
      <c r="G1241" s="45"/>
      <c r="H1241" s="45" t="str">
        <f>C1211</f>
        <v>Bienes</v>
      </c>
      <c r="I1241" s="45" t="str">
        <f>E1211</f>
        <v>Sí</v>
      </c>
      <c r="J1241" s="45" t="str">
        <f>D1211</f>
        <v>Compras por debajo del Umbral</v>
      </c>
    </row>
    <row r="1242" spans="1:10" ht="14.1" customHeight="1" thickBot="1" x14ac:dyDescent="0.3"/>
    <row r="1243" spans="1:10" ht="33.75" customHeight="1" thickBot="1" x14ac:dyDescent="0.25">
      <c r="A1243" s="64" t="s">
        <v>16383</v>
      </c>
      <c r="B1243" s="64" t="s">
        <v>161</v>
      </c>
      <c r="C1243" s="64" t="s">
        <v>11726</v>
      </c>
      <c r="D1243" s="64" t="s">
        <v>14380</v>
      </c>
      <c r="E1243" s="64" t="s">
        <v>10964</v>
      </c>
      <c r="F1243" s="64" t="s">
        <v>11097</v>
      </c>
      <c r="G1243" s="45"/>
      <c r="H1243" s="45"/>
      <c r="I1243" s="45"/>
      <c r="J1243" s="45"/>
    </row>
    <row r="1244" spans="1:10" ht="13.5" customHeight="1" thickBot="1" x14ac:dyDescent="0.25">
      <c r="A1244" s="66" t="s">
        <v>18853</v>
      </c>
      <c r="B1244" s="91" t="s">
        <v>18854</v>
      </c>
      <c r="C1244" s="66" t="s">
        <v>17798</v>
      </c>
      <c r="D1244" s="66" t="s">
        <v>10173</v>
      </c>
      <c r="E1244" s="66" t="s">
        <v>8857</v>
      </c>
      <c r="F1244" s="66"/>
      <c r="G1244" s="45"/>
      <c r="H1244" s="45"/>
      <c r="I1244" s="45"/>
      <c r="J1244" s="45"/>
    </row>
    <row r="1245" spans="1:10" ht="14.1" customHeight="1" thickBot="1" x14ac:dyDescent="0.25">
      <c r="A1245" s="118" t="s">
        <v>14830</v>
      </c>
      <c r="B1245" s="67" t="s">
        <v>8531</v>
      </c>
      <c r="C1245" s="76">
        <v>44105</v>
      </c>
      <c r="D1245" s="118" t="s">
        <v>9388</v>
      </c>
      <c r="E1245" s="67" t="s">
        <v>13095</v>
      </c>
      <c r="F1245" s="66" t="s">
        <v>3082</v>
      </c>
      <c r="G1245" s="45"/>
      <c r="H1245" s="45"/>
      <c r="I1245" s="45"/>
      <c r="J1245" s="45"/>
    </row>
    <row r="1246" spans="1:10" ht="14.1" customHeight="1" thickBot="1" x14ac:dyDescent="0.25">
      <c r="A1246" s="119"/>
      <c r="B1246" s="67" t="s">
        <v>1787</v>
      </c>
      <c r="C1246" s="99">
        <f>IF(C1245="","",IF(AND(MONTH(C1245)&gt;=1,MONTH(C1245)&lt;=3),1,IF(AND(MONTH(C1245)&gt;=4,MONTH(C1245)&lt;=6),2,IF(AND(MONTH(C1245)&gt;=7,MONTH(C1245)&lt;=9),3,4))))</f>
        <v>4</v>
      </c>
      <c r="D1246" s="119"/>
      <c r="E1246" s="67" t="s">
        <v>2419</v>
      </c>
      <c r="F1246" s="66" t="s">
        <v>14451</v>
      </c>
      <c r="G1246" s="45"/>
      <c r="H1246" s="45"/>
      <c r="I1246" s="45"/>
      <c r="J1246" s="45"/>
    </row>
    <row r="1247" spans="1:10" ht="14.1" customHeight="1" thickBot="1" x14ac:dyDescent="0.25">
      <c r="A1247" s="119"/>
      <c r="B1247" s="67" t="s">
        <v>12944</v>
      </c>
      <c r="C1247" s="76">
        <v>44196</v>
      </c>
      <c r="D1247" s="119"/>
      <c r="E1247" s="67" t="s">
        <v>3075</v>
      </c>
      <c r="F1247" s="66" t="s">
        <v>4623</v>
      </c>
      <c r="G1247" s="45"/>
      <c r="H1247" s="45"/>
      <c r="I1247" s="45"/>
      <c r="J1247" s="45"/>
    </row>
    <row r="1248" spans="1:10" ht="14.1" customHeight="1" thickBot="1" x14ac:dyDescent="0.25">
      <c r="A1248" s="119"/>
      <c r="B1248" s="67" t="s">
        <v>1787</v>
      </c>
      <c r="C1248" s="99">
        <f>IF(C1247="","",IF(AND(MONTH(C1247)&gt;=1,MONTH(C1247)&lt;=3),1,IF(AND(MONTH(C1247)&gt;=4,MONTH(C1247)&lt;=6),2,IF(AND(MONTH(C1247)&gt;=7,MONTH(C1247)&lt;=9),3,4))))</f>
        <v>4</v>
      </c>
      <c r="D1248" s="119"/>
      <c r="E1248" s="67" t="s">
        <v>13194</v>
      </c>
      <c r="F1248" s="66" t="s">
        <v>4623</v>
      </c>
      <c r="G1248" s="45"/>
      <c r="H1248" s="45"/>
      <c r="I1248" s="45"/>
      <c r="J1248" s="45"/>
    </row>
    <row r="1249" spans="1:10" ht="14.1" customHeight="1" thickBot="1" x14ac:dyDescent="0.25">
      <c r="A1249" s="45"/>
      <c r="B1249" s="45"/>
      <c r="C1249" s="45"/>
      <c r="D1249" s="45"/>
      <c r="E1249" s="45"/>
      <c r="F1249" s="45"/>
      <c r="G1249" s="45"/>
      <c r="H1249" s="45"/>
      <c r="I1249" s="45"/>
      <c r="J1249" s="45"/>
    </row>
    <row r="1250" spans="1:10" ht="14.1" customHeight="1" thickBot="1" x14ac:dyDescent="0.25">
      <c r="A1250" s="72" t="s">
        <v>15736</v>
      </c>
      <c r="B1250" s="72" t="s">
        <v>16147</v>
      </c>
      <c r="C1250" s="72" t="s">
        <v>15642</v>
      </c>
      <c r="D1250" s="72" t="s">
        <v>15252</v>
      </c>
      <c r="E1250" s="72" t="s">
        <v>6935</v>
      </c>
      <c r="F1250" s="72" t="s">
        <v>15281</v>
      </c>
      <c r="G1250" s="45"/>
      <c r="H1250" s="45"/>
      <c r="I1250" s="45"/>
      <c r="J1250" s="45"/>
    </row>
    <row r="1251" spans="1:10" ht="13.5" customHeight="1" x14ac:dyDescent="0.2">
      <c r="A1251" s="92">
        <v>47131803</v>
      </c>
      <c r="B1251" s="69" t="str">
        <f t="shared" ref="B1251:B1273" ca="1" si="66">IFERROR(INDEX(UNSPSCDes,MATCH(INDIRECT(ADDRESS(ROW(),COLUMN()-1,4)),UNSPSCCode,0)),"")</f>
        <v>Desinfectantes para uso doméstico</v>
      </c>
      <c r="C1251" s="81" t="s">
        <v>9562</v>
      </c>
      <c r="D1251" s="81">
        <v>16</v>
      </c>
      <c r="E1251" s="71">
        <v>350</v>
      </c>
      <c r="F1251" s="70">
        <f t="shared" ref="F1251:F1273" ca="1" si="67">INDIRECT(ADDRESS(ROW(),COLUMN()-2,4))*INDIRECT(ADDRESS(ROW(),COLUMN()-1,4))</f>
        <v>5600</v>
      </c>
      <c r="G1251" s="45"/>
      <c r="H1251" s="45"/>
      <c r="I1251" s="45"/>
      <c r="J1251" s="45"/>
    </row>
    <row r="1252" spans="1:10" ht="13.5" customHeight="1" x14ac:dyDescent="0.2">
      <c r="A1252" s="92">
        <v>47131803</v>
      </c>
      <c r="B1252" s="69" t="str">
        <f t="shared" ca="1" si="66"/>
        <v>Desinfectantes para uso doméstico</v>
      </c>
      <c r="C1252" s="81" t="s">
        <v>9562</v>
      </c>
      <c r="D1252" s="81">
        <v>9</v>
      </c>
      <c r="E1252" s="71">
        <v>239.99</v>
      </c>
      <c r="F1252" s="70">
        <f t="shared" ca="1" si="67"/>
        <v>2159.91</v>
      </c>
      <c r="G1252" s="45"/>
      <c r="H1252" s="45"/>
      <c r="I1252" s="45"/>
      <c r="J1252" s="45"/>
    </row>
    <row r="1253" spans="1:10" ht="13.5" customHeight="1" x14ac:dyDescent="0.2">
      <c r="A1253" s="92">
        <v>53131608</v>
      </c>
      <c r="B1253" s="69" t="str">
        <f t="shared" ca="1" si="66"/>
        <v>Jabones</v>
      </c>
      <c r="C1253" s="81" t="s">
        <v>9562</v>
      </c>
      <c r="D1253" s="81">
        <v>5</v>
      </c>
      <c r="E1253" s="71">
        <v>234.99</v>
      </c>
      <c r="F1253" s="70">
        <f t="shared" ca="1" si="67"/>
        <v>1174.95</v>
      </c>
      <c r="G1253" s="45"/>
      <c r="H1253" s="45"/>
      <c r="I1253" s="45"/>
      <c r="J1253" s="45"/>
    </row>
    <row r="1254" spans="1:10" ht="13.5" customHeight="1" x14ac:dyDescent="0.2">
      <c r="A1254" s="92">
        <v>47131831</v>
      </c>
      <c r="B1254" s="69" t="str">
        <f t="shared" ca="1" si="66"/>
        <v>Ácido muriático</v>
      </c>
      <c r="C1254" s="81" t="s">
        <v>9562</v>
      </c>
      <c r="D1254" s="81">
        <v>5</v>
      </c>
      <c r="E1254" s="71">
        <v>350</v>
      </c>
      <c r="F1254" s="70">
        <f t="shared" ca="1" si="67"/>
        <v>1750</v>
      </c>
      <c r="G1254" s="45"/>
      <c r="H1254" s="45"/>
      <c r="I1254" s="45"/>
      <c r="J1254" s="45"/>
    </row>
    <row r="1255" spans="1:10" ht="13.5" customHeight="1" x14ac:dyDescent="0.2">
      <c r="A1255" s="92">
        <v>47131821</v>
      </c>
      <c r="B1255" s="69" t="str">
        <f t="shared" ca="1" si="66"/>
        <v>Compuestos desengrasantes</v>
      </c>
      <c r="C1255" s="81" t="s">
        <v>9562</v>
      </c>
      <c r="D1255" s="81">
        <v>1</v>
      </c>
      <c r="E1255" s="71">
        <v>651.5</v>
      </c>
      <c r="F1255" s="70">
        <f t="shared" ca="1" si="67"/>
        <v>651.5</v>
      </c>
      <c r="G1255" s="45"/>
      <c r="H1255" s="45"/>
      <c r="I1255" s="45"/>
      <c r="J1255" s="45"/>
    </row>
    <row r="1256" spans="1:10" ht="13.5" customHeight="1" x14ac:dyDescent="0.2">
      <c r="A1256" s="92">
        <v>12161902</v>
      </c>
      <c r="B1256" s="69" t="str">
        <f t="shared" ca="1" si="66"/>
        <v>Surfactantes detergentes</v>
      </c>
      <c r="C1256" s="81" t="s">
        <v>1450</v>
      </c>
      <c r="D1256" s="81">
        <v>5</v>
      </c>
      <c r="E1256" s="71">
        <v>1266</v>
      </c>
      <c r="F1256" s="70">
        <f t="shared" ca="1" si="67"/>
        <v>6330</v>
      </c>
      <c r="G1256" s="45"/>
      <c r="H1256" s="45"/>
      <c r="I1256" s="45"/>
      <c r="J1256" s="45"/>
    </row>
    <row r="1257" spans="1:10" ht="13.5" customHeight="1" x14ac:dyDescent="0.2">
      <c r="A1257" s="92">
        <v>47131706</v>
      </c>
      <c r="B1257" s="69" t="str">
        <f t="shared" ca="1" si="66"/>
        <v>Dispensadores de ambientadores</v>
      </c>
      <c r="C1257" s="81" t="s">
        <v>1450</v>
      </c>
      <c r="D1257" s="81">
        <v>10</v>
      </c>
      <c r="E1257" s="71">
        <v>161</v>
      </c>
      <c r="F1257" s="70">
        <f t="shared" ca="1" si="67"/>
        <v>1610</v>
      </c>
      <c r="G1257" s="45"/>
      <c r="H1257" s="45"/>
      <c r="I1257" s="45"/>
      <c r="J1257" s="45"/>
    </row>
    <row r="1258" spans="1:10" ht="13.5" customHeight="1" x14ac:dyDescent="0.2">
      <c r="A1258" s="92">
        <v>14111704</v>
      </c>
      <c r="B1258" s="69" t="str">
        <f t="shared" ca="1" si="66"/>
        <v>Papel higiénico</v>
      </c>
      <c r="C1258" s="81" t="s">
        <v>1450</v>
      </c>
      <c r="D1258" s="81">
        <v>21</v>
      </c>
      <c r="E1258" s="71">
        <v>900</v>
      </c>
      <c r="F1258" s="70">
        <f t="shared" ca="1" si="67"/>
        <v>18900</v>
      </c>
      <c r="G1258" s="45"/>
      <c r="H1258" s="45"/>
      <c r="I1258" s="45"/>
      <c r="J1258" s="45"/>
    </row>
    <row r="1259" spans="1:10" ht="13.5" customHeight="1" x14ac:dyDescent="0.2">
      <c r="A1259" s="92">
        <v>14111705</v>
      </c>
      <c r="B1259" s="69" t="str">
        <f t="shared" ca="1" si="66"/>
        <v>Servilletas de papel</v>
      </c>
      <c r="C1259" s="81" t="s">
        <v>1450</v>
      </c>
      <c r="D1259" s="81">
        <v>9</v>
      </c>
      <c r="E1259" s="71">
        <v>730.6</v>
      </c>
      <c r="F1259" s="70">
        <f t="shared" ca="1" si="67"/>
        <v>6575.4000000000005</v>
      </c>
      <c r="G1259" s="45"/>
      <c r="H1259" s="45"/>
      <c r="I1259" s="45"/>
      <c r="J1259" s="45"/>
    </row>
    <row r="1260" spans="1:10" ht="13.5" customHeight="1" x14ac:dyDescent="0.2">
      <c r="A1260" s="92">
        <v>10191509</v>
      </c>
      <c r="B1260" s="69" t="str">
        <f t="shared" ca="1" si="66"/>
        <v>Insecticidas</v>
      </c>
      <c r="C1260" s="81" t="s">
        <v>1450</v>
      </c>
      <c r="D1260" s="81">
        <v>15</v>
      </c>
      <c r="E1260" s="71">
        <v>243.86</v>
      </c>
      <c r="F1260" s="70">
        <f t="shared" ca="1" si="67"/>
        <v>3657.9</v>
      </c>
      <c r="G1260" s="45"/>
      <c r="H1260" s="45"/>
      <c r="I1260" s="45"/>
      <c r="J1260" s="45"/>
    </row>
    <row r="1261" spans="1:10" ht="13.5" customHeight="1" x14ac:dyDescent="0.2">
      <c r="A1261" s="92">
        <v>46181504</v>
      </c>
      <c r="B1261" s="69" t="str">
        <f t="shared" ca="1" si="66"/>
        <v>Guantes de protección</v>
      </c>
      <c r="C1261" s="81" t="s">
        <v>1450</v>
      </c>
      <c r="D1261" s="81">
        <v>25</v>
      </c>
      <c r="E1261" s="71">
        <v>126.56</v>
      </c>
      <c r="F1261" s="70">
        <f t="shared" ca="1" si="67"/>
        <v>3164</v>
      </c>
      <c r="G1261" s="45"/>
      <c r="H1261" s="45"/>
      <c r="I1261" s="45"/>
      <c r="J1261" s="45"/>
    </row>
    <row r="1262" spans="1:10" ht="13.5" customHeight="1" x14ac:dyDescent="0.2">
      <c r="A1262" s="92">
        <v>47121701</v>
      </c>
      <c r="B1262" s="69" t="str">
        <f t="shared" ca="1" si="66"/>
        <v>Bolsas de basura</v>
      </c>
      <c r="C1262" s="81" t="s">
        <v>1450</v>
      </c>
      <c r="D1262" s="81">
        <v>546</v>
      </c>
      <c r="E1262" s="71">
        <v>14</v>
      </c>
      <c r="F1262" s="70">
        <f t="shared" ca="1" si="67"/>
        <v>7644</v>
      </c>
      <c r="G1262" s="45"/>
      <c r="H1262" s="45"/>
      <c r="I1262" s="45"/>
      <c r="J1262" s="45"/>
    </row>
    <row r="1263" spans="1:10" ht="13.5" customHeight="1" x14ac:dyDescent="0.2">
      <c r="A1263" s="92">
        <v>47131602</v>
      </c>
      <c r="B1263" s="69" t="str">
        <f t="shared" ca="1" si="66"/>
        <v>Almohadillas para restregar</v>
      </c>
      <c r="C1263" s="81" t="s">
        <v>1450</v>
      </c>
      <c r="D1263" s="81">
        <v>24</v>
      </c>
      <c r="E1263" s="71">
        <v>67</v>
      </c>
      <c r="F1263" s="70">
        <f t="shared" ca="1" si="67"/>
        <v>1608</v>
      </c>
      <c r="G1263" s="45"/>
      <c r="H1263" s="45"/>
      <c r="I1263" s="45"/>
      <c r="J1263" s="45"/>
    </row>
    <row r="1264" spans="1:10" ht="13.5" customHeight="1" x14ac:dyDescent="0.2">
      <c r="A1264" s="92">
        <v>47131602</v>
      </c>
      <c r="B1264" s="69" t="str">
        <f t="shared" ca="1" si="66"/>
        <v>Almohadillas para restregar</v>
      </c>
      <c r="C1264" s="81" t="s">
        <v>1450</v>
      </c>
      <c r="D1264" s="81">
        <v>48</v>
      </c>
      <c r="E1264" s="71">
        <v>48.18</v>
      </c>
      <c r="F1264" s="70">
        <f t="shared" ca="1" si="67"/>
        <v>2312.64</v>
      </c>
      <c r="G1264" s="45"/>
      <c r="H1264" s="45"/>
      <c r="I1264" s="45"/>
      <c r="J1264" s="45"/>
    </row>
    <row r="1265" spans="1:10" ht="13.5" customHeight="1" x14ac:dyDescent="0.2">
      <c r="A1265" s="92">
        <v>47131604</v>
      </c>
      <c r="B1265" s="69" t="str">
        <f t="shared" ca="1" si="66"/>
        <v>Escobas</v>
      </c>
      <c r="C1265" s="81" t="s">
        <v>1450</v>
      </c>
      <c r="D1265" s="81">
        <v>4</v>
      </c>
      <c r="E1265" s="71">
        <v>345</v>
      </c>
      <c r="F1265" s="70">
        <f t="shared" ca="1" si="67"/>
        <v>1380</v>
      </c>
      <c r="G1265" s="45"/>
      <c r="H1265" s="45"/>
      <c r="I1265" s="45"/>
      <c r="J1265" s="45"/>
    </row>
    <row r="1266" spans="1:10" ht="13.5" customHeight="1" x14ac:dyDescent="0.2">
      <c r="A1266" s="92">
        <v>52152203</v>
      </c>
      <c r="B1266" s="69" t="str">
        <f t="shared" ca="1" si="66"/>
        <v>Cepillo dispensador de jabón</v>
      </c>
      <c r="C1266" s="81" t="s">
        <v>1450</v>
      </c>
      <c r="D1266" s="81">
        <v>6</v>
      </c>
      <c r="E1266" s="71">
        <v>138</v>
      </c>
      <c r="F1266" s="70">
        <f t="shared" ca="1" si="67"/>
        <v>828</v>
      </c>
      <c r="G1266" s="45"/>
      <c r="H1266" s="45"/>
      <c r="I1266" s="45"/>
      <c r="J1266" s="45"/>
    </row>
    <row r="1267" spans="1:10" ht="13.5" customHeight="1" x14ac:dyDescent="0.2">
      <c r="A1267" s="92">
        <v>41121813</v>
      </c>
      <c r="B1267" s="69" t="str">
        <f t="shared" ca="1" si="66"/>
        <v>Cubetas</v>
      </c>
      <c r="C1267" s="81" t="s">
        <v>1450</v>
      </c>
      <c r="D1267" s="81">
        <v>3</v>
      </c>
      <c r="E1267" s="71">
        <v>611</v>
      </c>
      <c r="F1267" s="70">
        <f t="shared" ca="1" si="67"/>
        <v>1833</v>
      </c>
      <c r="G1267" s="45"/>
      <c r="H1267" s="45"/>
      <c r="I1267" s="45"/>
      <c r="J1267" s="45"/>
    </row>
    <row r="1268" spans="1:10" ht="13.5" customHeight="1" x14ac:dyDescent="0.2">
      <c r="A1268" s="92">
        <v>51102710</v>
      </c>
      <c r="B1268" s="69" t="str">
        <f t="shared" ca="1" si="66"/>
        <v>Antisépticos basados en alcohol o acetona</v>
      </c>
      <c r="C1268" s="81" t="s">
        <v>9562</v>
      </c>
      <c r="D1268" s="81">
        <v>1</v>
      </c>
      <c r="E1268" s="71">
        <v>820</v>
      </c>
      <c r="F1268" s="70">
        <f t="shared" ca="1" si="67"/>
        <v>820</v>
      </c>
      <c r="G1268" s="45"/>
      <c r="H1268" s="45"/>
      <c r="I1268" s="45"/>
      <c r="J1268" s="45"/>
    </row>
    <row r="1269" spans="1:10" ht="13.5" customHeight="1" x14ac:dyDescent="0.2">
      <c r="A1269" s="92">
        <v>27111502</v>
      </c>
      <c r="B1269" s="69" t="str">
        <f t="shared" ca="1" si="66"/>
        <v>Navajas de afeitar</v>
      </c>
      <c r="C1269" s="81" t="s">
        <v>1450</v>
      </c>
      <c r="D1269" s="81">
        <v>1</v>
      </c>
      <c r="E1269" s="71">
        <v>565</v>
      </c>
      <c r="F1269" s="70">
        <f t="shared" ca="1" si="67"/>
        <v>565</v>
      </c>
      <c r="G1269" s="45"/>
      <c r="H1269" s="45"/>
      <c r="I1269" s="45"/>
      <c r="J1269" s="45"/>
    </row>
    <row r="1270" spans="1:10" ht="13.5" customHeight="1" x14ac:dyDescent="0.2">
      <c r="A1270" s="92">
        <v>53131628</v>
      </c>
      <c r="B1270" s="69" t="str">
        <f t="shared" ca="1" si="66"/>
        <v>Champús</v>
      </c>
      <c r="C1270" s="81" t="s">
        <v>9562</v>
      </c>
      <c r="D1270" s="81">
        <v>3</v>
      </c>
      <c r="E1270" s="71">
        <v>200</v>
      </c>
      <c r="F1270" s="70">
        <f t="shared" ca="1" si="67"/>
        <v>600</v>
      </c>
      <c r="G1270" s="45"/>
      <c r="H1270" s="45"/>
      <c r="I1270" s="45"/>
      <c r="J1270" s="45"/>
    </row>
    <row r="1271" spans="1:10" ht="13.5" customHeight="1" x14ac:dyDescent="0.2">
      <c r="A1271" s="92">
        <v>47131711</v>
      </c>
      <c r="B1271" s="69" t="str">
        <f t="shared" ca="1" si="66"/>
        <v>Dispensadores de limpiador</v>
      </c>
      <c r="C1271" s="81" t="s">
        <v>1450</v>
      </c>
      <c r="D1271" s="81">
        <v>2</v>
      </c>
      <c r="E1271" s="71">
        <v>1090</v>
      </c>
      <c r="F1271" s="70">
        <f t="shared" ca="1" si="67"/>
        <v>2180</v>
      </c>
      <c r="G1271" s="45"/>
      <c r="H1271" s="45"/>
      <c r="I1271" s="45"/>
      <c r="J1271" s="45"/>
    </row>
    <row r="1272" spans="1:10" ht="13.5" customHeight="1" x14ac:dyDescent="0.2">
      <c r="A1272" s="92">
        <v>47131619</v>
      </c>
      <c r="B1272" s="69" t="str">
        <f t="shared" ca="1" si="66"/>
        <v>Cabezas de traperos</v>
      </c>
      <c r="C1272" s="81" t="s">
        <v>1450</v>
      </c>
      <c r="D1272" s="81">
        <v>3</v>
      </c>
      <c r="E1272" s="71">
        <v>373</v>
      </c>
      <c r="F1272" s="70">
        <f t="shared" ca="1" si="67"/>
        <v>1119</v>
      </c>
      <c r="G1272" s="45"/>
      <c r="H1272" s="45"/>
      <c r="I1272" s="45"/>
      <c r="J1272" s="45"/>
    </row>
    <row r="1273" spans="1:10" ht="13.5" customHeight="1" x14ac:dyDescent="0.2">
      <c r="A1273" s="92">
        <v>53131608</v>
      </c>
      <c r="B1273" s="69" t="str">
        <f t="shared" ca="1" si="66"/>
        <v>Jabones</v>
      </c>
      <c r="C1273" s="81" t="s">
        <v>1450</v>
      </c>
      <c r="D1273" s="81">
        <v>3</v>
      </c>
      <c r="E1273" s="71">
        <v>103</v>
      </c>
      <c r="F1273" s="70">
        <f t="shared" ca="1" si="67"/>
        <v>309</v>
      </c>
      <c r="G1273" s="45"/>
      <c r="H1273" s="45"/>
      <c r="I1273" s="45"/>
      <c r="J1273" s="45"/>
    </row>
    <row r="1274" spans="1:10" ht="14.1" customHeight="1" x14ac:dyDescent="0.2">
      <c r="A1274" s="45"/>
      <c r="B1274" s="45"/>
      <c r="C1274" s="45"/>
      <c r="D1274" s="45"/>
      <c r="E1274" s="73" t="s">
        <v>12552</v>
      </c>
      <c r="F1274" s="74">
        <f ca="1">SUM(Table339[MONTO TOTAL ESTIMADO])</f>
        <v>72772.3</v>
      </c>
      <c r="G1274" s="45"/>
      <c r="H1274" s="45" t="str">
        <f>C1244</f>
        <v>Bienes</v>
      </c>
      <c r="I1274" s="45" t="str">
        <f>E1244</f>
        <v>Sí</v>
      </c>
      <c r="J1274" s="45" t="str">
        <f>D1244</f>
        <v>Compras por debajo del Umbral</v>
      </c>
    </row>
    <row r="1275" spans="1:10" ht="14.1" customHeight="1" thickBot="1" x14ac:dyDescent="0.3"/>
    <row r="1276" spans="1:10" ht="33.75" customHeight="1" thickBot="1" x14ac:dyDescent="0.25">
      <c r="A1276" s="64" t="s">
        <v>16383</v>
      </c>
      <c r="B1276" s="64" t="s">
        <v>161</v>
      </c>
      <c r="C1276" s="64" t="s">
        <v>11726</v>
      </c>
      <c r="D1276" s="64" t="s">
        <v>14380</v>
      </c>
      <c r="E1276" s="64" t="s">
        <v>10964</v>
      </c>
      <c r="F1276" s="64" t="s">
        <v>11097</v>
      </c>
      <c r="G1276" s="45"/>
      <c r="H1276" s="45"/>
      <c r="I1276" s="45"/>
      <c r="J1276" s="45"/>
    </row>
    <row r="1277" spans="1:10" ht="13.5" customHeight="1" thickBot="1" x14ac:dyDescent="0.25">
      <c r="A1277" s="66" t="s">
        <v>18855</v>
      </c>
      <c r="B1277" s="91" t="s">
        <v>18856</v>
      </c>
      <c r="C1277" s="66" t="s">
        <v>17798</v>
      </c>
      <c r="D1277" s="66" t="s">
        <v>17483</v>
      </c>
      <c r="E1277" s="66" t="s">
        <v>8857</v>
      </c>
      <c r="F1277" s="66"/>
      <c r="G1277" s="45"/>
      <c r="H1277" s="45"/>
      <c r="I1277" s="45"/>
      <c r="J1277" s="45"/>
    </row>
    <row r="1278" spans="1:10" ht="14.1" customHeight="1" thickBot="1" x14ac:dyDescent="0.25">
      <c r="A1278" s="118" t="s">
        <v>14830</v>
      </c>
      <c r="B1278" s="67" t="s">
        <v>8531</v>
      </c>
      <c r="C1278" s="76">
        <v>43832</v>
      </c>
      <c r="D1278" s="118" t="s">
        <v>9388</v>
      </c>
      <c r="E1278" s="67" t="s">
        <v>13095</v>
      </c>
      <c r="F1278" s="66" t="s">
        <v>3082</v>
      </c>
      <c r="G1278" s="45"/>
      <c r="H1278" s="45"/>
      <c r="I1278" s="45"/>
      <c r="J1278" s="45"/>
    </row>
    <row r="1279" spans="1:10" ht="14.1" customHeight="1" thickBot="1" x14ac:dyDescent="0.25">
      <c r="A1279" s="119"/>
      <c r="B1279" s="67" t="s">
        <v>1787</v>
      </c>
      <c r="C1279" s="99">
        <f>IF(C1278="","",IF(AND(MONTH(C1278)&gt;=1,MONTH(C1278)&lt;=3),1,IF(AND(MONTH(C1278)&gt;=4,MONTH(C1278)&lt;=6),2,IF(AND(MONTH(C1278)&gt;=7,MONTH(C1278)&lt;=9),3,4))))</f>
        <v>1</v>
      </c>
      <c r="D1279" s="119"/>
      <c r="E1279" s="67" t="s">
        <v>2419</v>
      </c>
      <c r="F1279" s="66" t="s">
        <v>14451</v>
      </c>
      <c r="G1279" s="45"/>
      <c r="H1279" s="45"/>
      <c r="I1279" s="45"/>
      <c r="J1279" s="45"/>
    </row>
    <row r="1280" spans="1:10" ht="14.1" customHeight="1" thickBot="1" x14ac:dyDescent="0.25">
      <c r="A1280" s="119"/>
      <c r="B1280" s="67" t="s">
        <v>12944</v>
      </c>
      <c r="C1280" s="76">
        <v>43921</v>
      </c>
      <c r="D1280" s="119"/>
      <c r="E1280" s="67" t="s">
        <v>3075</v>
      </c>
      <c r="F1280" s="66" t="s">
        <v>4623</v>
      </c>
      <c r="G1280" s="45"/>
      <c r="H1280" s="45"/>
      <c r="I1280" s="45"/>
      <c r="J1280" s="45"/>
    </row>
    <row r="1281" spans="1:10" ht="14.1" customHeight="1" thickBot="1" x14ac:dyDescent="0.25">
      <c r="A1281" s="119"/>
      <c r="B1281" s="67" t="s">
        <v>1787</v>
      </c>
      <c r="C1281" s="99">
        <f>IF(C1280="","",IF(AND(MONTH(C1280)&gt;=1,MONTH(C1280)&lt;=3),1,IF(AND(MONTH(C1280)&gt;=4,MONTH(C1280)&lt;=6),2,IF(AND(MONTH(C1280)&gt;=7,MONTH(C1280)&lt;=9),3,4))))</f>
        <v>1</v>
      </c>
      <c r="D1281" s="119"/>
      <c r="E1281" s="67" t="s">
        <v>13194</v>
      </c>
      <c r="F1281" s="66" t="s">
        <v>4623</v>
      </c>
      <c r="G1281" s="45"/>
      <c r="H1281" s="45"/>
      <c r="I1281" s="45"/>
      <c r="J1281" s="45"/>
    </row>
    <row r="1282" spans="1:10" ht="14.1" customHeight="1" thickBot="1" x14ac:dyDescent="0.25">
      <c r="A1282" s="45"/>
      <c r="B1282" s="45"/>
      <c r="C1282" s="45"/>
      <c r="D1282" s="45"/>
      <c r="E1282" s="45"/>
      <c r="F1282" s="45"/>
      <c r="G1282" s="45"/>
      <c r="H1282" s="45"/>
      <c r="I1282" s="45"/>
      <c r="J1282" s="45"/>
    </row>
    <row r="1283" spans="1:10" ht="14.1" customHeight="1" thickBot="1" x14ac:dyDescent="0.25">
      <c r="A1283" s="72" t="s">
        <v>15736</v>
      </c>
      <c r="B1283" s="72" t="s">
        <v>16147</v>
      </c>
      <c r="C1283" s="72" t="s">
        <v>15642</v>
      </c>
      <c r="D1283" s="72" t="s">
        <v>15252</v>
      </c>
      <c r="E1283" s="72" t="s">
        <v>6935</v>
      </c>
      <c r="F1283" s="72" t="s">
        <v>15281</v>
      </c>
      <c r="G1283" s="45"/>
      <c r="H1283" s="45"/>
      <c r="I1283" s="45"/>
      <c r="J1283" s="45"/>
    </row>
    <row r="1284" spans="1:10" ht="13.5" customHeight="1" x14ac:dyDescent="0.2">
      <c r="A1284" s="92">
        <v>25172503</v>
      </c>
      <c r="B1284" s="69" t="str">
        <f t="shared" ref="B1284:B1289" ca="1" si="68">IFERROR(INDEX(UNSPSCDes,MATCH(INDIRECT(ADDRESS(ROW(),COLUMN()-1,4)),UNSPSCCode,0)),"")</f>
        <v>Llantas para camiones pesados</v>
      </c>
      <c r="C1284" s="81" t="s">
        <v>1450</v>
      </c>
      <c r="D1284" s="81">
        <v>3</v>
      </c>
      <c r="E1284" s="71">
        <v>20000</v>
      </c>
      <c r="F1284" s="70">
        <f t="shared" ref="F1284:F1289" ca="1" si="69">INDIRECT(ADDRESS(ROW(),COLUMN()-2,4))*INDIRECT(ADDRESS(ROW(),COLUMN()-1,4))</f>
        <v>60000</v>
      </c>
      <c r="G1284" s="45"/>
      <c r="H1284" s="45"/>
      <c r="I1284" s="45"/>
      <c r="J1284" s="45"/>
    </row>
    <row r="1285" spans="1:10" ht="13.5" customHeight="1" x14ac:dyDescent="0.2">
      <c r="A1285" s="92">
        <v>25172503</v>
      </c>
      <c r="B1285" s="69" t="str">
        <f t="shared" ca="1" si="68"/>
        <v>Llantas para camiones pesados</v>
      </c>
      <c r="C1285" s="81" t="s">
        <v>1450</v>
      </c>
      <c r="D1285" s="81">
        <v>3</v>
      </c>
      <c r="E1285" s="71">
        <v>20000</v>
      </c>
      <c r="F1285" s="70">
        <f t="shared" ca="1" si="69"/>
        <v>60000</v>
      </c>
      <c r="G1285" s="45"/>
      <c r="H1285" s="45"/>
      <c r="I1285" s="45"/>
      <c r="J1285" s="45"/>
    </row>
    <row r="1286" spans="1:10" ht="13.5" customHeight="1" x14ac:dyDescent="0.2">
      <c r="A1286" s="92">
        <v>25172503</v>
      </c>
      <c r="B1286" s="69" t="str">
        <f t="shared" ca="1" si="68"/>
        <v>Llantas para camiones pesados</v>
      </c>
      <c r="C1286" s="81" t="s">
        <v>1450</v>
      </c>
      <c r="D1286" s="81">
        <v>3</v>
      </c>
      <c r="E1286" s="71">
        <v>20000</v>
      </c>
      <c r="F1286" s="70">
        <f t="shared" ca="1" si="69"/>
        <v>60000</v>
      </c>
      <c r="G1286" s="45"/>
      <c r="H1286" s="45"/>
      <c r="I1286" s="45"/>
      <c r="J1286" s="45"/>
    </row>
    <row r="1287" spans="1:10" ht="13.5" customHeight="1" x14ac:dyDescent="0.2">
      <c r="A1287" s="92">
        <v>25172504</v>
      </c>
      <c r="B1287" s="69" t="str">
        <f t="shared" ca="1" si="68"/>
        <v>Llantas para automóviles o camionetas</v>
      </c>
      <c r="C1287" s="81" t="s">
        <v>1450</v>
      </c>
      <c r="D1287" s="81">
        <v>1</v>
      </c>
      <c r="E1287" s="71">
        <v>8000</v>
      </c>
      <c r="F1287" s="70">
        <f t="shared" ca="1" si="69"/>
        <v>8000</v>
      </c>
      <c r="G1287" s="45"/>
      <c r="H1287" s="45"/>
      <c r="I1287" s="45"/>
      <c r="J1287" s="45"/>
    </row>
    <row r="1288" spans="1:10" ht="13.5" customHeight="1" x14ac:dyDescent="0.2">
      <c r="A1288" s="92">
        <v>25172504</v>
      </c>
      <c r="B1288" s="69" t="str">
        <f t="shared" ca="1" si="68"/>
        <v>Llantas para automóviles o camionetas</v>
      </c>
      <c r="C1288" s="81" t="s">
        <v>1450</v>
      </c>
      <c r="D1288" s="81">
        <v>1</v>
      </c>
      <c r="E1288" s="71">
        <v>11600</v>
      </c>
      <c r="F1288" s="70">
        <f t="shared" ca="1" si="69"/>
        <v>11600</v>
      </c>
      <c r="G1288" s="45"/>
      <c r="H1288" s="45"/>
      <c r="I1288" s="45"/>
      <c r="J1288" s="45"/>
    </row>
    <row r="1289" spans="1:10" ht="13.5" customHeight="1" x14ac:dyDescent="0.2">
      <c r="A1289" s="92">
        <v>25172504</v>
      </c>
      <c r="B1289" s="69" t="str">
        <f t="shared" ca="1" si="68"/>
        <v>Llantas para automóviles o camionetas</v>
      </c>
      <c r="C1289" s="81" t="s">
        <v>1450</v>
      </c>
      <c r="D1289" s="81">
        <v>1</v>
      </c>
      <c r="E1289" s="71">
        <v>2716</v>
      </c>
      <c r="F1289" s="70">
        <f t="shared" ca="1" si="69"/>
        <v>2716</v>
      </c>
      <c r="G1289" s="45"/>
      <c r="H1289" s="45"/>
      <c r="I1289" s="45"/>
      <c r="J1289" s="45"/>
    </row>
    <row r="1290" spans="1:10" ht="14.1" customHeight="1" x14ac:dyDescent="0.2">
      <c r="A1290" s="45"/>
      <c r="B1290" s="45"/>
      <c r="C1290" s="45"/>
      <c r="D1290" s="45"/>
      <c r="E1290" s="73" t="s">
        <v>12552</v>
      </c>
      <c r="F1290" s="74">
        <f ca="1">SUM(Table340[MONTO TOTAL ESTIMADO])</f>
        <v>202316</v>
      </c>
      <c r="G1290" s="45"/>
      <c r="H1290" s="45" t="str">
        <f>C1277</f>
        <v>Bienes</v>
      </c>
      <c r="I1290" s="45" t="str">
        <f>E1277</f>
        <v>Sí</v>
      </c>
      <c r="J1290" s="45" t="str">
        <f>D1277</f>
        <v>Compras Menores</v>
      </c>
    </row>
    <row r="1291" spans="1:10" ht="14.1" customHeight="1" thickBot="1" x14ac:dyDescent="0.3"/>
    <row r="1292" spans="1:10" ht="33.75" customHeight="1" thickBot="1" x14ac:dyDescent="0.25">
      <c r="A1292" s="64" t="s">
        <v>16383</v>
      </c>
      <c r="B1292" s="64" t="s">
        <v>161</v>
      </c>
      <c r="C1292" s="64" t="s">
        <v>11726</v>
      </c>
      <c r="D1292" s="64" t="s">
        <v>14380</v>
      </c>
      <c r="E1292" s="64" t="s">
        <v>10964</v>
      </c>
      <c r="F1292" s="64" t="s">
        <v>11097</v>
      </c>
      <c r="G1292" s="45"/>
      <c r="H1292" s="45"/>
      <c r="I1292" s="45"/>
      <c r="J1292" s="45"/>
    </row>
    <row r="1293" spans="1:10" ht="13.5" customHeight="1" thickBot="1" x14ac:dyDescent="0.25">
      <c r="A1293" s="66" t="s">
        <v>18855</v>
      </c>
      <c r="B1293" s="91" t="s">
        <v>18856</v>
      </c>
      <c r="C1293" s="66" t="s">
        <v>17798</v>
      </c>
      <c r="D1293" s="66" t="s">
        <v>17483</v>
      </c>
      <c r="E1293" s="66" t="s">
        <v>8857</v>
      </c>
      <c r="F1293" s="66"/>
      <c r="G1293" s="45"/>
      <c r="H1293" s="45"/>
      <c r="I1293" s="45"/>
      <c r="J1293" s="45"/>
    </row>
    <row r="1294" spans="1:10" ht="14.1" customHeight="1" thickBot="1" x14ac:dyDescent="0.25">
      <c r="A1294" s="118" t="s">
        <v>14830</v>
      </c>
      <c r="B1294" s="67" t="s">
        <v>8531</v>
      </c>
      <c r="C1294" s="76">
        <v>44105</v>
      </c>
      <c r="D1294" s="118" t="s">
        <v>9388</v>
      </c>
      <c r="E1294" s="67" t="s">
        <v>13095</v>
      </c>
      <c r="F1294" s="66" t="s">
        <v>3082</v>
      </c>
      <c r="G1294" s="45"/>
      <c r="H1294" s="45"/>
      <c r="I1294" s="45"/>
      <c r="J1294" s="45"/>
    </row>
    <row r="1295" spans="1:10" ht="14.1" customHeight="1" thickBot="1" x14ac:dyDescent="0.25">
      <c r="A1295" s="119"/>
      <c r="B1295" s="67" t="s">
        <v>1787</v>
      </c>
      <c r="C1295" s="100">
        <f>IF(C1294="","",IF(AND(MONTH(C1294)&gt;=1,MONTH(C1294)&lt;=3),1,IF(AND(MONTH(C1294)&gt;=4,MONTH(C1294)&lt;=6),2,IF(AND(MONTH(C1294)&gt;=7,MONTH(C1294)&lt;=9),3,4))))</f>
        <v>4</v>
      </c>
      <c r="D1295" s="119"/>
      <c r="E1295" s="67" t="s">
        <v>2419</v>
      </c>
      <c r="F1295" s="66" t="s">
        <v>14451</v>
      </c>
      <c r="G1295" s="45"/>
      <c r="H1295" s="45"/>
      <c r="I1295" s="45"/>
      <c r="J1295" s="45"/>
    </row>
    <row r="1296" spans="1:10" ht="14.1" customHeight="1" thickBot="1" x14ac:dyDescent="0.25">
      <c r="A1296" s="119"/>
      <c r="B1296" s="67" t="s">
        <v>12944</v>
      </c>
      <c r="C1296" s="76">
        <v>44196</v>
      </c>
      <c r="D1296" s="119"/>
      <c r="E1296" s="67" t="s">
        <v>3075</v>
      </c>
      <c r="F1296" s="66" t="s">
        <v>4623</v>
      </c>
      <c r="G1296" s="45"/>
      <c r="H1296" s="45"/>
      <c r="I1296" s="45"/>
      <c r="J1296" s="45"/>
    </row>
    <row r="1297" spans="1:10" ht="14.1" customHeight="1" thickBot="1" x14ac:dyDescent="0.25">
      <c r="A1297" s="119"/>
      <c r="B1297" s="67" t="s">
        <v>1787</v>
      </c>
      <c r="C1297" s="100">
        <f>IF(C1296="","",IF(AND(MONTH(C1296)&gt;=1,MONTH(C1296)&lt;=3),1,IF(AND(MONTH(C1296)&gt;=4,MONTH(C1296)&lt;=6),2,IF(AND(MONTH(C1296)&gt;=7,MONTH(C1296)&lt;=9),3,4))))</f>
        <v>4</v>
      </c>
      <c r="D1297" s="119"/>
      <c r="E1297" s="67" t="s">
        <v>13194</v>
      </c>
      <c r="F1297" s="66" t="s">
        <v>4623</v>
      </c>
      <c r="G1297" s="45"/>
      <c r="H1297" s="45"/>
      <c r="I1297" s="45"/>
      <c r="J1297" s="45"/>
    </row>
    <row r="1298" spans="1:10" ht="14.1" customHeight="1" thickBot="1" x14ac:dyDescent="0.25">
      <c r="A1298" s="45"/>
      <c r="B1298" s="45"/>
      <c r="C1298" s="45"/>
      <c r="D1298" s="45"/>
      <c r="E1298" s="45"/>
      <c r="F1298" s="45"/>
      <c r="G1298" s="45"/>
      <c r="H1298" s="45"/>
      <c r="I1298" s="45"/>
      <c r="J1298" s="45"/>
    </row>
    <row r="1299" spans="1:10" ht="14.1" customHeight="1" thickBot="1" x14ac:dyDescent="0.25">
      <c r="A1299" s="72" t="s">
        <v>15736</v>
      </c>
      <c r="B1299" s="72" t="s">
        <v>16147</v>
      </c>
      <c r="C1299" s="72" t="s">
        <v>15642</v>
      </c>
      <c r="D1299" s="72" t="s">
        <v>15252</v>
      </c>
      <c r="E1299" s="72" t="s">
        <v>6935</v>
      </c>
      <c r="F1299" s="72" t="s">
        <v>15281</v>
      </c>
      <c r="G1299" s="45"/>
      <c r="H1299" s="45"/>
      <c r="I1299" s="45"/>
      <c r="J1299" s="45"/>
    </row>
    <row r="1300" spans="1:10" ht="13.5" customHeight="1" x14ac:dyDescent="0.2">
      <c r="A1300" s="92">
        <v>25172503</v>
      </c>
      <c r="B1300" s="69" t="str">
        <f t="shared" ref="B1300:B1305" ca="1" si="70">IFERROR(INDEX(UNSPSCDes,MATCH(INDIRECT(ADDRESS(ROW(),COLUMN()-1,4)),UNSPSCCode,0)),"")</f>
        <v>Llantas para camiones pesados</v>
      </c>
      <c r="C1300" s="81" t="s">
        <v>1450</v>
      </c>
      <c r="D1300" s="81">
        <v>2</v>
      </c>
      <c r="E1300" s="71">
        <v>20000</v>
      </c>
      <c r="F1300" s="70">
        <f t="shared" ref="F1300:F1305" ca="1" si="71">INDIRECT(ADDRESS(ROW(),COLUMN()-2,4))*INDIRECT(ADDRESS(ROW(),COLUMN()-1,4))</f>
        <v>40000</v>
      </c>
      <c r="G1300" s="45"/>
      <c r="H1300" s="45"/>
      <c r="I1300" s="45"/>
      <c r="J1300" s="45"/>
    </row>
    <row r="1301" spans="1:10" ht="13.5" customHeight="1" x14ac:dyDescent="0.2">
      <c r="A1301" s="92">
        <v>25172503</v>
      </c>
      <c r="B1301" s="69" t="str">
        <f t="shared" ca="1" si="70"/>
        <v>Llantas para camiones pesados</v>
      </c>
      <c r="C1301" s="81" t="s">
        <v>1450</v>
      </c>
      <c r="D1301" s="81">
        <v>2</v>
      </c>
      <c r="E1301" s="71">
        <v>20000</v>
      </c>
      <c r="F1301" s="70">
        <f t="shared" ca="1" si="71"/>
        <v>40000</v>
      </c>
      <c r="G1301" s="45"/>
      <c r="H1301" s="45"/>
      <c r="I1301" s="45"/>
      <c r="J1301" s="45"/>
    </row>
    <row r="1302" spans="1:10" ht="13.5" customHeight="1" x14ac:dyDescent="0.2">
      <c r="A1302" s="92">
        <v>25172503</v>
      </c>
      <c r="B1302" s="69" t="str">
        <f t="shared" ca="1" si="70"/>
        <v>Llantas para camiones pesados</v>
      </c>
      <c r="C1302" s="81" t="s">
        <v>1450</v>
      </c>
      <c r="D1302" s="81">
        <v>2</v>
      </c>
      <c r="E1302" s="71">
        <v>20000</v>
      </c>
      <c r="F1302" s="70">
        <f t="shared" ca="1" si="71"/>
        <v>40000</v>
      </c>
      <c r="G1302" s="45"/>
      <c r="H1302" s="45"/>
      <c r="I1302" s="45"/>
      <c r="J1302" s="45"/>
    </row>
    <row r="1303" spans="1:10" ht="13.5" customHeight="1" x14ac:dyDescent="0.2">
      <c r="A1303" s="92">
        <v>25172504</v>
      </c>
      <c r="B1303" s="69" t="str">
        <f t="shared" ca="1" si="70"/>
        <v>Llantas para automóviles o camionetas</v>
      </c>
      <c r="C1303" s="81" t="s">
        <v>1450</v>
      </c>
      <c r="D1303" s="81">
        <v>1</v>
      </c>
      <c r="E1303" s="71">
        <v>8000</v>
      </c>
      <c r="F1303" s="70">
        <f t="shared" ca="1" si="71"/>
        <v>8000</v>
      </c>
      <c r="G1303" s="45"/>
      <c r="H1303" s="45"/>
      <c r="I1303" s="45"/>
      <c r="J1303" s="45"/>
    </row>
    <row r="1304" spans="1:10" ht="13.5" customHeight="1" x14ac:dyDescent="0.2">
      <c r="A1304" s="92">
        <v>25172504</v>
      </c>
      <c r="B1304" s="69" t="str">
        <f t="shared" ca="1" si="70"/>
        <v>Llantas para automóviles o camionetas</v>
      </c>
      <c r="C1304" s="81" t="s">
        <v>1450</v>
      </c>
      <c r="D1304" s="81">
        <v>1</v>
      </c>
      <c r="E1304" s="71">
        <v>11600</v>
      </c>
      <c r="F1304" s="70">
        <f t="shared" ca="1" si="71"/>
        <v>11600</v>
      </c>
      <c r="G1304" s="45"/>
      <c r="H1304" s="45"/>
      <c r="I1304" s="45"/>
      <c r="J1304" s="45"/>
    </row>
    <row r="1305" spans="1:10" ht="13.5" customHeight="1" x14ac:dyDescent="0.2">
      <c r="A1305" s="92">
        <v>25172504</v>
      </c>
      <c r="B1305" s="69" t="str">
        <f t="shared" ca="1" si="70"/>
        <v>Llantas para automóviles o camionetas</v>
      </c>
      <c r="C1305" s="81" t="s">
        <v>1450</v>
      </c>
      <c r="D1305" s="81">
        <v>1</v>
      </c>
      <c r="E1305" s="71">
        <v>2716</v>
      </c>
      <c r="F1305" s="70">
        <f t="shared" ca="1" si="71"/>
        <v>2716</v>
      </c>
      <c r="G1305" s="45"/>
      <c r="H1305" s="45"/>
      <c r="I1305" s="45"/>
      <c r="J1305" s="45"/>
    </row>
    <row r="1306" spans="1:10" ht="14.1" customHeight="1" x14ac:dyDescent="0.2">
      <c r="A1306" s="45"/>
      <c r="B1306" s="45"/>
      <c r="C1306" s="45"/>
      <c r="D1306" s="45"/>
      <c r="E1306" s="73" t="s">
        <v>12552</v>
      </c>
      <c r="F1306" s="74">
        <f ca="1">SUM(Table341[MONTO TOTAL ESTIMADO])</f>
        <v>142316</v>
      </c>
      <c r="G1306" s="45"/>
      <c r="H1306" s="45" t="str">
        <f>C1293</f>
        <v>Bienes</v>
      </c>
      <c r="I1306" s="45" t="str">
        <f>E1293</f>
        <v>Sí</v>
      </c>
      <c r="J1306" s="45" t="str">
        <f>D1293</f>
        <v>Compras Menores</v>
      </c>
    </row>
    <row r="1307" spans="1:10" ht="14.1" customHeight="1" thickBot="1" x14ac:dyDescent="0.3"/>
    <row r="1308" spans="1:10" ht="33.75" customHeight="1" thickBot="1" x14ac:dyDescent="0.25">
      <c r="A1308" s="64" t="s">
        <v>16383</v>
      </c>
      <c r="B1308" s="64" t="s">
        <v>161</v>
      </c>
      <c r="C1308" s="64" t="s">
        <v>11726</v>
      </c>
      <c r="D1308" s="64" t="s">
        <v>14380</v>
      </c>
      <c r="E1308" s="64" t="s">
        <v>10964</v>
      </c>
      <c r="F1308" s="64" t="s">
        <v>11097</v>
      </c>
      <c r="G1308" s="45"/>
      <c r="H1308" s="45"/>
      <c r="I1308" s="45"/>
      <c r="J1308" s="45"/>
    </row>
    <row r="1309" spans="1:10" ht="13.5" customHeight="1" thickBot="1" x14ac:dyDescent="0.25">
      <c r="A1309" s="66" t="s">
        <v>18857</v>
      </c>
      <c r="B1309" s="91" t="s">
        <v>18858</v>
      </c>
      <c r="C1309" s="66" t="s">
        <v>17798</v>
      </c>
      <c r="D1309" s="66" t="s">
        <v>10173</v>
      </c>
      <c r="E1309" s="66" t="s">
        <v>8857</v>
      </c>
      <c r="F1309" s="66"/>
      <c r="G1309" s="45"/>
      <c r="H1309" s="45"/>
      <c r="I1309" s="45"/>
      <c r="J1309" s="45"/>
    </row>
    <row r="1310" spans="1:10" ht="14.1" customHeight="1" thickBot="1" x14ac:dyDescent="0.25">
      <c r="A1310" s="118" t="s">
        <v>14830</v>
      </c>
      <c r="B1310" s="67" t="s">
        <v>8531</v>
      </c>
      <c r="C1310" s="76">
        <v>43832</v>
      </c>
      <c r="D1310" s="118" t="s">
        <v>9388</v>
      </c>
      <c r="E1310" s="67" t="s">
        <v>13095</v>
      </c>
      <c r="F1310" s="66" t="s">
        <v>3082</v>
      </c>
      <c r="G1310" s="45"/>
      <c r="H1310" s="45"/>
      <c r="I1310" s="45"/>
      <c r="J1310" s="45"/>
    </row>
    <row r="1311" spans="1:10" ht="14.1" customHeight="1" thickBot="1" x14ac:dyDescent="0.25">
      <c r="A1311" s="119"/>
      <c r="B1311" s="67" t="s">
        <v>1787</v>
      </c>
      <c r="C1311" s="100">
        <f>IF(C1310="","",IF(AND(MONTH(C1310)&gt;=1,MONTH(C1310)&lt;=3),1,IF(AND(MONTH(C1310)&gt;=4,MONTH(C1310)&lt;=6),2,IF(AND(MONTH(C1310)&gt;=7,MONTH(C1310)&lt;=9),3,4))))</f>
        <v>1</v>
      </c>
      <c r="D1311" s="119"/>
      <c r="E1311" s="67" t="s">
        <v>2419</v>
      </c>
      <c r="F1311" s="66" t="s">
        <v>14451</v>
      </c>
      <c r="G1311" s="45"/>
      <c r="H1311" s="45"/>
      <c r="I1311" s="45"/>
      <c r="J1311" s="45"/>
    </row>
    <row r="1312" spans="1:10" ht="14.1" customHeight="1" thickBot="1" x14ac:dyDescent="0.25">
      <c r="A1312" s="119"/>
      <c r="B1312" s="67" t="s">
        <v>12944</v>
      </c>
      <c r="C1312" s="76">
        <v>44012</v>
      </c>
      <c r="D1312" s="119"/>
      <c r="E1312" s="67" t="s">
        <v>3075</v>
      </c>
      <c r="F1312" s="66" t="s">
        <v>4623</v>
      </c>
      <c r="G1312" s="45"/>
      <c r="H1312" s="45"/>
      <c r="I1312" s="45"/>
      <c r="J1312" s="45"/>
    </row>
    <row r="1313" spans="1:10" ht="14.1" customHeight="1" thickBot="1" x14ac:dyDescent="0.25">
      <c r="A1313" s="119"/>
      <c r="B1313" s="67" t="s">
        <v>1787</v>
      </c>
      <c r="C1313" s="100">
        <f>IF(C1312="","",IF(AND(MONTH(C1312)&gt;=1,MONTH(C1312)&lt;=3),1,IF(AND(MONTH(C1312)&gt;=4,MONTH(C1312)&lt;=6),2,IF(AND(MONTH(C1312)&gt;=7,MONTH(C1312)&lt;=9),3,4))))</f>
        <v>2</v>
      </c>
      <c r="D1313" s="119"/>
      <c r="E1313" s="67" t="s">
        <v>13194</v>
      </c>
      <c r="F1313" s="66" t="s">
        <v>4623</v>
      </c>
      <c r="G1313" s="45"/>
      <c r="H1313" s="45"/>
      <c r="I1313" s="45"/>
      <c r="J1313" s="45"/>
    </row>
    <row r="1314" spans="1:10" ht="14.1" customHeight="1" thickBot="1" x14ac:dyDescent="0.25">
      <c r="A1314" s="45"/>
      <c r="B1314" s="45"/>
      <c r="C1314" s="45"/>
      <c r="D1314" s="45"/>
      <c r="E1314" s="45"/>
      <c r="F1314" s="45"/>
      <c r="G1314" s="45"/>
      <c r="H1314" s="45"/>
      <c r="I1314" s="45"/>
      <c r="J1314" s="45"/>
    </row>
    <row r="1315" spans="1:10" ht="14.1" customHeight="1" thickBot="1" x14ac:dyDescent="0.25">
      <c r="A1315" s="72" t="s">
        <v>15736</v>
      </c>
      <c r="B1315" s="72" t="s">
        <v>16147</v>
      </c>
      <c r="C1315" s="72" t="s">
        <v>15642</v>
      </c>
      <c r="D1315" s="72" t="s">
        <v>15252</v>
      </c>
      <c r="E1315" s="72" t="s">
        <v>6935</v>
      </c>
      <c r="F1315" s="72" t="s">
        <v>15281</v>
      </c>
      <c r="G1315" s="45"/>
      <c r="H1315" s="45"/>
      <c r="I1315" s="45"/>
      <c r="J1315" s="45"/>
    </row>
    <row r="1316" spans="1:10" ht="13.5" customHeight="1" x14ac:dyDescent="0.2">
      <c r="A1316" s="92">
        <v>26111703</v>
      </c>
      <c r="B1316" s="69" t="str">
        <f ca="1">IFERROR(INDEX(UNSPSCDes,MATCH(INDIRECT(ADDRESS(ROW(),COLUMN()-1,4)),UNSPSCCode,0)),"")</f>
        <v>Baterías para vehículos</v>
      </c>
      <c r="C1316" s="81" t="s">
        <v>1450</v>
      </c>
      <c r="D1316" s="81">
        <v>4</v>
      </c>
      <c r="E1316" s="71">
        <v>7500</v>
      </c>
      <c r="F1316" s="70">
        <f ca="1">INDIRECT(ADDRESS(ROW(),COLUMN()-2,4))*INDIRECT(ADDRESS(ROW(),COLUMN()-1,4))</f>
        <v>30000</v>
      </c>
      <c r="G1316" s="45"/>
      <c r="H1316" s="45"/>
      <c r="I1316" s="45"/>
      <c r="J1316" s="45"/>
    </row>
    <row r="1317" spans="1:10" ht="13.5" customHeight="1" x14ac:dyDescent="0.2">
      <c r="A1317" s="92">
        <v>26111703</v>
      </c>
      <c r="B1317" s="69" t="str">
        <f ca="1">IFERROR(INDEX(UNSPSCDes,MATCH(INDIRECT(ADDRESS(ROW(),COLUMN()-1,4)),UNSPSCCode,0)),"")</f>
        <v>Baterías para vehículos</v>
      </c>
      <c r="C1317" s="81" t="s">
        <v>1450</v>
      </c>
      <c r="D1317" s="81">
        <v>1</v>
      </c>
      <c r="E1317" s="71">
        <v>7168.12</v>
      </c>
      <c r="F1317" s="70">
        <f ca="1">INDIRECT(ADDRESS(ROW(),COLUMN()-2,4))*INDIRECT(ADDRESS(ROW(),COLUMN()-1,4))</f>
        <v>7168.12</v>
      </c>
      <c r="G1317" s="45"/>
      <c r="H1317" s="45"/>
      <c r="I1317" s="45"/>
      <c r="J1317" s="45"/>
    </row>
    <row r="1318" spans="1:10" ht="13.5" customHeight="1" x14ac:dyDescent="0.2">
      <c r="A1318" s="92">
        <v>26111703</v>
      </c>
      <c r="B1318" s="69" t="str">
        <f ca="1">IFERROR(INDEX(UNSPSCDes,MATCH(INDIRECT(ADDRESS(ROW(),COLUMN()-1,4)),UNSPSCCode,0)),"")</f>
        <v>Baterías para vehículos</v>
      </c>
      <c r="C1318" s="81" t="s">
        <v>1450</v>
      </c>
      <c r="D1318" s="81">
        <v>1</v>
      </c>
      <c r="E1318" s="71">
        <v>7200</v>
      </c>
      <c r="F1318" s="70">
        <f ca="1">INDIRECT(ADDRESS(ROW(),COLUMN()-2,4))*INDIRECT(ADDRESS(ROW(),COLUMN()-1,4))</f>
        <v>7200</v>
      </c>
      <c r="G1318" s="45"/>
      <c r="H1318" s="45"/>
      <c r="I1318" s="45"/>
      <c r="J1318" s="45"/>
    </row>
    <row r="1319" spans="1:10" ht="13.5" customHeight="1" x14ac:dyDescent="0.2">
      <c r="A1319" s="92">
        <v>26111707</v>
      </c>
      <c r="B1319" s="69" t="str">
        <f ca="1">IFERROR(INDEX(UNSPSCDes,MATCH(INDIRECT(ADDRESS(ROW(),COLUMN()-1,4)),UNSPSCCode,0)),"")</f>
        <v>Baterías de plomo-ácido</v>
      </c>
      <c r="C1319" s="81" t="s">
        <v>1450</v>
      </c>
      <c r="D1319" s="81">
        <v>1</v>
      </c>
      <c r="E1319" s="71">
        <v>2000</v>
      </c>
      <c r="F1319" s="70">
        <f ca="1">INDIRECT(ADDRESS(ROW(),COLUMN()-2,4))*INDIRECT(ADDRESS(ROW(),COLUMN()-1,4))</f>
        <v>2000</v>
      </c>
      <c r="G1319" s="45"/>
      <c r="H1319" s="45"/>
      <c r="I1319" s="45"/>
      <c r="J1319" s="45"/>
    </row>
    <row r="1320" spans="1:10" ht="14.1" customHeight="1" x14ac:dyDescent="0.2">
      <c r="A1320" s="45"/>
      <c r="B1320" s="45"/>
      <c r="C1320" s="45"/>
      <c r="D1320" s="45"/>
      <c r="E1320" s="73" t="s">
        <v>12552</v>
      </c>
      <c r="F1320" s="74">
        <f ca="1">SUM(Table342[MONTO TOTAL ESTIMADO])</f>
        <v>46368.12</v>
      </c>
      <c r="G1320" s="45"/>
      <c r="H1320" s="45" t="str">
        <f>C1309</f>
        <v>Bienes</v>
      </c>
      <c r="I1320" s="45" t="str">
        <f>E1309</f>
        <v>Sí</v>
      </c>
      <c r="J1320" s="45" t="str">
        <f>D1309</f>
        <v>Compras por debajo del Umbral</v>
      </c>
    </row>
    <row r="1321" spans="1:10" ht="14.1" customHeight="1" thickBot="1" x14ac:dyDescent="0.3"/>
    <row r="1322" spans="1:10" ht="33.75" customHeight="1" thickBot="1" x14ac:dyDescent="0.25">
      <c r="A1322" s="64" t="s">
        <v>16383</v>
      </c>
      <c r="B1322" s="64" t="s">
        <v>161</v>
      </c>
      <c r="C1322" s="64" t="s">
        <v>11726</v>
      </c>
      <c r="D1322" s="64" t="s">
        <v>14380</v>
      </c>
      <c r="E1322" s="64" t="s">
        <v>10964</v>
      </c>
      <c r="F1322" s="64" t="s">
        <v>11097</v>
      </c>
      <c r="G1322" s="45"/>
      <c r="H1322" s="45"/>
      <c r="I1322" s="45"/>
      <c r="J1322" s="45"/>
    </row>
    <row r="1323" spans="1:10" ht="13.5" customHeight="1" thickBot="1" x14ac:dyDescent="0.25">
      <c r="A1323" s="66" t="s">
        <v>18859</v>
      </c>
      <c r="B1323" s="91" t="s">
        <v>18860</v>
      </c>
      <c r="C1323" s="66" t="s">
        <v>17798</v>
      </c>
      <c r="D1323" s="66" t="s">
        <v>10173</v>
      </c>
      <c r="E1323" s="66" t="s">
        <v>8857</v>
      </c>
      <c r="F1323" s="66"/>
      <c r="G1323" s="45"/>
      <c r="H1323" s="45"/>
      <c r="I1323" s="45"/>
      <c r="J1323" s="45"/>
    </row>
    <row r="1324" spans="1:10" ht="14.1" customHeight="1" thickBot="1" x14ac:dyDescent="0.25">
      <c r="A1324" s="118" t="s">
        <v>14830</v>
      </c>
      <c r="B1324" s="67" t="s">
        <v>8531</v>
      </c>
      <c r="C1324" s="76">
        <v>44105</v>
      </c>
      <c r="D1324" s="118" t="s">
        <v>9388</v>
      </c>
      <c r="E1324" s="67" t="s">
        <v>13095</v>
      </c>
      <c r="F1324" s="66" t="s">
        <v>3082</v>
      </c>
      <c r="G1324" s="45"/>
      <c r="H1324" s="45"/>
      <c r="I1324" s="45"/>
      <c r="J1324" s="45"/>
    </row>
    <row r="1325" spans="1:10" ht="14.1" customHeight="1" thickBot="1" x14ac:dyDescent="0.25">
      <c r="A1325" s="119"/>
      <c r="B1325" s="67" t="s">
        <v>1787</v>
      </c>
      <c r="C1325" s="100">
        <f>IF(C1324="","",IF(AND(MONTH(C1324)&gt;=1,MONTH(C1324)&lt;=3),1,IF(AND(MONTH(C1324)&gt;=4,MONTH(C1324)&lt;=6),2,IF(AND(MONTH(C1324)&gt;=7,MONTH(C1324)&lt;=9),3,4))))</f>
        <v>4</v>
      </c>
      <c r="D1325" s="119"/>
      <c r="E1325" s="67" t="s">
        <v>2419</v>
      </c>
      <c r="F1325" s="66" t="s">
        <v>14451</v>
      </c>
      <c r="G1325" s="45"/>
      <c r="H1325" s="45"/>
      <c r="I1325" s="45"/>
      <c r="J1325" s="45"/>
    </row>
    <row r="1326" spans="1:10" ht="14.1" customHeight="1" thickBot="1" x14ac:dyDescent="0.25">
      <c r="A1326" s="119"/>
      <c r="B1326" s="67" t="s">
        <v>12944</v>
      </c>
      <c r="C1326" s="76">
        <v>44196</v>
      </c>
      <c r="D1326" s="119"/>
      <c r="E1326" s="67" t="s">
        <v>3075</v>
      </c>
      <c r="F1326" s="66" t="s">
        <v>4623</v>
      </c>
      <c r="G1326" s="45"/>
      <c r="H1326" s="45"/>
      <c r="I1326" s="45"/>
      <c r="J1326" s="45"/>
    </row>
    <row r="1327" spans="1:10" ht="14.1" customHeight="1" thickBot="1" x14ac:dyDescent="0.25">
      <c r="A1327" s="119"/>
      <c r="B1327" s="67" t="s">
        <v>1787</v>
      </c>
      <c r="C1327" s="100">
        <f>IF(C1326="","",IF(AND(MONTH(C1326)&gt;=1,MONTH(C1326)&lt;=3),1,IF(AND(MONTH(C1326)&gt;=4,MONTH(C1326)&lt;=6),2,IF(AND(MONTH(C1326)&gt;=7,MONTH(C1326)&lt;=9),3,4))))</f>
        <v>4</v>
      </c>
      <c r="D1327" s="119"/>
      <c r="E1327" s="67" t="s">
        <v>13194</v>
      </c>
      <c r="F1327" s="66" t="s">
        <v>4623</v>
      </c>
      <c r="G1327" s="45"/>
      <c r="H1327" s="45"/>
      <c r="I1327" s="45"/>
      <c r="J1327" s="45"/>
    </row>
    <row r="1328" spans="1:10" ht="14.1" customHeight="1" thickBot="1" x14ac:dyDescent="0.25">
      <c r="A1328" s="45"/>
      <c r="B1328" s="45"/>
      <c r="C1328" s="45"/>
      <c r="D1328" s="45"/>
      <c r="E1328" s="45"/>
      <c r="F1328" s="45"/>
      <c r="G1328" s="45"/>
      <c r="H1328" s="45"/>
      <c r="I1328" s="45"/>
      <c r="J1328" s="45"/>
    </row>
    <row r="1329" spans="1:10" ht="14.1" customHeight="1" thickBot="1" x14ac:dyDescent="0.25">
      <c r="A1329" s="72" t="s">
        <v>15736</v>
      </c>
      <c r="B1329" s="72" t="s">
        <v>16147</v>
      </c>
      <c r="C1329" s="72" t="s">
        <v>15642</v>
      </c>
      <c r="D1329" s="72" t="s">
        <v>15252</v>
      </c>
      <c r="E1329" s="72" t="s">
        <v>6935</v>
      </c>
      <c r="F1329" s="72" t="s">
        <v>15281</v>
      </c>
      <c r="G1329" s="45"/>
      <c r="H1329" s="45"/>
      <c r="I1329" s="45"/>
      <c r="J1329" s="45"/>
    </row>
    <row r="1330" spans="1:10" ht="13.5" customHeight="1" x14ac:dyDescent="0.2">
      <c r="A1330" s="81">
        <v>40101604</v>
      </c>
      <c r="B1330" s="69" t="str">
        <f t="shared" ref="B1330:B1331" ca="1" si="72">IFERROR(INDEX(UNSPSCDes,MATCH(INDIRECT(ADDRESS(ROW(),COLUMN()-1,4)),UNSPSCCode,0)),"")</f>
        <v>Ventiladores</v>
      </c>
      <c r="C1330" s="81" t="s">
        <v>1450</v>
      </c>
      <c r="D1330" s="81">
        <v>1</v>
      </c>
      <c r="E1330" s="71">
        <v>2000</v>
      </c>
      <c r="F1330" s="70">
        <f t="shared" ref="F1330:F1331" ca="1" si="73">INDIRECT(ADDRESS(ROW(),COLUMN()-2,4))*INDIRECT(ADDRESS(ROW(),COLUMN()-1,4))</f>
        <v>2000</v>
      </c>
      <c r="G1330" s="45"/>
      <c r="H1330" s="45"/>
      <c r="I1330" s="45"/>
      <c r="J1330" s="45"/>
    </row>
    <row r="1331" spans="1:10" ht="13.5" customHeight="1" x14ac:dyDescent="0.2">
      <c r="A1331" s="92">
        <v>52141504</v>
      </c>
      <c r="B1331" s="69" t="str">
        <f t="shared" ca="1" si="72"/>
        <v>Fogones para uso doméstico</v>
      </c>
      <c r="C1331" s="81" t="s">
        <v>1450</v>
      </c>
      <c r="D1331" s="81">
        <v>1</v>
      </c>
      <c r="E1331" s="71">
        <v>3000</v>
      </c>
      <c r="F1331" s="70">
        <f t="shared" ca="1" si="73"/>
        <v>3000</v>
      </c>
      <c r="G1331" s="45"/>
      <c r="H1331" s="45"/>
      <c r="I1331" s="45"/>
      <c r="J1331" s="45"/>
    </row>
    <row r="1332" spans="1:10" ht="14.1" customHeight="1" x14ac:dyDescent="0.2">
      <c r="A1332" s="45"/>
      <c r="B1332" s="45"/>
      <c r="C1332" s="45"/>
      <c r="D1332" s="45"/>
      <c r="E1332" s="73" t="s">
        <v>12552</v>
      </c>
      <c r="F1332" s="74">
        <f ca="1">SUM(Table344[MONTO TOTAL ESTIMADO])</f>
        <v>5000</v>
      </c>
      <c r="G1332" s="45"/>
      <c r="H1332" s="45" t="str">
        <f>C1323</f>
        <v>Bienes</v>
      </c>
      <c r="I1332" s="45" t="str">
        <f>E1323</f>
        <v>Sí</v>
      </c>
      <c r="J1332" s="45" t="str">
        <f>D1323</f>
        <v>Compras por debajo del Umbral</v>
      </c>
    </row>
    <row r="1333" spans="1:10" ht="14.1" customHeight="1" thickBot="1" x14ac:dyDescent="0.3"/>
    <row r="1334" spans="1:10" ht="33.75" customHeight="1" thickBot="1" x14ac:dyDescent="0.25">
      <c r="A1334" s="64" t="s">
        <v>16383</v>
      </c>
      <c r="B1334" s="64" t="s">
        <v>161</v>
      </c>
      <c r="C1334" s="64" t="s">
        <v>11726</v>
      </c>
      <c r="D1334" s="64" t="s">
        <v>14380</v>
      </c>
      <c r="E1334" s="64" t="s">
        <v>10964</v>
      </c>
      <c r="F1334" s="64" t="s">
        <v>11097</v>
      </c>
      <c r="G1334" s="45"/>
      <c r="H1334" s="45"/>
      <c r="I1334" s="45"/>
      <c r="J1334" s="45"/>
    </row>
    <row r="1335" spans="1:10" ht="13.5" customHeight="1" thickBot="1" x14ac:dyDescent="0.25">
      <c r="A1335" s="66" t="s">
        <v>18861</v>
      </c>
      <c r="B1335" s="91" t="s">
        <v>18862</v>
      </c>
      <c r="C1335" s="66" t="s">
        <v>17798</v>
      </c>
      <c r="D1335" s="66" t="s">
        <v>10173</v>
      </c>
      <c r="E1335" s="66" t="s">
        <v>17854</v>
      </c>
      <c r="F1335" s="66"/>
      <c r="G1335" s="45"/>
      <c r="H1335" s="45"/>
      <c r="I1335" s="45"/>
      <c r="J1335" s="45"/>
    </row>
    <row r="1336" spans="1:10" ht="14.1" customHeight="1" thickBot="1" x14ac:dyDescent="0.25">
      <c r="A1336" s="118" t="s">
        <v>14830</v>
      </c>
      <c r="B1336" s="67" t="s">
        <v>8531</v>
      </c>
      <c r="C1336" s="76">
        <v>43832</v>
      </c>
      <c r="D1336" s="118" t="s">
        <v>9388</v>
      </c>
      <c r="E1336" s="67" t="s">
        <v>13095</v>
      </c>
      <c r="F1336" s="66" t="s">
        <v>3082</v>
      </c>
      <c r="G1336" s="45"/>
      <c r="H1336" s="45"/>
      <c r="I1336" s="45"/>
      <c r="J1336" s="45"/>
    </row>
    <row r="1337" spans="1:10" ht="14.1" customHeight="1" thickBot="1" x14ac:dyDescent="0.25">
      <c r="A1337" s="119"/>
      <c r="B1337" s="67" t="s">
        <v>1787</v>
      </c>
      <c r="C1337" s="100">
        <f>IF(C1336="","",IF(AND(MONTH(C1336)&gt;=1,MONTH(C1336)&lt;=3),1,IF(AND(MONTH(C1336)&gt;=4,MONTH(C1336)&lt;=6),2,IF(AND(MONTH(C1336)&gt;=7,MONTH(C1336)&lt;=9),3,4))))</f>
        <v>1</v>
      </c>
      <c r="D1337" s="119"/>
      <c r="E1337" s="67" t="s">
        <v>2419</v>
      </c>
      <c r="F1337" s="66" t="s">
        <v>14451</v>
      </c>
      <c r="G1337" s="45"/>
      <c r="H1337" s="45"/>
      <c r="I1337" s="45"/>
      <c r="J1337" s="45"/>
    </row>
    <row r="1338" spans="1:10" ht="14.1" customHeight="1" thickBot="1" x14ac:dyDescent="0.25">
      <c r="A1338" s="119"/>
      <c r="B1338" s="67" t="s">
        <v>12944</v>
      </c>
      <c r="C1338" s="76">
        <v>44012</v>
      </c>
      <c r="D1338" s="119"/>
      <c r="E1338" s="67" t="s">
        <v>3075</v>
      </c>
      <c r="F1338" s="66" t="s">
        <v>4623</v>
      </c>
      <c r="G1338" s="45"/>
      <c r="H1338" s="45"/>
      <c r="I1338" s="45"/>
      <c r="J1338" s="45"/>
    </row>
    <row r="1339" spans="1:10" ht="14.1" customHeight="1" thickBot="1" x14ac:dyDescent="0.25">
      <c r="A1339" s="119"/>
      <c r="B1339" s="67" t="s">
        <v>1787</v>
      </c>
      <c r="C1339" s="100">
        <f>IF(C1338="","",IF(AND(MONTH(C1338)&gt;=1,MONTH(C1338)&lt;=3),1,IF(AND(MONTH(C1338)&gt;=4,MONTH(C1338)&lt;=6),2,IF(AND(MONTH(C1338)&gt;=7,MONTH(C1338)&lt;=9),3,4))))</f>
        <v>2</v>
      </c>
      <c r="D1339" s="119"/>
      <c r="E1339" s="67" t="s">
        <v>13194</v>
      </c>
      <c r="F1339" s="66" t="s">
        <v>4623</v>
      </c>
      <c r="G1339" s="45"/>
      <c r="H1339" s="45"/>
      <c r="I1339" s="45"/>
      <c r="J1339" s="45"/>
    </row>
    <row r="1340" spans="1:10" ht="14.1" customHeight="1" thickBot="1" x14ac:dyDescent="0.25">
      <c r="A1340" s="45"/>
      <c r="B1340" s="45"/>
      <c r="C1340" s="45"/>
      <c r="D1340" s="45"/>
      <c r="E1340" s="45"/>
      <c r="F1340" s="45"/>
      <c r="G1340" s="45"/>
      <c r="H1340" s="45"/>
      <c r="I1340" s="45"/>
      <c r="J1340" s="45"/>
    </row>
    <row r="1341" spans="1:10" ht="14.1" customHeight="1" thickBot="1" x14ac:dyDescent="0.25">
      <c r="A1341" s="72" t="s">
        <v>15736</v>
      </c>
      <c r="B1341" s="72" t="s">
        <v>16147</v>
      </c>
      <c r="C1341" s="72" t="s">
        <v>15642</v>
      </c>
      <c r="D1341" s="72" t="s">
        <v>15252</v>
      </c>
      <c r="E1341" s="72" t="s">
        <v>6935</v>
      </c>
      <c r="F1341" s="72" t="s">
        <v>15281</v>
      </c>
      <c r="G1341" s="45"/>
      <c r="H1341" s="45"/>
      <c r="I1341" s="45"/>
      <c r="J1341" s="45"/>
    </row>
    <row r="1342" spans="1:10" ht="13.5" customHeight="1" x14ac:dyDescent="0.2">
      <c r="A1342" s="92">
        <v>24111802</v>
      </c>
      <c r="B1342" s="69" t="str">
        <f ca="1">IFERROR(INDEX(UNSPSCDes,MATCH(INDIRECT(ADDRESS(ROW(),COLUMN()-1,4)),UNSPSCCode,0)),"")</f>
        <v>Tanques o cilindros de aire o gas</v>
      </c>
      <c r="C1342" s="81" t="s">
        <v>1450</v>
      </c>
      <c r="D1342" s="81">
        <v>2</v>
      </c>
      <c r="E1342" s="71">
        <v>1875.1</v>
      </c>
      <c r="F1342" s="70">
        <f ca="1">INDIRECT(ADDRESS(ROW(),COLUMN()-2,4))*INDIRECT(ADDRESS(ROW(),COLUMN()-1,4))</f>
        <v>3750.2</v>
      </c>
      <c r="G1342" s="45"/>
      <c r="H1342" s="45"/>
      <c r="I1342" s="45"/>
      <c r="J1342" s="45"/>
    </row>
    <row r="1343" spans="1:10" ht="13.5" customHeight="1" x14ac:dyDescent="0.2">
      <c r="A1343" s="92">
        <v>24111802</v>
      </c>
      <c r="B1343" s="69" t="str">
        <f ca="1">IFERROR(INDEX(UNSPSCDes,MATCH(INDIRECT(ADDRESS(ROW(),COLUMN()-1,4)),UNSPSCCode,0)),"")</f>
        <v>Tanques o cilindros de aire o gas</v>
      </c>
      <c r="C1343" s="81" t="s">
        <v>1450</v>
      </c>
      <c r="D1343" s="81">
        <v>2</v>
      </c>
      <c r="E1343" s="71">
        <v>3000</v>
      </c>
      <c r="F1343" s="70">
        <f ca="1">INDIRECT(ADDRESS(ROW(),COLUMN()-2,4))*INDIRECT(ADDRESS(ROW(),COLUMN()-1,4))</f>
        <v>6000</v>
      </c>
      <c r="G1343" s="45"/>
      <c r="H1343" s="45"/>
      <c r="I1343" s="45"/>
      <c r="J1343" s="45"/>
    </row>
    <row r="1344" spans="1:10" ht="14.1" customHeight="1" x14ac:dyDescent="0.2">
      <c r="A1344" s="45"/>
      <c r="B1344" s="45"/>
      <c r="C1344" s="45"/>
      <c r="D1344" s="45"/>
      <c r="E1344" s="73" t="s">
        <v>12552</v>
      </c>
      <c r="F1344" s="74">
        <f ca="1">SUM(Table345[MONTO TOTAL ESTIMADO])</f>
        <v>9750.2000000000007</v>
      </c>
      <c r="G1344" s="45"/>
      <c r="H1344" s="45" t="str">
        <f>C1335</f>
        <v>Bienes</v>
      </c>
      <c r="I1344" s="45" t="str">
        <f>E1335</f>
        <v>No</v>
      </c>
      <c r="J1344" s="45" t="str">
        <f>D1335</f>
        <v>Compras por debajo del Umbral</v>
      </c>
    </row>
    <row r="1345" spans="1:10" ht="14.1" customHeight="1" thickBot="1" x14ac:dyDescent="0.3"/>
    <row r="1346" spans="1:10" ht="33.75" customHeight="1" thickBot="1" x14ac:dyDescent="0.25">
      <c r="A1346" s="64" t="s">
        <v>16383</v>
      </c>
      <c r="B1346" s="64" t="s">
        <v>161</v>
      </c>
      <c r="C1346" s="64" t="s">
        <v>11726</v>
      </c>
      <c r="D1346" s="64" t="s">
        <v>14380</v>
      </c>
      <c r="E1346" s="64" t="s">
        <v>10964</v>
      </c>
      <c r="F1346" s="64" t="s">
        <v>11097</v>
      </c>
      <c r="G1346" s="45"/>
      <c r="H1346" s="45"/>
      <c r="I1346" s="45"/>
      <c r="J1346" s="45"/>
    </row>
    <row r="1347" spans="1:10" ht="13.5" customHeight="1" thickBot="1" x14ac:dyDescent="0.25">
      <c r="A1347" s="66" t="s">
        <v>18863</v>
      </c>
      <c r="B1347" s="91" t="s">
        <v>18864</v>
      </c>
      <c r="C1347" s="66" t="s">
        <v>17798</v>
      </c>
      <c r="D1347" s="66" t="s">
        <v>17483</v>
      </c>
      <c r="E1347" s="66" t="s">
        <v>8857</v>
      </c>
      <c r="F1347" s="66"/>
      <c r="G1347" s="45"/>
      <c r="H1347" s="45"/>
      <c r="I1347" s="45"/>
      <c r="J1347" s="45"/>
    </row>
    <row r="1348" spans="1:10" ht="14.1" customHeight="1" thickBot="1" x14ac:dyDescent="0.25">
      <c r="A1348" s="118" t="s">
        <v>14830</v>
      </c>
      <c r="B1348" s="67" t="s">
        <v>8531</v>
      </c>
      <c r="C1348" s="76">
        <v>43892</v>
      </c>
      <c r="D1348" s="118" t="s">
        <v>9388</v>
      </c>
      <c r="E1348" s="67" t="s">
        <v>13095</v>
      </c>
      <c r="F1348" s="66" t="s">
        <v>3082</v>
      </c>
      <c r="G1348" s="45"/>
      <c r="H1348" s="45"/>
      <c r="I1348" s="45"/>
      <c r="J1348" s="45"/>
    </row>
    <row r="1349" spans="1:10" ht="14.1" customHeight="1" thickBot="1" x14ac:dyDescent="0.25">
      <c r="A1349" s="119"/>
      <c r="B1349" s="67" t="s">
        <v>1787</v>
      </c>
      <c r="C1349" s="100">
        <f>IF(C1348="","",IF(AND(MONTH(C1348)&gt;=1,MONTH(C1348)&lt;=3),1,IF(AND(MONTH(C1348)&gt;=4,MONTH(C1348)&lt;=6),2,IF(AND(MONTH(C1348)&gt;=7,MONTH(C1348)&lt;=9),3,4))))</f>
        <v>1</v>
      </c>
      <c r="D1349" s="119"/>
      <c r="E1349" s="67" t="s">
        <v>2419</v>
      </c>
      <c r="F1349" s="66" t="s">
        <v>14451</v>
      </c>
      <c r="G1349" s="45"/>
      <c r="H1349" s="45"/>
      <c r="I1349" s="45"/>
      <c r="J1349" s="45"/>
    </row>
    <row r="1350" spans="1:10" ht="14.1" customHeight="1" thickBot="1" x14ac:dyDescent="0.25">
      <c r="A1350" s="119"/>
      <c r="B1350" s="67" t="s">
        <v>12944</v>
      </c>
      <c r="C1350" s="76">
        <v>43921</v>
      </c>
      <c r="D1350" s="119"/>
      <c r="E1350" s="67" t="s">
        <v>3075</v>
      </c>
      <c r="F1350" s="66" t="s">
        <v>4623</v>
      </c>
      <c r="G1350" s="45"/>
      <c r="H1350" s="45"/>
      <c r="I1350" s="45"/>
      <c r="J1350" s="45"/>
    </row>
    <row r="1351" spans="1:10" ht="14.1" customHeight="1" thickBot="1" x14ac:dyDescent="0.25">
      <c r="A1351" s="119"/>
      <c r="B1351" s="67" t="s">
        <v>1787</v>
      </c>
      <c r="C1351" s="100">
        <f>IF(C1350="","",IF(AND(MONTH(C1350)&gt;=1,MONTH(C1350)&lt;=3),1,IF(AND(MONTH(C1350)&gt;=4,MONTH(C1350)&lt;=6),2,IF(AND(MONTH(C1350)&gt;=7,MONTH(C1350)&lt;=9),3,4))))</f>
        <v>1</v>
      </c>
      <c r="D1351" s="119"/>
      <c r="E1351" s="67" t="s">
        <v>13194</v>
      </c>
      <c r="F1351" s="66" t="s">
        <v>4623</v>
      </c>
      <c r="G1351" s="45"/>
      <c r="H1351" s="45"/>
      <c r="I1351" s="45"/>
      <c r="J1351" s="45"/>
    </row>
    <row r="1352" spans="1:10" ht="14.1" customHeight="1" thickBot="1" x14ac:dyDescent="0.25">
      <c r="A1352" s="45"/>
      <c r="B1352" s="45"/>
      <c r="C1352" s="45"/>
      <c r="D1352" s="45"/>
      <c r="E1352" s="45"/>
      <c r="F1352" s="45"/>
      <c r="G1352" s="45"/>
      <c r="H1352" s="45"/>
      <c r="I1352" s="45"/>
      <c r="J1352" s="45"/>
    </row>
    <row r="1353" spans="1:10" ht="14.1" customHeight="1" thickBot="1" x14ac:dyDescent="0.25">
      <c r="A1353" s="72" t="s">
        <v>15736</v>
      </c>
      <c r="B1353" s="72" t="s">
        <v>16147</v>
      </c>
      <c r="C1353" s="72" t="s">
        <v>15642</v>
      </c>
      <c r="D1353" s="102" t="s">
        <v>15252</v>
      </c>
      <c r="E1353" s="72" t="s">
        <v>6935</v>
      </c>
      <c r="F1353" s="72" t="s">
        <v>15281</v>
      </c>
      <c r="G1353" s="45"/>
      <c r="H1353" s="45"/>
      <c r="I1353" s="45"/>
      <c r="J1353" s="45"/>
    </row>
    <row r="1354" spans="1:10" ht="13.5" customHeight="1" x14ac:dyDescent="0.2">
      <c r="A1354" s="92">
        <v>53102102</v>
      </c>
      <c r="B1354" s="69" t="str">
        <f t="shared" ref="B1354:B1363" ca="1" si="74">IFERROR(INDEX(UNSPSCDes,MATCH(INDIRECT(ADDRESS(ROW(),COLUMN()-1,4)),UNSPSCCode,0)),"")</f>
        <v>Overoles o monos para hombre</v>
      </c>
      <c r="C1354" s="81" t="s">
        <v>1450</v>
      </c>
      <c r="D1354" s="105">
        <v>65</v>
      </c>
      <c r="E1354" s="71">
        <v>1100.95</v>
      </c>
      <c r="F1354" s="70">
        <f t="shared" ref="F1354:F1363" ca="1" si="75">INDIRECT(ADDRESS(ROW(),COLUMN()-2,4))*INDIRECT(ADDRESS(ROW(),COLUMN()-1,4))</f>
        <v>71561.75</v>
      </c>
      <c r="G1354" s="45"/>
      <c r="H1354" s="45"/>
      <c r="I1354" s="45"/>
      <c r="J1354" s="45"/>
    </row>
    <row r="1355" spans="1:10" ht="13.5" customHeight="1" x14ac:dyDescent="0.2">
      <c r="A1355" s="92">
        <v>53102102</v>
      </c>
      <c r="B1355" s="69" t="str">
        <f t="shared" ca="1" si="74"/>
        <v>Overoles o monos para hombre</v>
      </c>
      <c r="C1355" s="81" t="s">
        <v>1450</v>
      </c>
      <c r="D1355" s="105">
        <v>65</v>
      </c>
      <c r="E1355" s="71">
        <v>900.83</v>
      </c>
      <c r="F1355" s="70">
        <f t="shared" ca="1" si="75"/>
        <v>58553.950000000004</v>
      </c>
      <c r="G1355" s="45"/>
      <c r="H1355" s="45"/>
      <c r="I1355" s="45"/>
      <c r="J1355" s="45"/>
    </row>
    <row r="1356" spans="1:10" ht="13.5" customHeight="1" x14ac:dyDescent="0.2">
      <c r="A1356" s="92">
        <v>53102701</v>
      </c>
      <c r="B1356" s="69" t="str">
        <f t="shared" ca="1" si="74"/>
        <v>Uniformes militares</v>
      </c>
      <c r="C1356" s="81" t="s">
        <v>1450</v>
      </c>
      <c r="D1356" s="105">
        <v>30</v>
      </c>
      <c r="E1356" s="71">
        <v>2000.69</v>
      </c>
      <c r="F1356" s="70">
        <f t="shared" ca="1" si="75"/>
        <v>60020.700000000004</v>
      </c>
      <c r="G1356" s="45"/>
      <c r="H1356" s="45"/>
      <c r="I1356" s="45"/>
      <c r="J1356" s="45"/>
    </row>
    <row r="1357" spans="1:10" ht="13.5" customHeight="1" x14ac:dyDescent="0.2">
      <c r="A1357" s="92">
        <v>53101502</v>
      </c>
      <c r="B1357" s="69" t="str">
        <f t="shared" ca="1" si="74"/>
        <v>Pantalones largos o cortos o pantalonetas para hombre</v>
      </c>
      <c r="C1357" s="81" t="s">
        <v>1450</v>
      </c>
      <c r="D1357" s="105">
        <v>30</v>
      </c>
      <c r="E1357" s="71">
        <v>352.89</v>
      </c>
      <c r="F1357" s="70">
        <f t="shared" ca="1" si="75"/>
        <v>10586.699999999999</v>
      </c>
      <c r="G1357" s="45"/>
      <c r="H1357" s="45"/>
      <c r="I1357" s="45"/>
      <c r="J1357" s="45"/>
    </row>
    <row r="1358" spans="1:10" ht="13.5" customHeight="1" x14ac:dyDescent="0.2">
      <c r="A1358" s="92">
        <v>53103001</v>
      </c>
      <c r="B1358" s="69" t="str">
        <f t="shared" ca="1" si="74"/>
        <v>Camisetas (t-shirts) para hombre</v>
      </c>
      <c r="C1358" s="81" t="s">
        <v>1450</v>
      </c>
      <c r="D1358" s="105">
        <v>20</v>
      </c>
      <c r="E1358" s="71">
        <v>255.98</v>
      </c>
      <c r="F1358" s="70">
        <f t="shared" ca="1" si="75"/>
        <v>5119.5999999999995</v>
      </c>
      <c r="G1358" s="45"/>
      <c r="H1358" s="45"/>
      <c r="I1358" s="45"/>
      <c r="J1358" s="45"/>
    </row>
    <row r="1359" spans="1:10" ht="13.5" customHeight="1" x14ac:dyDescent="0.2">
      <c r="A1359" s="92">
        <v>53101502</v>
      </c>
      <c r="B1359" s="69" t="str">
        <f t="shared" ca="1" si="74"/>
        <v>Pantalones largos o cortos o pantalonetas para hombre</v>
      </c>
      <c r="C1359" s="81" t="s">
        <v>1450</v>
      </c>
      <c r="D1359" s="105">
        <v>40</v>
      </c>
      <c r="E1359" s="71">
        <v>350.98</v>
      </c>
      <c r="F1359" s="70">
        <f t="shared" ca="1" si="75"/>
        <v>14039.2</v>
      </c>
      <c r="G1359" s="45"/>
      <c r="H1359" s="45"/>
      <c r="I1359" s="45"/>
      <c r="J1359" s="45"/>
    </row>
    <row r="1360" spans="1:10" ht="13.5" customHeight="1" x14ac:dyDescent="0.2">
      <c r="A1360" s="92">
        <v>53101602</v>
      </c>
      <c r="B1360" s="69" t="str">
        <f t="shared" ca="1" si="74"/>
        <v>Camisas para hombre</v>
      </c>
      <c r="C1360" s="81" t="s">
        <v>1450</v>
      </c>
      <c r="D1360" s="105">
        <v>40</v>
      </c>
      <c r="E1360" s="71">
        <v>249.56</v>
      </c>
      <c r="F1360" s="70">
        <f t="shared" ca="1" si="75"/>
        <v>9982.4</v>
      </c>
      <c r="G1360" s="45"/>
      <c r="H1360" s="45"/>
      <c r="I1360" s="45"/>
      <c r="J1360" s="45"/>
    </row>
    <row r="1361" spans="1:10" ht="13.5" customHeight="1" x14ac:dyDescent="0.2">
      <c r="A1361" s="92">
        <v>53102516</v>
      </c>
      <c r="B1361" s="69" t="str">
        <f t="shared" ca="1" si="74"/>
        <v>Gorras</v>
      </c>
      <c r="C1361" s="81" t="s">
        <v>1450</v>
      </c>
      <c r="D1361" s="105">
        <v>67</v>
      </c>
      <c r="E1361" s="71">
        <v>150.99</v>
      </c>
      <c r="F1361" s="70">
        <f t="shared" ca="1" si="75"/>
        <v>10116.33</v>
      </c>
      <c r="G1361" s="45"/>
      <c r="H1361" s="45"/>
      <c r="I1361" s="45"/>
      <c r="J1361" s="45"/>
    </row>
    <row r="1362" spans="1:10" ht="13.5" customHeight="1" x14ac:dyDescent="0.2">
      <c r="A1362" s="92">
        <v>53102516</v>
      </c>
      <c r="B1362" s="69" t="str">
        <f t="shared" ca="1" si="74"/>
        <v>Gorras</v>
      </c>
      <c r="C1362" s="81" t="s">
        <v>1450</v>
      </c>
      <c r="D1362" s="105">
        <v>65</v>
      </c>
      <c r="E1362" s="71">
        <v>150.99</v>
      </c>
      <c r="F1362" s="70">
        <f t="shared" ca="1" si="75"/>
        <v>9814.35</v>
      </c>
      <c r="G1362" s="45"/>
      <c r="H1362" s="45"/>
      <c r="I1362" s="45"/>
      <c r="J1362" s="45"/>
    </row>
    <row r="1363" spans="1:10" ht="13.5" customHeight="1" x14ac:dyDescent="0.2">
      <c r="A1363" s="92">
        <v>53102711</v>
      </c>
      <c r="B1363" s="69" t="str">
        <f t="shared" ca="1" si="74"/>
        <v>Batas para personal de peluquerías</v>
      </c>
      <c r="C1363" s="81" t="s">
        <v>1450</v>
      </c>
      <c r="D1363" s="106">
        <v>1</v>
      </c>
      <c r="E1363" s="71">
        <v>410.04</v>
      </c>
      <c r="F1363" s="70">
        <f t="shared" ca="1" si="75"/>
        <v>410.04</v>
      </c>
      <c r="G1363" s="45"/>
      <c r="H1363" s="45"/>
      <c r="I1363" s="45"/>
      <c r="J1363" s="45"/>
    </row>
    <row r="1364" spans="1:10" ht="14.1" customHeight="1" x14ac:dyDescent="0.2">
      <c r="A1364" s="45"/>
      <c r="B1364" s="45"/>
      <c r="C1364" s="45"/>
      <c r="D1364" s="45"/>
      <c r="E1364" s="73" t="s">
        <v>12552</v>
      </c>
      <c r="F1364" s="74">
        <f ca="1">SUM(Table349[MONTO TOTAL ESTIMADO])</f>
        <v>250205.02000000005</v>
      </c>
      <c r="G1364" s="45"/>
      <c r="H1364" s="45" t="str">
        <f>C1347</f>
        <v>Bienes</v>
      </c>
      <c r="I1364" s="45" t="str">
        <f>E1347</f>
        <v>Sí</v>
      </c>
      <c r="J1364" s="45" t="str">
        <f>D1347</f>
        <v>Compras Menores</v>
      </c>
    </row>
    <row r="1365" spans="1:10" ht="14.1" customHeight="1" thickBot="1" x14ac:dyDescent="0.3"/>
    <row r="1366" spans="1:10" ht="33.75" customHeight="1" thickBot="1" x14ac:dyDescent="0.25">
      <c r="A1366" s="64" t="s">
        <v>16383</v>
      </c>
      <c r="B1366" s="64" t="s">
        <v>161</v>
      </c>
      <c r="C1366" s="64" t="s">
        <v>11726</v>
      </c>
      <c r="D1366" s="64" t="s">
        <v>14380</v>
      </c>
      <c r="E1366" s="64" t="s">
        <v>10964</v>
      </c>
      <c r="F1366" s="64" t="s">
        <v>11097</v>
      </c>
      <c r="G1366" s="45"/>
      <c r="H1366" s="45"/>
      <c r="I1366" s="45"/>
      <c r="J1366" s="45"/>
    </row>
    <row r="1367" spans="1:10" ht="13.5" customHeight="1" thickBot="1" x14ac:dyDescent="0.25">
      <c r="A1367" s="66" t="s">
        <v>18863</v>
      </c>
      <c r="B1367" s="91" t="s">
        <v>18864</v>
      </c>
      <c r="C1367" s="66" t="s">
        <v>17798</v>
      </c>
      <c r="D1367" s="66" t="s">
        <v>17483</v>
      </c>
      <c r="E1367" s="66" t="s">
        <v>8857</v>
      </c>
      <c r="F1367" s="66"/>
      <c r="G1367" s="45"/>
      <c r="H1367" s="45"/>
      <c r="I1367" s="45"/>
      <c r="J1367" s="45"/>
    </row>
    <row r="1368" spans="1:10" ht="14.1" customHeight="1" thickBot="1" x14ac:dyDescent="0.25">
      <c r="A1368" s="118" t="s">
        <v>14830</v>
      </c>
      <c r="B1368" s="67" t="s">
        <v>8531</v>
      </c>
      <c r="C1368" s="76">
        <v>44105</v>
      </c>
      <c r="D1368" s="118" t="s">
        <v>9388</v>
      </c>
      <c r="E1368" s="67" t="s">
        <v>13095</v>
      </c>
      <c r="F1368" s="66" t="s">
        <v>3082</v>
      </c>
      <c r="G1368" s="45"/>
      <c r="H1368" s="45"/>
      <c r="I1368" s="45"/>
      <c r="J1368" s="45"/>
    </row>
    <row r="1369" spans="1:10" ht="14.1" customHeight="1" thickBot="1" x14ac:dyDescent="0.25">
      <c r="A1369" s="119"/>
      <c r="B1369" s="67" t="s">
        <v>1787</v>
      </c>
      <c r="C1369" s="100">
        <f>IF(C1368="","",IF(AND(MONTH(C1368)&gt;=1,MONTH(C1368)&lt;=3),1,IF(AND(MONTH(C1368)&gt;=4,MONTH(C1368)&lt;=6),2,IF(AND(MONTH(C1368)&gt;=7,MONTH(C1368)&lt;=9),3,4))))</f>
        <v>4</v>
      </c>
      <c r="D1369" s="119"/>
      <c r="E1369" s="67" t="s">
        <v>2419</v>
      </c>
      <c r="F1369" s="66" t="s">
        <v>14451</v>
      </c>
      <c r="G1369" s="45"/>
      <c r="H1369" s="45"/>
      <c r="I1369" s="45"/>
      <c r="J1369" s="45"/>
    </row>
    <row r="1370" spans="1:10" ht="14.1" customHeight="1" thickBot="1" x14ac:dyDescent="0.25">
      <c r="A1370" s="119"/>
      <c r="B1370" s="67" t="s">
        <v>12944</v>
      </c>
      <c r="C1370" s="76">
        <v>44196</v>
      </c>
      <c r="D1370" s="119"/>
      <c r="E1370" s="67" t="s">
        <v>3075</v>
      </c>
      <c r="F1370" s="66" t="s">
        <v>4623</v>
      </c>
      <c r="G1370" s="45"/>
      <c r="H1370" s="45"/>
      <c r="I1370" s="45"/>
      <c r="J1370" s="45"/>
    </row>
    <row r="1371" spans="1:10" ht="14.1" customHeight="1" thickBot="1" x14ac:dyDescent="0.25">
      <c r="A1371" s="119"/>
      <c r="B1371" s="67" t="s">
        <v>1787</v>
      </c>
      <c r="C1371" s="100">
        <f>IF(C1370="","",IF(AND(MONTH(C1370)&gt;=1,MONTH(C1370)&lt;=3),1,IF(AND(MONTH(C1370)&gt;=4,MONTH(C1370)&lt;=6),2,IF(AND(MONTH(C1370)&gt;=7,MONTH(C1370)&lt;=9),3,4))))</f>
        <v>4</v>
      </c>
      <c r="D1371" s="119"/>
      <c r="E1371" s="67" t="s">
        <v>13194</v>
      </c>
      <c r="F1371" s="66" t="s">
        <v>4623</v>
      </c>
      <c r="G1371" s="45"/>
      <c r="H1371" s="45"/>
      <c r="I1371" s="45"/>
      <c r="J1371" s="45"/>
    </row>
    <row r="1372" spans="1:10" ht="14.1" customHeight="1" thickBot="1" x14ac:dyDescent="0.25">
      <c r="A1372" s="45"/>
      <c r="B1372" s="45"/>
      <c r="C1372" s="45"/>
      <c r="D1372" s="45"/>
      <c r="E1372" s="45"/>
      <c r="F1372" s="45"/>
      <c r="G1372" s="45"/>
      <c r="H1372" s="45"/>
      <c r="I1372" s="45"/>
      <c r="J1372" s="45"/>
    </row>
    <row r="1373" spans="1:10" ht="14.1" customHeight="1" thickBot="1" x14ac:dyDescent="0.25">
      <c r="A1373" s="72" t="s">
        <v>15736</v>
      </c>
      <c r="B1373" s="72" t="s">
        <v>16147</v>
      </c>
      <c r="C1373" s="72" t="s">
        <v>15642</v>
      </c>
      <c r="D1373" s="72" t="s">
        <v>15252</v>
      </c>
      <c r="E1373" s="72" t="s">
        <v>6935</v>
      </c>
      <c r="F1373" s="72" t="s">
        <v>15281</v>
      </c>
      <c r="G1373" s="45"/>
      <c r="H1373" s="45"/>
      <c r="I1373" s="45"/>
      <c r="J1373" s="45"/>
    </row>
    <row r="1374" spans="1:10" ht="13.5" customHeight="1" x14ac:dyDescent="0.2">
      <c r="A1374" s="92">
        <v>53102102</v>
      </c>
      <c r="B1374" s="69" t="str">
        <f t="shared" ref="B1374:B1382" ca="1" si="76">IFERROR(INDEX(UNSPSCDes,MATCH(INDIRECT(ADDRESS(ROW(),COLUMN()-1,4)),UNSPSCCode,0)),"")</f>
        <v>Overoles o monos para hombre</v>
      </c>
      <c r="C1374" s="81" t="s">
        <v>1450</v>
      </c>
      <c r="D1374" s="105">
        <v>65</v>
      </c>
      <c r="E1374" s="71">
        <v>1100.95</v>
      </c>
      <c r="F1374" s="70">
        <f t="shared" ref="F1374:F1382" ca="1" si="77">INDIRECT(ADDRESS(ROW(),COLUMN()-2,4))*INDIRECT(ADDRESS(ROW(),COLUMN()-1,4))</f>
        <v>71561.75</v>
      </c>
      <c r="G1374" s="45"/>
      <c r="H1374" s="45"/>
      <c r="I1374" s="45"/>
      <c r="J1374" s="45"/>
    </row>
    <row r="1375" spans="1:10" ht="13.5" customHeight="1" x14ac:dyDescent="0.2">
      <c r="A1375" s="92">
        <v>53102102</v>
      </c>
      <c r="B1375" s="69" t="str">
        <f t="shared" ca="1" si="76"/>
        <v>Overoles o monos para hombre</v>
      </c>
      <c r="C1375" s="81" t="s">
        <v>1450</v>
      </c>
      <c r="D1375" s="105">
        <v>65</v>
      </c>
      <c r="E1375" s="71">
        <v>900.83</v>
      </c>
      <c r="F1375" s="70">
        <f t="shared" ca="1" si="77"/>
        <v>58553.950000000004</v>
      </c>
      <c r="G1375" s="45"/>
      <c r="H1375" s="45"/>
      <c r="I1375" s="45"/>
      <c r="J1375" s="45"/>
    </row>
    <row r="1376" spans="1:10" ht="13.5" customHeight="1" x14ac:dyDescent="0.2">
      <c r="A1376" s="92">
        <v>53102701</v>
      </c>
      <c r="B1376" s="69" t="str">
        <f t="shared" ca="1" si="76"/>
        <v>Uniformes militares</v>
      </c>
      <c r="C1376" s="81" t="s">
        <v>1450</v>
      </c>
      <c r="D1376" s="105">
        <v>30</v>
      </c>
      <c r="E1376" s="71">
        <v>2000.69</v>
      </c>
      <c r="F1376" s="70">
        <f t="shared" ca="1" si="77"/>
        <v>60020.700000000004</v>
      </c>
      <c r="G1376" s="45"/>
      <c r="H1376" s="45"/>
      <c r="I1376" s="45"/>
      <c r="J1376" s="45"/>
    </row>
    <row r="1377" spans="1:10" ht="13.5" customHeight="1" x14ac:dyDescent="0.2">
      <c r="A1377" s="92">
        <v>53101502</v>
      </c>
      <c r="B1377" s="69" t="str">
        <f t="shared" ca="1" si="76"/>
        <v>Pantalones largos o cortos o pantalonetas para hombre</v>
      </c>
      <c r="C1377" s="81" t="s">
        <v>1450</v>
      </c>
      <c r="D1377" s="105">
        <v>30</v>
      </c>
      <c r="E1377" s="71">
        <v>352.89</v>
      </c>
      <c r="F1377" s="70">
        <f t="shared" ca="1" si="77"/>
        <v>10586.699999999999</v>
      </c>
      <c r="G1377" s="45"/>
      <c r="H1377" s="45"/>
      <c r="I1377" s="45"/>
      <c r="J1377" s="45"/>
    </row>
    <row r="1378" spans="1:10" ht="13.5" customHeight="1" x14ac:dyDescent="0.2">
      <c r="A1378" s="92">
        <v>53103001</v>
      </c>
      <c r="B1378" s="69" t="str">
        <f t="shared" ca="1" si="76"/>
        <v>Camisetas (t-shirts) para hombre</v>
      </c>
      <c r="C1378" s="81" t="s">
        <v>1450</v>
      </c>
      <c r="D1378" s="105">
        <v>20</v>
      </c>
      <c r="E1378" s="71">
        <v>255.98</v>
      </c>
      <c r="F1378" s="70">
        <f t="shared" ca="1" si="77"/>
        <v>5119.5999999999995</v>
      </c>
      <c r="G1378" s="45"/>
      <c r="H1378" s="45"/>
      <c r="I1378" s="45"/>
      <c r="J1378" s="45"/>
    </row>
    <row r="1379" spans="1:10" ht="13.5" customHeight="1" x14ac:dyDescent="0.2">
      <c r="A1379" s="92">
        <v>53101502</v>
      </c>
      <c r="B1379" s="69" t="str">
        <f t="shared" ca="1" si="76"/>
        <v>Pantalones largos o cortos o pantalonetas para hombre</v>
      </c>
      <c r="C1379" s="81" t="s">
        <v>1450</v>
      </c>
      <c r="D1379" s="105">
        <v>40</v>
      </c>
      <c r="E1379" s="71">
        <v>350.98</v>
      </c>
      <c r="F1379" s="70">
        <f t="shared" ca="1" si="77"/>
        <v>14039.2</v>
      </c>
      <c r="G1379" s="45"/>
      <c r="H1379" s="45"/>
      <c r="I1379" s="45"/>
      <c r="J1379" s="45"/>
    </row>
    <row r="1380" spans="1:10" ht="13.5" customHeight="1" x14ac:dyDescent="0.2">
      <c r="A1380" s="92">
        <v>53101602</v>
      </c>
      <c r="B1380" s="69" t="str">
        <f t="shared" ca="1" si="76"/>
        <v>Camisas para hombre</v>
      </c>
      <c r="C1380" s="81" t="s">
        <v>1450</v>
      </c>
      <c r="D1380" s="105">
        <v>40</v>
      </c>
      <c r="E1380" s="71">
        <v>249.56</v>
      </c>
      <c r="F1380" s="70">
        <f t="shared" ca="1" si="77"/>
        <v>9982.4</v>
      </c>
      <c r="G1380" s="45"/>
      <c r="H1380" s="45"/>
      <c r="I1380" s="45"/>
      <c r="J1380" s="45"/>
    </row>
    <row r="1381" spans="1:10" ht="13.5" customHeight="1" x14ac:dyDescent="0.2">
      <c r="A1381" s="92">
        <v>53102516</v>
      </c>
      <c r="B1381" s="69" t="str">
        <f t="shared" ca="1" si="76"/>
        <v>Gorras</v>
      </c>
      <c r="C1381" s="81" t="s">
        <v>1450</v>
      </c>
      <c r="D1381" s="105">
        <v>67</v>
      </c>
      <c r="E1381" s="71">
        <v>150.99</v>
      </c>
      <c r="F1381" s="70">
        <f t="shared" ca="1" si="77"/>
        <v>10116.33</v>
      </c>
      <c r="G1381" s="45"/>
      <c r="H1381" s="45"/>
      <c r="I1381" s="45"/>
      <c r="J1381" s="45"/>
    </row>
    <row r="1382" spans="1:10" ht="13.5" customHeight="1" x14ac:dyDescent="0.2">
      <c r="A1382" s="92">
        <v>53102516</v>
      </c>
      <c r="B1382" s="69" t="str">
        <f t="shared" ca="1" si="76"/>
        <v>Gorras</v>
      </c>
      <c r="C1382" s="81" t="s">
        <v>1450</v>
      </c>
      <c r="D1382" s="105">
        <v>65</v>
      </c>
      <c r="E1382" s="71">
        <v>150.99</v>
      </c>
      <c r="F1382" s="70">
        <f t="shared" ca="1" si="77"/>
        <v>9814.35</v>
      </c>
      <c r="G1382" s="45"/>
      <c r="H1382" s="45"/>
      <c r="I1382" s="45"/>
      <c r="J1382" s="45"/>
    </row>
    <row r="1383" spans="1:10" ht="14.1" customHeight="1" x14ac:dyDescent="0.2">
      <c r="A1383" s="45"/>
      <c r="B1383" s="45"/>
      <c r="C1383" s="45"/>
      <c r="D1383" s="45"/>
      <c r="E1383" s="73" t="s">
        <v>12552</v>
      </c>
      <c r="F1383" s="74">
        <f ca="1">SUM(Table350[MONTO TOTAL ESTIMADO])</f>
        <v>249794.98000000004</v>
      </c>
      <c r="G1383" s="45"/>
      <c r="H1383" s="45" t="str">
        <f>C1367</f>
        <v>Bienes</v>
      </c>
      <c r="I1383" s="45" t="str">
        <f>E1367</f>
        <v>Sí</v>
      </c>
      <c r="J1383" s="45" t="str">
        <f>D1367</f>
        <v>Compras Menores</v>
      </c>
    </row>
    <row r="1384" spans="1:10" ht="14.1" customHeight="1" thickBot="1" x14ac:dyDescent="0.3"/>
    <row r="1385" spans="1:10" ht="33.75" customHeight="1" thickBot="1" x14ac:dyDescent="0.25">
      <c r="A1385" s="64" t="s">
        <v>16383</v>
      </c>
      <c r="B1385" s="64" t="s">
        <v>161</v>
      </c>
      <c r="C1385" s="64" t="s">
        <v>11726</v>
      </c>
      <c r="D1385" s="64" t="s">
        <v>14380</v>
      </c>
      <c r="E1385" s="64" t="s">
        <v>10964</v>
      </c>
      <c r="F1385" s="64" t="s">
        <v>11097</v>
      </c>
      <c r="G1385" s="45"/>
      <c r="H1385" s="45"/>
      <c r="I1385" s="45"/>
      <c r="J1385" s="45"/>
    </row>
    <row r="1386" spans="1:10" ht="13.5" customHeight="1" thickBot="1" x14ac:dyDescent="0.25">
      <c r="A1386" s="66" t="s">
        <v>18865</v>
      </c>
      <c r="B1386" s="91" t="s">
        <v>18866</v>
      </c>
      <c r="C1386" s="66" t="s">
        <v>17798</v>
      </c>
      <c r="D1386" s="66" t="s">
        <v>10173</v>
      </c>
      <c r="E1386" s="66" t="s">
        <v>8857</v>
      </c>
      <c r="F1386" s="66"/>
      <c r="G1386" s="45"/>
      <c r="H1386" s="45"/>
      <c r="I1386" s="45"/>
      <c r="J1386" s="45"/>
    </row>
    <row r="1387" spans="1:10" ht="14.1" customHeight="1" thickBot="1" x14ac:dyDescent="0.25">
      <c r="A1387" s="118" t="s">
        <v>14830</v>
      </c>
      <c r="B1387" s="67" t="s">
        <v>8531</v>
      </c>
      <c r="C1387" s="76">
        <v>43832</v>
      </c>
      <c r="D1387" s="118" t="s">
        <v>9388</v>
      </c>
      <c r="E1387" s="67" t="s">
        <v>13095</v>
      </c>
      <c r="F1387" s="66" t="s">
        <v>3082</v>
      </c>
      <c r="G1387" s="45"/>
      <c r="H1387" s="45"/>
      <c r="I1387" s="45"/>
      <c r="J1387" s="45"/>
    </row>
    <row r="1388" spans="1:10" ht="14.1" customHeight="1" thickBot="1" x14ac:dyDescent="0.25">
      <c r="A1388" s="119"/>
      <c r="B1388" s="67" t="s">
        <v>1787</v>
      </c>
      <c r="C1388" s="101">
        <f>IF(C1387="","",IF(AND(MONTH(C1387)&gt;=1,MONTH(C1387)&lt;=3),1,IF(AND(MONTH(C1387)&gt;=4,MONTH(C1387)&lt;=6),2,IF(AND(MONTH(C1387)&gt;=7,MONTH(C1387)&lt;=9),3,4))))</f>
        <v>1</v>
      </c>
      <c r="D1388" s="119"/>
      <c r="E1388" s="67" t="s">
        <v>2419</v>
      </c>
      <c r="F1388" s="66" t="s">
        <v>14451</v>
      </c>
      <c r="G1388" s="45"/>
      <c r="H1388" s="45"/>
      <c r="I1388" s="45"/>
      <c r="J1388" s="45"/>
    </row>
    <row r="1389" spans="1:10" ht="14.1" customHeight="1" thickBot="1" x14ac:dyDescent="0.25">
      <c r="A1389" s="119"/>
      <c r="B1389" s="67" t="s">
        <v>12944</v>
      </c>
      <c r="C1389" s="76">
        <v>43921</v>
      </c>
      <c r="D1389" s="119"/>
      <c r="E1389" s="67" t="s">
        <v>3075</v>
      </c>
      <c r="F1389" s="66" t="s">
        <v>4623</v>
      </c>
      <c r="G1389" s="45"/>
      <c r="H1389" s="45"/>
      <c r="I1389" s="45"/>
      <c r="J1389" s="45"/>
    </row>
    <row r="1390" spans="1:10" ht="14.1" customHeight="1" thickBot="1" x14ac:dyDescent="0.25">
      <c r="A1390" s="119"/>
      <c r="B1390" s="67" t="s">
        <v>1787</v>
      </c>
      <c r="C1390" s="101">
        <f>IF(C1389="","",IF(AND(MONTH(C1389)&gt;=1,MONTH(C1389)&lt;=3),1,IF(AND(MONTH(C1389)&gt;=4,MONTH(C1389)&lt;=6),2,IF(AND(MONTH(C1389)&gt;=7,MONTH(C1389)&lt;=9),3,4))))</f>
        <v>1</v>
      </c>
      <c r="D1390" s="119"/>
      <c r="E1390" s="67" t="s">
        <v>13194</v>
      </c>
      <c r="F1390" s="66" t="s">
        <v>4623</v>
      </c>
      <c r="G1390" s="45"/>
      <c r="H1390" s="45"/>
      <c r="I1390" s="45"/>
      <c r="J1390" s="45"/>
    </row>
    <row r="1391" spans="1:10" ht="14.1" customHeight="1" thickBot="1" x14ac:dyDescent="0.25">
      <c r="A1391" s="45"/>
      <c r="B1391" s="45"/>
      <c r="C1391" s="45"/>
      <c r="D1391" s="45"/>
      <c r="E1391" s="45"/>
      <c r="F1391" s="45"/>
      <c r="G1391" s="45"/>
      <c r="H1391" s="45"/>
      <c r="I1391" s="45"/>
      <c r="J1391" s="45"/>
    </row>
    <row r="1392" spans="1:10" ht="14.1" customHeight="1" thickBot="1" x14ac:dyDescent="0.25">
      <c r="A1392" s="72" t="s">
        <v>15736</v>
      </c>
      <c r="B1392" s="72" t="s">
        <v>16147</v>
      </c>
      <c r="C1392" s="72" t="s">
        <v>15642</v>
      </c>
      <c r="D1392" s="72" t="s">
        <v>15252</v>
      </c>
      <c r="E1392" s="72" t="s">
        <v>6935</v>
      </c>
      <c r="F1392" s="72" t="s">
        <v>15281</v>
      </c>
      <c r="G1392" s="45"/>
      <c r="H1392" s="45"/>
      <c r="I1392" s="45"/>
      <c r="J1392" s="45"/>
    </row>
    <row r="1393" spans="1:10" ht="13.5" customHeight="1" x14ac:dyDescent="0.2">
      <c r="A1393" s="92">
        <v>53111501</v>
      </c>
      <c r="B1393" s="69" t="str">
        <f ca="1">IFERROR(INDEX(UNSPSCDes,MATCH(INDIRECT(ADDRESS(ROW(),COLUMN()-1,4)),UNSPSCCode,0)),"")</f>
        <v>Botas para hombre</v>
      </c>
      <c r="C1393" s="81" t="s">
        <v>1450</v>
      </c>
      <c r="D1393" s="81">
        <v>10</v>
      </c>
      <c r="E1393" s="71">
        <v>1800</v>
      </c>
      <c r="F1393" s="70">
        <f ca="1">INDIRECT(ADDRESS(ROW(),COLUMN()-2,4))*INDIRECT(ADDRESS(ROW(),COLUMN()-1,4))</f>
        <v>18000</v>
      </c>
      <c r="G1393" s="45"/>
      <c r="H1393" s="45"/>
      <c r="I1393" s="45"/>
      <c r="J1393" s="45"/>
    </row>
    <row r="1394" spans="1:10" ht="13.5" customHeight="1" x14ac:dyDescent="0.2">
      <c r="A1394" s="92">
        <v>53111502</v>
      </c>
      <c r="B1394" s="69" t="str">
        <f ca="1">IFERROR(INDEX(UNSPSCDes,MATCH(INDIRECT(ADDRESS(ROW(),COLUMN()-1,4)),UNSPSCCode,0)),"")</f>
        <v>Botas para mujer</v>
      </c>
      <c r="C1394" s="81" t="s">
        <v>1450</v>
      </c>
      <c r="D1394" s="81">
        <v>4</v>
      </c>
      <c r="E1394" s="71">
        <v>1600</v>
      </c>
      <c r="F1394" s="70">
        <f ca="1">INDIRECT(ADDRESS(ROW(),COLUMN()-2,4))*INDIRECT(ADDRESS(ROW(),COLUMN()-1,4))</f>
        <v>6400</v>
      </c>
      <c r="G1394" s="45"/>
      <c r="H1394" s="45"/>
      <c r="I1394" s="45"/>
      <c r="J1394" s="45"/>
    </row>
    <row r="1395" spans="1:10" ht="13.5" customHeight="1" x14ac:dyDescent="0.2">
      <c r="A1395" s="92">
        <v>53111601</v>
      </c>
      <c r="B1395" s="69" t="str">
        <f ca="1">IFERROR(INDEX(UNSPSCDes,MATCH(INDIRECT(ADDRESS(ROW(),COLUMN()-1,4)),UNSPSCCode,0)),"")</f>
        <v>Zapatos para hombre</v>
      </c>
      <c r="C1395" s="81" t="s">
        <v>1450</v>
      </c>
      <c r="D1395" s="81">
        <v>6</v>
      </c>
      <c r="E1395" s="71">
        <v>2100</v>
      </c>
      <c r="F1395" s="70">
        <f ca="1">INDIRECT(ADDRESS(ROW(),COLUMN()-2,4))*INDIRECT(ADDRESS(ROW(),COLUMN()-1,4))</f>
        <v>12600</v>
      </c>
      <c r="G1395" s="45"/>
      <c r="H1395" s="45"/>
      <c r="I1395" s="45"/>
      <c r="J1395" s="45"/>
    </row>
    <row r="1396" spans="1:10" ht="13.5" customHeight="1" x14ac:dyDescent="0.2">
      <c r="A1396" s="92">
        <v>53111602</v>
      </c>
      <c r="B1396" s="69" t="str">
        <f ca="1">IFERROR(INDEX(UNSPSCDes,MATCH(INDIRECT(ADDRESS(ROW(),COLUMN()-1,4)),UNSPSCCode,0)),"")</f>
        <v>Zapatos para mujer</v>
      </c>
      <c r="C1396" s="81" t="s">
        <v>1450</v>
      </c>
      <c r="D1396" s="81">
        <v>3</v>
      </c>
      <c r="E1396" s="71">
        <v>1100</v>
      </c>
      <c r="F1396" s="70">
        <f ca="1">INDIRECT(ADDRESS(ROW(),COLUMN()-2,4))*INDIRECT(ADDRESS(ROW(),COLUMN()-1,4))</f>
        <v>3300</v>
      </c>
      <c r="G1396" s="45"/>
      <c r="H1396" s="45"/>
      <c r="I1396" s="45"/>
      <c r="J1396" s="45"/>
    </row>
    <row r="1397" spans="1:10" ht="13.5" customHeight="1" x14ac:dyDescent="0.2">
      <c r="A1397" s="92">
        <v>53111501</v>
      </c>
      <c r="B1397" s="69" t="str">
        <f ca="1">IFERROR(INDEX(UNSPSCDes,MATCH(INDIRECT(ADDRESS(ROW(),COLUMN()-1,4)),UNSPSCCode,0)),"")</f>
        <v>Botas para hombre</v>
      </c>
      <c r="C1397" s="81" t="s">
        <v>1450</v>
      </c>
      <c r="D1397" s="81">
        <v>3</v>
      </c>
      <c r="E1397" s="71">
        <v>700</v>
      </c>
      <c r="F1397" s="70">
        <f ca="1">INDIRECT(ADDRESS(ROW(),COLUMN()-2,4))*INDIRECT(ADDRESS(ROW(),COLUMN()-1,4))</f>
        <v>2100</v>
      </c>
      <c r="G1397" s="45"/>
      <c r="H1397" s="45"/>
      <c r="I1397" s="45"/>
      <c r="J1397" s="45"/>
    </row>
    <row r="1398" spans="1:10" ht="14.1" customHeight="1" x14ac:dyDescent="0.2">
      <c r="A1398" s="45"/>
      <c r="B1398" s="45"/>
      <c r="C1398" s="45"/>
      <c r="D1398" s="45"/>
      <c r="E1398" s="73" t="s">
        <v>12552</v>
      </c>
      <c r="F1398" s="74">
        <f ca="1">SUM(Table351[MONTO TOTAL ESTIMADO])</f>
        <v>42400</v>
      </c>
      <c r="G1398" s="45"/>
      <c r="H1398" s="45" t="str">
        <f>C1386</f>
        <v>Bienes</v>
      </c>
      <c r="I1398" s="45" t="str">
        <f>E1386</f>
        <v>Sí</v>
      </c>
      <c r="J1398" s="45" t="str">
        <f>D1386</f>
        <v>Compras por debajo del Umbral</v>
      </c>
    </row>
    <row r="1399" spans="1:10" ht="14.1" customHeight="1" thickBot="1" x14ac:dyDescent="0.3"/>
    <row r="1400" spans="1:10" ht="33.75" customHeight="1" thickBot="1" x14ac:dyDescent="0.25">
      <c r="A1400" s="64" t="s">
        <v>16383</v>
      </c>
      <c r="B1400" s="64" t="s">
        <v>161</v>
      </c>
      <c r="C1400" s="64" t="s">
        <v>11726</v>
      </c>
      <c r="D1400" s="64" t="s">
        <v>14380</v>
      </c>
      <c r="E1400" s="64" t="s">
        <v>10964</v>
      </c>
      <c r="F1400" s="64" t="s">
        <v>11097</v>
      </c>
      <c r="G1400" s="45"/>
      <c r="H1400" s="45"/>
      <c r="I1400" s="45"/>
      <c r="J1400" s="45"/>
    </row>
    <row r="1401" spans="1:10" ht="13.5" customHeight="1" thickBot="1" x14ac:dyDescent="0.25">
      <c r="A1401" s="66" t="s">
        <v>18865</v>
      </c>
      <c r="B1401" s="91" t="s">
        <v>18866</v>
      </c>
      <c r="C1401" s="66" t="s">
        <v>17798</v>
      </c>
      <c r="D1401" s="66" t="s">
        <v>10173</v>
      </c>
      <c r="E1401" s="66" t="s">
        <v>8857</v>
      </c>
      <c r="F1401" s="66"/>
      <c r="G1401" s="45"/>
      <c r="H1401" s="45"/>
      <c r="I1401" s="45"/>
      <c r="J1401" s="45"/>
    </row>
    <row r="1402" spans="1:10" ht="14.1" customHeight="1" thickBot="1" x14ac:dyDescent="0.25">
      <c r="A1402" s="118" t="s">
        <v>14830</v>
      </c>
      <c r="B1402" s="67" t="s">
        <v>8531</v>
      </c>
      <c r="C1402" s="76">
        <v>44013</v>
      </c>
      <c r="D1402" s="118" t="s">
        <v>9388</v>
      </c>
      <c r="E1402" s="67" t="s">
        <v>13095</v>
      </c>
      <c r="F1402" s="66" t="s">
        <v>3082</v>
      </c>
      <c r="G1402" s="45"/>
      <c r="H1402" s="45"/>
      <c r="I1402" s="45"/>
      <c r="J1402" s="45"/>
    </row>
    <row r="1403" spans="1:10" ht="14.1" customHeight="1" thickBot="1" x14ac:dyDescent="0.25">
      <c r="A1403" s="119"/>
      <c r="B1403" s="67" t="s">
        <v>1787</v>
      </c>
      <c r="C1403" s="101">
        <f>IF(C1402="","",IF(AND(MONTH(C1402)&gt;=1,MONTH(C1402)&lt;=3),1,IF(AND(MONTH(C1402)&gt;=4,MONTH(C1402)&lt;=6),2,IF(AND(MONTH(C1402)&gt;=7,MONTH(C1402)&lt;=9),3,4))))</f>
        <v>3</v>
      </c>
      <c r="D1403" s="119"/>
      <c r="E1403" s="67" t="s">
        <v>2419</v>
      </c>
      <c r="F1403" s="66" t="s">
        <v>14451</v>
      </c>
      <c r="G1403" s="45"/>
      <c r="H1403" s="45"/>
      <c r="I1403" s="45"/>
      <c r="J1403" s="45"/>
    </row>
    <row r="1404" spans="1:10" ht="14.1" customHeight="1" thickBot="1" x14ac:dyDescent="0.25">
      <c r="A1404" s="119"/>
      <c r="B1404" s="67" t="s">
        <v>12944</v>
      </c>
      <c r="C1404" s="76">
        <v>44104</v>
      </c>
      <c r="D1404" s="119"/>
      <c r="E1404" s="67" t="s">
        <v>3075</v>
      </c>
      <c r="F1404" s="66" t="s">
        <v>4623</v>
      </c>
      <c r="G1404" s="45"/>
      <c r="H1404" s="45"/>
      <c r="I1404" s="45"/>
      <c r="J1404" s="45"/>
    </row>
    <row r="1405" spans="1:10" ht="14.1" customHeight="1" thickBot="1" x14ac:dyDescent="0.25">
      <c r="A1405" s="119"/>
      <c r="B1405" s="67" t="s">
        <v>1787</v>
      </c>
      <c r="C1405" s="101">
        <f>IF(C1404="","",IF(AND(MONTH(C1404)&gt;=1,MONTH(C1404)&lt;=3),1,IF(AND(MONTH(C1404)&gt;=4,MONTH(C1404)&lt;=6),2,IF(AND(MONTH(C1404)&gt;=7,MONTH(C1404)&lt;=9),3,4))))</f>
        <v>3</v>
      </c>
      <c r="D1405" s="119"/>
      <c r="E1405" s="67" t="s">
        <v>13194</v>
      </c>
      <c r="F1405" s="66" t="s">
        <v>4623</v>
      </c>
      <c r="G1405" s="45"/>
      <c r="H1405" s="45"/>
      <c r="I1405" s="45"/>
      <c r="J1405" s="45"/>
    </row>
    <row r="1406" spans="1:10" ht="14.1" customHeight="1" thickBot="1" x14ac:dyDescent="0.25">
      <c r="A1406" s="45"/>
      <c r="B1406" s="45"/>
      <c r="C1406" s="45"/>
      <c r="D1406" s="45"/>
      <c r="E1406" s="45"/>
      <c r="F1406" s="45"/>
      <c r="G1406" s="45"/>
      <c r="H1406" s="45"/>
      <c r="I1406" s="45"/>
      <c r="J1406" s="45"/>
    </row>
    <row r="1407" spans="1:10" ht="14.1" customHeight="1" thickBot="1" x14ac:dyDescent="0.25">
      <c r="A1407" s="72" t="s">
        <v>15736</v>
      </c>
      <c r="B1407" s="72" t="s">
        <v>16147</v>
      </c>
      <c r="C1407" s="72" t="s">
        <v>15642</v>
      </c>
      <c r="D1407" s="72" t="s">
        <v>15252</v>
      </c>
      <c r="E1407" s="72" t="s">
        <v>6935</v>
      </c>
      <c r="F1407" s="72" t="s">
        <v>15281</v>
      </c>
      <c r="G1407" s="45"/>
      <c r="H1407" s="45"/>
      <c r="I1407" s="45"/>
      <c r="J1407" s="45"/>
    </row>
    <row r="1408" spans="1:10" ht="13.5" customHeight="1" x14ac:dyDescent="0.2">
      <c r="A1408" s="92">
        <v>53111501</v>
      </c>
      <c r="B1408" s="69" t="str">
        <f ca="1">IFERROR(INDEX(UNSPSCDes,MATCH(INDIRECT(ADDRESS(ROW(),COLUMN()-1,4)),UNSPSCCode,0)),"")</f>
        <v>Botas para hombre</v>
      </c>
      <c r="C1408" s="81" t="s">
        <v>1450</v>
      </c>
      <c r="D1408" s="81">
        <v>10</v>
      </c>
      <c r="E1408" s="71">
        <v>1800</v>
      </c>
      <c r="F1408" s="70">
        <f ca="1">INDIRECT(ADDRESS(ROW(),COLUMN()-2,4))*INDIRECT(ADDRESS(ROW(),COLUMN()-1,4))</f>
        <v>18000</v>
      </c>
      <c r="G1408" s="45"/>
      <c r="H1408" s="45"/>
      <c r="I1408" s="45"/>
      <c r="J1408" s="45"/>
    </row>
    <row r="1409" spans="1:10" ht="13.5" customHeight="1" x14ac:dyDescent="0.2">
      <c r="A1409" s="92">
        <v>53111502</v>
      </c>
      <c r="B1409" s="69" t="str">
        <f ca="1">IFERROR(INDEX(UNSPSCDes,MATCH(INDIRECT(ADDRESS(ROW(),COLUMN()-1,4)),UNSPSCCode,0)),"")</f>
        <v>Botas para mujer</v>
      </c>
      <c r="C1409" s="81" t="s">
        <v>1450</v>
      </c>
      <c r="D1409" s="81">
        <v>4</v>
      </c>
      <c r="E1409" s="71">
        <v>1600</v>
      </c>
      <c r="F1409" s="70">
        <f ca="1">INDIRECT(ADDRESS(ROW(),COLUMN()-2,4))*INDIRECT(ADDRESS(ROW(),COLUMN()-1,4))</f>
        <v>6400</v>
      </c>
      <c r="G1409" s="45"/>
      <c r="H1409" s="45"/>
      <c r="I1409" s="45"/>
      <c r="J1409" s="45"/>
    </row>
    <row r="1410" spans="1:10" ht="13.5" customHeight="1" x14ac:dyDescent="0.2">
      <c r="A1410" s="92">
        <v>53111601</v>
      </c>
      <c r="B1410" s="69" t="str">
        <f ca="1">IFERROR(INDEX(UNSPSCDes,MATCH(INDIRECT(ADDRESS(ROW(),COLUMN()-1,4)),UNSPSCCode,0)),"")</f>
        <v>Zapatos para hombre</v>
      </c>
      <c r="C1410" s="81" t="s">
        <v>1450</v>
      </c>
      <c r="D1410" s="81">
        <v>6</v>
      </c>
      <c r="E1410" s="71">
        <v>2100</v>
      </c>
      <c r="F1410" s="70">
        <f ca="1">INDIRECT(ADDRESS(ROW(),COLUMN()-2,4))*INDIRECT(ADDRESS(ROW(),COLUMN()-1,4))</f>
        <v>12600</v>
      </c>
      <c r="G1410" s="45"/>
      <c r="H1410" s="45"/>
      <c r="I1410" s="45"/>
      <c r="J1410" s="45"/>
    </row>
    <row r="1411" spans="1:10" ht="13.5" customHeight="1" x14ac:dyDescent="0.2">
      <c r="A1411" s="92">
        <v>53111602</v>
      </c>
      <c r="B1411" s="69" t="str">
        <f ca="1">IFERROR(INDEX(UNSPSCDes,MATCH(INDIRECT(ADDRESS(ROW(),COLUMN()-1,4)),UNSPSCCode,0)),"")</f>
        <v>Zapatos para mujer</v>
      </c>
      <c r="C1411" s="81" t="s">
        <v>1450</v>
      </c>
      <c r="D1411" s="81">
        <v>3</v>
      </c>
      <c r="E1411" s="71">
        <v>1100</v>
      </c>
      <c r="F1411" s="70">
        <f ca="1">INDIRECT(ADDRESS(ROW(),COLUMN()-2,4))*INDIRECT(ADDRESS(ROW(),COLUMN()-1,4))</f>
        <v>3300</v>
      </c>
      <c r="G1411" s="45"/>
      <c r="H1411" s="45"/>
      <c r="I1411" s="45"/>
      <c r="J1411" s="45"/>
    </row>
    <row r="1412" spans="1:10" ht="13.5" customHeight="1" x14ac:dyDescent="0.2">
      <c r="A1412" s="92">
        <v>53111501</v>
      </c>
      <c r="B1412" s="69" t="str">
        <f ca="1">IFERROR(INDEX(UNSPSCDes,MATCH(INDIRECT(ADDRESS(ROW(),COLUMN()-1,4)),UNSPSCCode,0)),"")</f>
        <v>Botas para hombre</v>
      </c>
      <c r="C1412" s="81" t="s">
        <v>1450</v>
      </c>
      <c r="D1412" s="81">
        <v>3</v>
      </c>
      <c r="E1412" s="71">
        <v>700</v>
      </c>
      <c r="F1412" s="70">
        <f ca="1">INDIRECT(ADDRESS(ROW(),COLUMN()-2,4))*INDIRECT(ADDRESS(ROW(),COLUMN()-1,4))</f>
        <v>2100</v>
      </c>
      <c r="G1412" s="45"/>
      <c r="H1412" s="45"/>
      <c r="I1412" s="45"/>
      <c r="J1412" s="45"/>
    </row>
    <row r="1413" spans="1:10" ht="14.1" customHeight="1" x14ac:dyDescent="0.2">
      <c r="A1413" s="45"/>
      <c r="B1413" s="45"/>
      <c r="C1413" s="45"/>
      <c r="D1413" s="45"/>
      <c r="E1413" s="73" t="s">
        <v>12552</v>
      </c>
      <c r="F1413" s="74">
        <f ca="1">SUM(Table352[MONTO TOTAL ESTIMADO])</f>
        <v>42400</v>
      </c>
      <c r="G1413" s="45"/>
      <c r="H1413" s="45" t="str">
        <f>C1401</f>
        <v>Bienes</v>
      </c>
      <c r="I1413" s="45" t="str">
        <f>E1401</f>
        <v>Sí</v>
      </c>
      <c r="J1413" s="45" t="str">
        <f>D1401</f>
        <v>Compras por debajo del Umbral</v>
      </c>
    </row>
    <row r="1414" spans="1:10" ht="14.1" customHeight="1" thickBot="1" x14ac:dyDescent="0.3"/>
    <row r="1415" spans="1:10" ht="33.75" customHeight="1" thickBot="1" x14ac:dyDescent="0.25">
      <c r="A1415" s="64" t="s">
        <v>16383</v>
      </c>
      <c r="B1415" s="64" t="s">
        <v>161</v>
      </c>
      <c r="C1415" s="64" t="s">
        <v>11726</v>
      </c>
      <c r="D1415" s="64" t="s">
        <v>14380</v>
      </c>
      <c r="E1415" s="64" t="s">
        <v>10964</v>
      </c>
      <c r="F1415" s="64" t="s">
        <v>11097</v>
      </c>
      <c r="G1415" s="45"/>
      <c r="H1415" s="45"/>
      <c r="I1415" s="45"/>
      <c r="J1415" s="45"/>
    </row>
    <row r="1416" spans="1:10" ht="13.5" customHeight="1" thickBot="1" x14ac:dyDescent="0.25">
      <c r="A1416" s="66" t="s">
        <v>18867</v>
      </c>
      <c r="B1416" s="91" t="s">
        <v>18868</v>
      </c>
      <c r="C1416" s="66" t="s">
        <v>17798</v>
      </c>
      <c r="D1416" s="66" t="s">
        <v>10173</v>
      </c>
      <c r="E1416" s="66" t="s">
        <v>8857</v>
      </c>
      <c r="F1416" s="66"/>
      <c r="G1416" s="45"/>
      <c r="H1416" s="45"/>
      <c r="I1416" s="45"/>
      <c r="J1416" s="45"/>
    </row>
    <row r="1417" spans="1:10" ht="14.1" customHeight="1" thickBot="1" x14ac:dyDescent="0.25">
      <c r="A1417" s="118" t="s">
        <v>14830</v>
      </c>
      <c r="B1417" s="67" t="s">
        <v>8531</v>
      </c>
      <c r="C1417" s="76">
        <v>44013</v>
      </c>
      <c r="D1417" s="118" t="s">
        <v>9388</v>
      </c>
      <c r="E1417" s="67" t="s">
        <v>13095</v>
      </c>
      <c r="F1417" s="66" t="s">
        <v>3082</v>
      </c>
      <c r="G1417" s="45"/>
      <c r="H1417" s="45"/>
      <c r="I1417" s="45"/>
      <c r="J1417" s="45"/>
    </row>
    <row r="1418" spans="1:10" ht="14.1" customHeight="1" thickBot="1" x14ac:dyDescent="0.25">
      <c r="A1418" s="119"/>
      <c r="B1418" s="67" t="s">
        <v>1787</v>
      </c>
      <c r="C1418" s="101">
        <f>IF(C1417="","",IF(AND(MONTH(C1417)&gt;=1,MONTH(C1417)&lt;=3),1,IF(AND(MONTH(C1417)&gt;=4,MONTH(C1417)&lt;=6),2,IF(AND(MONTH(C1417)&gt;=7,MONTH(C1417)&lt;=9),3,4))))</f>
        <v>3</v>
      </c>
      <c r="D1418" s="119"/>
      <c r="E1418" s="67" t="s">
        <v>2419</v>
      </c>
      <c r="F1418" s="66" t="s">
        <v>14451</v>
      </c>
      <c r="G1418" s="45"/>
      <c r="H1418" s="45"/>
      <c r="I1418" s="45"/>
      <c r="J1418" s="45"/>
    </row>
    <row r="1419" spans="1:10" ht="14.1" customHeight="1" thickBot="1" x14ac:dyDescent="0.25">
      <c r="A1419" s="119"/>
      <c r="B1419" s="67" t="s">
        <v>12944</v>
      </c>
      <c r="C1419" s="76">
        <v>44105</v>
      </c>
      <c r="D1419" s="119"/>
      <c r="E1419" s="67" t="s">
        <v>3075</v>
      </c>
      <c r="F1419" s="66" t="s">
        <v>4623</v>
      </c>
      <c r="G1419" s="45"/>
      <c r="H1419" s="45"/>
      <c r="I1419" s="45"/>
      <c r="J1419" s="45"/>
    </row>
    <row r="1420" spans="1:10" ht="14.1" customHeight="1" thickBot="1" x14ac:dyDescent="0.25">
      <c r="A1420" s="119"/>
      <c r="B1420" s="67" t="s">
        <v>1787</v>
      </c>
      <c r="C1420" s="101">
        <f>IF(C1419="","",IF(AND(MONTH(C1419)&gt;=1,MONTH(C1419)&lt;=3),1,IF(AND(MONTH(C1419)&gt;=4,MONTH(C1419)&lt;=6),2,IF(AND(MONTH(C1419)&gt;=7,MONTH(C1419)&lt;=9),3,4))))</f>
        <v>4</v>
      </c>
      <c r="D1420" s="119"/>
      <c r="E1420" s="67" t="s">
        <v>13194</v>
      </c>
      <c r="F1420" s="66" t="s">
        <v>4623</v>
      </c>
      <c r="G1420" s="45"/>
      <c r="H1420" s="45"/>
      <c r="I1420" s="45"/>
      <c r="J1420" s="45"/>
    </row>
    <row r="1421" spans="1:10" ht="14.1" customHeight="1" thickBot="1" x14ac:dyDescent="0.25">
      <c r="A1421" s="45"/>
      <c r="B1421" s="45"/>
      <c r="C1421" s="45"/>
      <c r="D1421" s="45"/>
      <c r="E1421" s="45"/>
      <c r="F1421" s="45"/>
      <c r="G1421" s="45"/>
      <c r="H1421" s="45"/>
      <c r="I1421" s="45"/>
      <c r="J1421" s="45"/>
    </row>
    <row r="1422" spans="1:10" ht="14.1" customHeight="1" thickBot="1" x14ac:dyDescent="0.25">
      <c r="A1422" s="72" t="s">
        <v>15736</v>
      </c>
      <c r="B1422" s="72" t="s">
        <v>16147</v>
      </c>
      <c r="C1422" s="72" t="s">
        <v>15642</v>
      </c>
      <c r="D1422" s="72" t="s">
        <v>15252</v>
      </c>
      <c r="E1422" s="72" t="s">
        <v>6935</v>
      </c>
      <c r="F1422" s="72" t="s">
        <v>15281</v>
      </c>
      <c r="G1422" s="45"/>
      <c r="H1422" s="45"/>
      <c r="I1422" s="45"/>
      <c r="J1422" s="45"/>
    </row>
    <row r="1423" spans="1:10" ht="13.5" customHeight="1" x14ac:dyDescent="0.2">
      <c r="A1423" s="92">
        <v>56101521</v>
      </c>
      <c r="B1423" s="69" t="str">
        <f ca="1">IFERROR(INDEX(UNSPSCDes,MATCH(INDIRECT(ADDRESS(ROW(),COLUMN()-1,4)),UNSPSCCode,0)),"")</f>
        <v>Cabeceras o pies de cama</v>
      </c>
      <c r="C1423" s="81" t="s">
        <v>1450</v>
      </c>
      <c r="D1423" s="81">
        <v>15</v>
      </c>
      <c r="E1423" s="71">
        <v>200</v>
      </c>
      <c r="F1423" s="70">
        <f ca="1">INDIRECT(ADDRESS(ROW(),COLUMN()-2,4))*INDIRECT(ADDRESS(ROW(),COLUMN()-1,4))</f>
        <v>3000</v>
      </c>
      <c r="G1423" s="45"/>
      <c r="H1423" s="45"/>
      <c r="I1423" s="45"/>
      <c r="J1423" s="45"/>
    </row>
    <row r="1424" spans="1:10" ht="13.5" customHeight="1" x14ac:dyDescent="0.2">
      <c r="A1424" s="92">
        <v>52121504</v>
      </c>
      <c r="B1424" s="69" t="str">
        <f ca="1">IFERROR(INDEX(UNSPSCDes,MATCH(INDIRECT(ADDRESS(ROW(),COLUMN()-1,4)),UNSPSCCode,0)),"")</f>
        <v>Forros para colchones</v>
      </c>
      <c r="C1424" s="81" t="s">
        <v>1450</v>
      </c>
      <c r="D1424" s="81">
        <v>50</v>
      </c>
      <c r="E1424" s="71">
        <v>380</v>
      </c>
      <c r="F1424" s="70">
        <f ca="1">INDIRECT(ADDRESS(ROW(),COLUMN()-2,4))*INDIRECT(ADDRESS(ROW(),COLUMN()-1,4))</f>
        <v>19000</v>
      </c>
      <c r="G1424" s="45"/>
      <c r="H1424" s="45"/>
      <c r="I1424" s="45"/>
      <c r="J1424" s="45"/>
    </row>
    <row r="1425" spans="1:10" ht="13.5" customHeight="1" x14ac:dyDescent="0.2">
      <c r="A1425" s="92">
        <v>52121501</v>
      </c>
      <c r="B1425" s="69" t="str">
        <f ca="1">IFERROR(INDEX(UNSPSCDes,MATCH(INDIRECT(ADDRESS(ROW(),COLUMN()-1,4)),UNSPSCCode,0)),"")</f>
        <v>Colchas</v>
      </c>
      <c r="C1425" s="81" t="s">
        <v>1450</v>
      </c>
      <c r="D1425" s="81">
        <v>30</v>
      </c>
      <c r="E1425" s="71">
        <v>650</v>
      </c>
      <c r="F1425" s="70">
        <f ca="1">INDIRECT(ADDRESS(ROW(),COLUMN()-2,4))*INDIRECT(ADDRESS(ROW(),COLUMN()-1,4))</f>
        <v>19500</v>
      </c>
      <c r="G1425" s="45"/>
      <c r="H1425" s="45"/>
      <c r="I1425" s="45"/>
      <c r="J1425" s="45"/>
    </row>
    <row r="1426" spans="1:10" ht="13.5" customHeight="1" x14ac:dyDescent="0.2">
      <c r="A1426" s="92">
        <v>52121701</v>
      </c>
      <c r="B1426" s="69" t="str">
        <f ca="1">IFERROR(INDEX(UNSPSCDes,MATCH(INDIRECT(ADDRESS(ROW(),COLUMN()-1,4)),UNSPSCCode,0)),"")</f>
        <v>Toallas de baño</v>
      </c>
      <c r="C1426" s="81" t="s">
        <v>1450</v>
      </c>
      <c r="D1426" s="81">
        <v>25</v>
      </c>
      <c r="E1426" s="71">
        <v>340</v>
      </c>
      <c r="F1426" s="70">
        <f ca="1">INDIRECT(ADDRESS(ROW(),COLUMN()-2,4))*INDIRECT(ADDRESS(ROW(),COLUMN()-1,4))</f>
        <v>8500</v>
      </c>
      <c r="G1426" s="45"/>
      <c r="H1426" s="45"/>
      <c r="I1426" s="45"/>
      <c r="J1426" s="45"/>
    </row>
    <row r="1427" spans="1:10" ht="14.1" customHeight="1" x14ac:dyDescent="0.2">
      <c r="A1427" s="45"/>
      <c r="B1427" s="45"/>
      <c r="C1427" s="45"/>
      <c r="D1427" s="45"/>
      <c r="E1427" s="73" t="s">
        <v>12552</v>
      </c>
      <c r="F1427" s="74">
        <f ca="1">SUM(Table353[MONTO TOTAL ESTIMADO])</f>
        <v>50000</v>
      </c>
      <c r="G1427" s="45"/>
      <c r="H1427" s="45" t="str">
        <f>C1416</f>
        <v>Bienes</v>
      </c>
      <c r="I1427" s="45" t="str">
        <f>E1416</f>
        <v>Sí</v>
      </c>
      <c r="J1427" s="45" t="str">
        <f>D1416</f>
        <v>Compras por debajo del Umbral</v>
      </c>
    </row>
    <row r="1428" spans="1:10" ht="14.1" customHeight="1" thickBot="1" x14ac:dyDescent="0.3"/>
    <row r="1429" spans="1:10" ht="33.75" customHeight="1" thickBot="1" x14ac:dyDescent="0.25">
      <c r="A1429" s="64" t="s">
        <v>16383</v>
      </c>
      <c r="B1429" s="64" t="s">
        <v>161</v>
      </c>
      <c r="C1429" s="64" t="s">
        <v>11726</v>
      </c>
      <c r="D1429" s="64" t="s">
        <v>14380</v>
      </c>
      <c r="E1429" s="64" t="s">
        <v>10964</v>
      </c>
      <c r="F1429" s="64" t="s">
        <v>11097</v>
      </c>
      <c r="G1429" s="45"/>
      <c r="H1429" s="45"/>
      <c r="I1429" s="45"/>
      <c r="J1429" s="45"/>
    </row>
    <row r="1430" spans="1:10" ht="13.5" customHeight="1" thickBot="1" x14ac:dyDescent="0.25">
      <c r="A1430" s="66" t="s">
        <v>18869</v>
      </c>
      <c r="B1430" s="91" t="s">
        <v>18870</v>
      </c>
      <c r="C1430" s="66" t="s">
        <v>17798</v>
      </c>
      <c r="D1430" s="66" t="s">
        <v>17483</v>
      </c>
      <c r="E1430" s="66" t="s">
        <v>8857</v>
      </c>
      <c r="F1430" s="66"/>
      <c r="G1430" s="45"/>
      <c r="H1430" s="45"/>
      <c r="I1430" s="45"/>
      <c r="J1430" s="45"/>
    </row>
    <row r="1431" spans="1:10" ht="14.1" customHeight="1" thickBot="1" x14ac:dyDescent="0.25">
      <c r="A1431" s="118" t="s">
        <v>14830</v>
      </c>
      <c r="B1431" s="67" t="s">
        <v>8531</v>
      </c>
      <c r="C1431" s="76">
        <v>43832</v>
      </c>
      <c r="D1431" s="118" t="s">
        <v>9388</v>
      </c>
      <c r="E1431" s="67" t="s">
        <v>13095</v>
      </c>
      <c r="F1431" s="66" t="s">
        <v>3082</v>
      </c>
      <c r="G1431" s="45"/>
      <c r="H1431" s="45"/>
      <c r="I1431" s="45"/>
      <c r="J1431" s="45"/>
    </row>
    <row r="1432" spans="1:10" ht="14.1" customHeight="1" thickBot="1" x14ac:dyDescent="0.25">
      <c r="A1432" s="119"/>
      <c r="B1432" s="67" t="s">
        <v>1787</v>
      </c>
      <c r="C1432" s="101">
        <f>IF(C1431="","",IF(AND(MONTH(C1431)&gt;=1,MONTH(C1431)&lt;=3),1,IF(AND(MONTH(C1431)&gt;=4,MONTH(C1431)&lt;=6),2,IF(AND(MONTH(C1431)&gt;=7,MONTH(C1431)&lt;=9),3,4))))</f>
        <v>1</v>
      </c>
      <c r="D1432" s="119"/>
      <c r="E1432" s="67" t="s">
        <v>2419</v>
      </c>
      <c r="F1432" s="66" t="s">
        <v>14451</v>
      </c>
      <c r="G1432" s="45"/>
      <c r="H1432" s="45"/>
      <c r="I1432" s="45"/>
      <c r="J1432" s="45"/>
    </row>
    <row r="1433" spans="1:10" ht="14.1" customHeight="1" thickBot="1" x14ac:dyDescent="0.25">
      <c r="A1433" s="119"/>
      <c r="B1433" s="67" t="s">
        <v>12944</v>
      </c>
      <c r="C1433" s="76">
        <v>43921</v>
      </c>
      <c r="D1433" s="119"/>
      <c r="E1433" s="67" t="s">
        <v>3075</v>
      </c>
      <c r="F1433" s="66" t="s">
        <v>4623</v>
      </c>
      <c r="G1433" s="45"/>
      <c r="H1433" s="45"/>
      <c r="I1433" s="45"/>
      <c r="J1433" s="45"/>
    </row>
    <row r="1434" spans="1:10" ht="14.1" customHeight="1" thickBot="1" x14ac:dyDescent="0.25">
      <c r="A1434" s="119"/>
      <c r="B1434" s="67" t="s">
        <v>1787</v>
      </c>
      <c r="C1434" s="101">
        <f>IF(C1433="","",IF(AND(MONTH(C1433)&gt;=1,MONTH(C1433)&lt;=3),1,IF(AND(MONTH(C1433)&gt;=4,MONTH(C1433)&lt;=6),2,IF(AND(MONTH(C1433)&gt;=7,MONTH(C1433)&lt;=9),3,4))))</f>
        <v>1</v>
      </c>
      <c r="D1434" s="119"/>
      <c r="E1434" s="67" t="s">
        <v>13194</v>
      </c>
      <c r="F1434" s="66" t="s">
        <v>4623</v>
      </c>
      <c r="G1434" s="45"/>
      <c r="H1434" s="45"/>
      <c r="I1434" s="45"/>
      <c r="J1434" s="45"/>
    </row>
    <row r="1435" spans="1:10" ht="14.1" customHeight="1" thickBot="1" x14ac:dyDescent="0.25">
      <c r="A1435" s="45"/>
      <c r="B1435" s="45"/>
      <c r="C1435" s="45"/>
      <c r="D1435" s="45"/>
      <c r="E1435" s="45"/>
      <c r="F1435" s="45"/>
      <c r="G1435" s="45"/>
      <c r="H1435" s="45"/>
      <c r="I1435" s="45"/>
      <c r="J1435" s="45"/>
    </row>
    <row r="1436" spans="1:10" ht="14.1" customHeight="1" thickBot="1" x14ac:dyDescent="0.25">
      <c r="A1436" s="72" t="s">
        <v>15736</v>
      </c>
      <c r="B1436" s="72" t="s">
        <v>16147</v>
      </c>
      <c r="C1436" s="72" t="s">
        <v>15642</v>
      </c>
      <c r="D1436" s="72" t="s">
        <v>15252</v>
      </c>
      <c r="E1436" s="72" t="s">
        <v>6935</v>
      </c>
      <c r="F1436" s="72" t="s">
        <v>15281</v>
      </c>
      <c r="G1436" s="45"/>
      <c r="H1436" s="45"/>
      <c r="I1436" s="45"/>
      <c r="J1436" s="45"/>
    </row>
    <row r="1437" spans="1:10" ht="13.5" customHeight="1" x14ac:dyDescent="0.2">
      <c r="A1437" s="92">
        <v>50192703</v>
      </c>
      <c r="B1437" s="69" t="str">
        <f ca="1">IFERROR(INDEX(UNSPSCDes,MATCH(INDIRECT(ADDRESS(ROW(),COLUMN()-1,4)),UNSPSCCode,0)),"")</f>
        <v>Comidas combinadas de repisa</v>
      </c>
      <c r="C1437" s="81" t="s">
        <v>1450</v>
      </c>
      <c r="D1437" s="81">
        <v>2175</v>
      </c>
      <c r="E1437" s="71">
        <v>147.5</v>
      </c>
      <c r="F1437" s="70">
        <f ca="1">INDIRECT(ADDRESS(ROW(),COLUMN()-2,4))*INDIRECT(ADDRESS(ROW(),COLUMN()-1,4))</f>
        <v>320812.5</v>
      </c>
      <c r="G1437" s="45"/>
      <c r="H1437" s="45"/>
      <c r="I1437" s="45"/>
      <c r="J1437" s="45"/>
    </row>
    <row r="1438" spans="1:10" ht="13.5" customHeight="1" x14ac:dyDescent="0.2">
      <c r="A1438" s="92">
        <v>50192703</v>
      </c>
      <c r="B1438" s="69" t="str">
        <f ca="1">IFERROR(INDEX(UNSPSCDes,MATCH(INDIRECT(ADDRESS(ROW(),COLUMN()-1,4)),UNSPSCCode,0)),"")</f>
        <v>Comidas combinadas de repisa</v>
      </c>
      <c r="C1438" s="81" t="s">
        <v>1450</v>
      </c>
      <c r="D1438" s="81">
        <v>2169</v>
      </c>
      <c r="E1438" s="71">
        <v>21.24</v>
      </c>
      <c r="F1438" s="70">
        <f ca="1">INDIRECT(ADDRESS(ROW(),COLUMN()-2,4))*INDIRECT(ADDRESS(ROW(),COLUMN()-1,4))</f>
        <v>46069.56</v>
      </c>
      <c r="G1438" s="45"/>
      <c r="H1438" s="45"/>
      <c r="I1438" s="45"/>
      <c r="J1438" s="45"/>
    </row>
    <row r="1439" spans="1:10" ht="13.5" customHeight="1" x14ac:dyDescent="0.2">
      <c r="A1439" s="92">
        <v>50202301</v>
      </c>
      <c r="B1439" s="69" t="str">
        <f ca="1">IFERROR(INDEX(UNSPSCDes,MATCH(INDIRECT(ADDRESS(ROW(),COLUMN()-1,4)),UNSPSCCode,0)),"")</f>
        <v>Agua</v>
      </c>
      <c r="C1439" s="81" t="s">
        <v>1450</v>
      </c>
      <c r="D1439" s="81">
        <v>2163</v>
      </c>
      <c r="E1439" s="71">
        <v>8.26</v>
      </c>
      <c r="F1439" s="70">
        <f ca="1">INDIRECT(ADDRESS(ROW(),COLUMN()-2,4))*INDIRECT(ADDRESS(ROW(),COLUMN()-1,4))</f>
        <v>17866.38</v>
      </c>
      <c r="G1439" s="45"/>
      <c r="H1439" s="45"/>
      <c r="I1439" s="45"/>
      <c r="J1439" s="45"/>
    </row>
    <row r="1440" spans="1:10" ht="13.5" customHeight="1" x14ac:dyDescent="0.2">
      <c r="A1440" s="92">
        <v>50192703</v>
      </c>
      <c r="B1440" s="69" t="str">
        <f ca="1">IFERROR(INDEX(UNSPSCDes,MATCH(INDIRECT(ADDRESS(ROW(),COLUMN()-1,4)),UNSPSCCode,0)),"")</f>
        <v>Comidas combinadas de repisa</v>
      </c>
      <c r="C1440" s="81" t="s">
        <v>1450</v>
      </c>
      <c r="D1440" s="81">
        <v>11026</v>
      </c>
      <c r="E1440" s="71">
        <v>15</v>
      </c>
      <c r="F1440" s="70">
        <f ca="1">INDIRECT(ADDRESS(ROW(),COLUMN()-2,4))*INDIRECT(ADDRESS(ROW(),COLUMN()-1,4))</f>
        <v>165390</v>
      </c>
      <c r="G1440" s="45"/>
      <c r="H1440" s="45"/>
      <c r="I1440" s="45"/>
      <c r="J1440" s="45"/>
    </row>
    <row r="1441" spans="1:10" ht="14.1" customHeight="1" x14ac:dyDescent="0.2">
      <c r="A1441" s="45"/>
      <c r="B1441" s="45"/>
      <c r="C1441" s="45"/>
      <c r="D1441" s="45"/>
      <c r="E1441" s="73" t="s">
        <v>12552</v>
      </c>
      <c r="F1441" s="74">
        <f ca="1">SUM(Table354[MONTO TOTAL ESTIMADO])</f>
        <v>550138.43999999994</v>
      </c>
      <c r="G1441" s="45"/>
      <c r="H1441" s="45" t="str">
        <f>C1430</f>
        <v>Bienes</v>
      </c>
      <c r="I1441" s="45" t="str">
        <f>E1430</f>
        <v>Sí</v>
      </c>
      <c r="J1441" s="45" t="str">
        <f>D1430</f>
        <v>Compras Menores</v>
      </c>
    </row>
    <row r="1442" spans="1:10" ht="14.1" customHeight="1" thickBot="1" x14ac:dyDescent="0.3"/>
    <row r="1443" spans="1:10" ht="33.75" customHeight="1" thickBot="1" x14ac:dyDescent="0.25">
      <c r="A1443" s="64" t="s">
        <v>16383</v>
      </c>
      <c r="B1443" s="64" t="s">
        <v>161</v>
      </c>
      <c r="C1443" s="64" t="s">
        <v>11726</v>
      </c>
      <c r="D1443" s="64" t="s">
        <v>14380</v>
      </c>
      <c r="E1443" s="64" t="s">
        <v>10964</v>
      </c>
      <c r="F1443" s="64" t="s">
        <v>11097</v>
      </c>
      <c r="G1443" s="45"/>
      <c r="H1443" s="45"/>
      <c r="I1443" s="45"/>
      <c r="J1443" s="45"/>
    </row>
    <row r="1444" spans="1:10" ht="13.5" customHeight="1" thickBot="1" x14ac:dyDescent="0.25">
      <c r="A1444" s="66" t="s">
        <v>18869</v>
      </c>
      <c r="B1444" s="91" t="s">
        <v>18870</v>
      </c>
      <c r="C1444" s="66" t="s">
        <v>17798</v>
      </c>
      <c r="D1444" s="66" t="s">
        <v>17483</v>
      </c>
      <c r="E1444" s="66" t="s">
        <v>8857</v>
      </c>
      <c r="F1444" s="66"/>
      <c r="G1444" s="45"/>
      <c r="H1444" s="45"/>
      <c r="I1444" s="45"/>
      <c r="J1444" s="45"/>
    </row>
    <row r="1445" spans="1:10" ht="14.1" customHeight="1" thickBot="1" x14ac:dyDescent="0.25">
      <c r="A1445" s="118" t="s">
        <v>14830</v>
      </c>
      <c r="B1445" s="67" t="s">
        <v>8531</v>
      </c>
      <c r="C1445" s="76">
        <v>43922</v>
      </c>
      <c r="D1445" s="118" t="s">
        <v>9388</v>
      </c>
      <c r="E1445" s="67" t="s">
        <v>13095</v>
      </c>
      <c r="F1445" s="66" t="s">
        <v>3082</v>
      </c>
      <c r="G1445" s="45"/>
      <c r="H1445" s="45"/>
      <c r="I1445" s="45"/>
      <c r="J1445" s="45"/>
    </row>
    <row r="1446" spans="1:10" ht="14.1" customHeight="1" thickBot="1" x14ac:dyDescent="0.25">
      <c r="A1446" s="119"/>
      <c r="B1446" s="67" t="s">
        <v>1787</v>
      </c>
      <c r="C1446" s="101">
        <f>IF(C1445="","",IF(AND(MONTH(C1445)&gt;=1,MONTH(C1445)&lt;=3),1,IF(AND(MONTH(C1445)&gt;=4,MONTH(C1445)&lt;=6),2,IF(AND(MONTH(C1445)&gt;=7,MONTH(C1445)&lt;=9),3,4))))</f>
        <v>2</v>
      </c>
      <c r="D1446" s="119"/>
      <c r="E1446" s="67" t="s">
        <v>2419</v>
      </c>
      <c r="F1446" s="66" t="s">
        <v>14451</v>
      </c>
      <c r="G1446" s="45"/>
      <c r="H1446" s="45"/>
      <c r="I1446" s="45"/>
      <c r="J1446" s="45"/>
    </row>
    <row r="1447" spans="1:10" ht="14.1" customHeight="1" thickBot="1" x14ac:dyDescent="0.25">
      <c r="A1447" s="119"/>
      <c r="B1447" s="67" t="s">
        <v>12944</v>
      </c>
      <c r="C1447" s="76">
        <v>44012</v>
      </c>
      <c r="D1447" s="119"/>
      <c r="E1447" s="67" t="s">
        <v>3075</v>
      </c>
      <c r="F1447" s="66" t="s">
        <v>4623</v>
      </c>
      <c r="G1447" s="45"/>
      <c r="H1447" s="45"/>
      <c r="I1447" s="45"/>
      <c r="J1447" s="45"/>
    </row>
    <row r="1448" spans="1:10" ht="14.1" customHeight="1" thickBot="1" x14ac:dyDescent="0.25">
      <c r="A1448" s="119"/>
      <c r="B1448" s="67" t="s">
        <v>1787</v>
      </c>
      <c r="C1448" s="101">
        <f>IF(C1447="","",IF(AND(MONTH(C1447)&gt;=1,MONTH(C1447)&lt;=3),1,IF(AND(MONTH(C1447)&gt;=4,MONTH(C1447)&lt;=6),2,IF(AND(MONTH(C1447)&gt;=7,MONTH(C1447)&lt;=9),3,4))))</f>
        <v>2</v>
      </c>
      <c r="D1448" s="119"/>
      <c r="E1448" s="67" t="s">
        <v>13194</v>
      </c>
      <c r="F1448" s="66" t="s">
        <v>4623</v>
      </c>
      <c r="G1448" s="45"/>
      <c r="H1448" s="45"/>
      <c r="I1448" s="45"/>
      <c r="J1448" s="45"/>
    </row>
    <row r="1449" spans="1:10" ht="14.1" customHeight="1" thickBot="1" x14ac:dyDescent="0.25">
      <c r="A1449" s="45"/>
      <c r="B1449" s="45"/>
      <c r="C1449" s="45"/>
      <c r="D1449" s="45"/>
      <c r="E1449" s="45"/>
      <c r="F1449" s="45"/>
      <c r="G1449" s="45"/>
      <c r="H1449" s="45"/>
      <c r="I1449" s="45"/>
      <c r="J1449" s="45"/>
    </row>
    <row r="1450" spans="1:10" ht="14.1" customHeight="1" thickBot="1" x14ac:dyDescent="0.25">
      <c r="A1450" s="72" t="s">
        <v>15736</v>
      </c>
      <c r="B1450" s="72" t="s">
        <v>16147</v>
      </c>
      <c r="C1450" s="72" t="s">
        <v>15642</v>
      </c>
      <c r="D1450" s="72" t="s">
        <v>15252</v>
      </c>
      <c r="E1450" s="72" t="s">
        <v>6935</v>
      </c>
      <c r="F1450" s="72" t="s">
        <v>15281</v>
      </c>
      <c r="G1450" s="45"/>
      <c r="H1450" s="45"/>
      <c r="I1450" s="45"/>
      <c r="J1450" s="45"/>
    </row>
    <row r="1451" spans="1:10" ht="13.5" customHeight="1" x14ac:dyDescent="0.2">
      <c r="A1451" s="92">
        <v>50192703</v>
      </c>
      <c r="B1451" s="69" t="str">
        <f ca="1">IFERROR(INDEX(UNSPSCDes,MATCH(INDIRECT(ADDRESS(ROW(),COLUMN()-1,4)),UNSPSCCode,0)),"")</f>
        <v>Comidas combinadas de repisa</v>
      </c>
      <c r="C1451" s="81" t="s">
        <v>1450</v>
      </c>
      <c r="D1451" s="81">
        <v>2175</v>
      </c>
      <c r="E1451" s="71">
        <v>147.5</v>
      </c>
      <c r="F1451" s="70">
        <f ca="1">INDIRECT(ADDRESS(ROW(),COLUMN()-2,4))*INDIRECT(ADDRESS(ROW(),COLUMN()-1,4))</f>
        <v>320812.5</v>
      </c>
      <c r="G1451" s="45"/>
      <c r="H1451" s="45"/>
      <c r="I1451" s="45"/>
      <c r="J1451" s="45"/>
    </row>
    <row r="1452" spans="1:10" ht="13.5" customHeight="1" x14ac:dyDescent="0.2">
      <c r="A1452" s="92">
        <v>50192703</v>
      </c>
      <c r="B1452" s="69" t="str">
        <f ca="1">IFERROR(INDEX(UNSPSCDes,MATCH(INDIRECT(ADDRESS(ROW(),COLUMN()-1,4)),UNSPSCCode,0)),"")</f>
        <v>Comidas combinadas de repisa</v>
      </c>
      <c r="C1452" s="81" t="s">
        <v>1450</v>
      </c>
      <c r="D1452" s="81">
        <v>2169</v>
      </c>
      <c r="E1452" s="71">
        <v>21.24</v>
      </c>
      <c r="F1452" s="70">
        <f ca="1">INDIRECT(ADDRESS(ROW(),COLUMN()-2,4))*INDIRECT(ADDRESS(ROW(),COLUMN()-1,4))</f>
        <v>46069.56</v>
      </c>
      <c r="G1452" s="45"/>
      <c r="H1452" s="45"/>
      <c r="I1452" s="45"/>
      <c r="J1452" s="45"/>
    </row>
    <row r="1453" spans="1:10" ht="13.5" customHeight="1" x14ac:dyDescent="0.2">
      <c r="A1453" s="92">
        <v>50202301</v>
      </c>
      <c r="B1453" s="69" t="str">
        <f ca="1">IFERROR(INDEX(UNSPSCDes,MATCH(INDIRECT(ADDRESS(ROW(),COLUMN()-1,4)),UNSPSCCode,0)),"")</f>
        <v>Agua</v>
      </c>
      <c r="C1453" s="81" t="s">
        <v>1450</v>
      </c>
      <c r="D1453" s="81">
        <v>2163</v>
      </c>
      <c r="E1453" s="71">
        <v>8.26</v>
      </c>
      <c r="F1453" s="70">
        <f ca="1">INDIRECT(ADDRESS(ROW(),COLUMN()-2,4))*INDIRECT(ADDRESS(ROW(),COLUMN()-1,4))</f>
        <v>17866.38</v>
      </c>
      <c r="G1453" s="45"/>
      <c r="H1453" s="45"/>
      <c r="I1453" s="45"/>
      <c r="J1453" s="45"/>
    </row>
    <row r="1454" spans="1:10" ht="13.5" customHeight="1" x14ac:dyDescent="0.2">
      <c r="A1454" s="92">
        <v>50192703</v>
      </c>
      <c r="B1454" s="69" t="str">
        <f ca="1">IFERROR(INDEX(UNSPSCDes,MATCH(INDIRECT(ADDRESS(ROW(),COLUMN()-1,4)),UNSPSCCode,0)),"")</f>
        <v>Comidas combinadas de repisa</v>
      </c>
      <c r="C1454" s="81" t="s">
        <v>1450</v>
      </c>
      <c r="D1454" s="81">
        <v>11026</v>
      </c>
      <c r="E1454" s="71">
        <v>15</v>
      </c>
      <c r="F1454" s="70">
        <f ca="1">INDIRECT(ADDRESS(ROW(),COLUMN()-2,4))*INDIRECT(ADDRESS(ROW(),COLUMN()-1,4))</f>
        <v>165390</v>
      </c>
      <c r="G1454" s="45"/>
      <c r="H1454" s="45"/>
      <c r="I1454" s="45"/>
      <c r="J1454" s="45"/>
    </row>
    <row r="1455" spans="1:10" ht="14.1" customHeight="1" x14ac:dyDescent="0.2">
      <c r="A1455" s="45"/>
      <c r="B1455" s="45"/>
      <c r="C1455" s="45"/>
      <c r="D1455" s="45"/>
      <c r="E1455" s="73" t="s">
        <v>12552</v>
      </c>
      <c r="F1455" s="74">
        <f ca="1">SUM(Table355[MONTO TOTAL ESTIMADO])</f>
        <v>550138.43999999994</v>
      </c>
      <c r="G1455" s="45"/>
      <c r="H1455" s="45" t="str">
        <f>C1444</f>
        <v>Bienes</v>
      </c>
      <c r="I1455" s="45" t="str">
        <f>E1444</f>
        <v>Sí</v>
      </c>
      <c r="J1455" s="45" t="str">
        <f>D1444</f>
        <v>Compras Menores</v>
      </c>
    </row>
    <row r="1456" spans="1:10" ht="14.1" customHeight="1" thickBot="1" x14ac:dyDescent="0.3"/>
    <row r="1457" spans="1:10" ht="33.75" customHeight="1" thickBot="1" x14ac:dyDescent="0.25">
      <c r="A1457" s="64" t="s">
        <v>16383</v>
      </c>
      <c r="B1457" s="64" t="s">
        <v>161</v>
      </c>
      <c r="C1457" s="64" t="s">
        <v>11726</v>
      </c>
      <c r="D1457" s="64" t="s">
        <v>14380</v>
      </c>
      <c r="E1457" s="64" t="s">
        <v>10964</v>
      </c>
      <c r="F1457" s="64" t="s">
        <v>11097</v>
      </c>
      <c r="G1457" s="45"/>
      <c r="H1457" s="45"/>
      <c r="I1457" s="45"/>
      <c r="J1457" s="45"/>
    </row>
    <row r="1458" spans="1:10" ht="13.5" customHeight="1" thickBot="1" x14ac:dyDescent="0.25">
      <c r="A1458" s="66" t="s">
        <v>18869</v>
      </c>
      <c r="B1458" s="91" t="s">
        <v>18870</v>
      </c>
      <c r="C1458" s="66" t="s">
        <v>17798</v>
      </c>
      <c r="D1458" s="66" t="s">
        <v>17483</v>
      </c>
      <c r="E1458" s="66" t="s">
        <v>8857</v>
      </c>
      <c r="F1458" s="66"/>
      <c r="G1458" s="45"/>
      <c r="H1458" s="45"/>
      <c r="I1458" s="45"/>
      <c r="J1458" s="45"/>
    </row>
    <row r="1459" spans="1:10" ht="14.1" customHeight="1" thickBot="1" x14ac:dyDescent="0.25">
      <c r="A1459" s="118" t="s">
        <v>14830</v>
      </c>
      <c r="B1459" s="67" t="s">
        <v>8531</v>
      </c>
      <c r="C1459" s="76">
        <v>44013</v>
      </c>
      <c r="D1459" s="118" t="s">
        <v>9388</v>
      </c>
      <c r="E1459" s="67" t="s">
        <v>13095</v>
      </c>
      <c r="F1459" s="66" t="s">
        <v>3082</v>
      </c>
      <c r="G1459" s="45"/>
      <c r="H1459" s="45"/>
      <c r="I1459" s="45"/>
      <c r="J1459" s="45"/>
    </row>
    <row r="1460" spans="1:10" ht="14.1" customHeight="1" thickBot="1" x14ac:dyDescent="0.25">
      <c r="A1460" s="119"/>
      <c r="B1460" s="67" t="s">
        <v>1787</v>
      </c>
      <c r="C1460" s="101">
        <f>IF(C1459="","",IF(AND(MONTH(C1459)&gt;=1,MONTH(C1459)&lt;=3),1,IF(AND(MONTH(C1459)&gt;=4,MONTH(C1459)&lt;=6),2,IF(AND(MONTH(C1459)&gt;=7,MONTH(C1459)&lt;=9),3,4))))</f>
        <v>3</v>
      </c>
      <c r="D1460" s="119"/>
      <c r="E1460" s="67" t="s">
        <v>2419</v>
      </c>
      <c r="F1460" s="66" t="s">
        <v>14451</v>
      </c>
      <c r="G1460" s="45"/>
      <c r="H1460" s="45"/>
      <c r="I1460" s="45"/>
      <c r="J1460" s="45"/>
    </row>
    <row r="1461" spans="1:10" ht="14.1" customHeight="1" thickBot="1" x14ac:dyDescent="0.25">
      <c r="A1461" s="119"/>
      <c r="B1461" s="67" t="s">
        <v>12944</v>
      </c>
      <c r="C1461" s="76">
        <v>44104</v>
      </c>
      <c r="D1461" s="119"/>
      <c r="E1461" s="67" t="s">
        <v>3075</v>
      </c>
      <c r="F1461" s="66" t="s">
        <v>4623</v>
      </c>
      <c r="G1461" s="45"/>
      <c r="H1461" s="45"/>
      <c r="I1461" s="45"/>
      <c r="J1461" s="45"/>
    </row>
    <row r="1462" spans="1:10" ht="14.1" customHeight="1" thickBot="1" x14ac:dyDescent="0.25">
      <c r="A1462" s="119"/>
      <c r="B1462" s="67" t="s">
        <v>1787</v>
      </c>
      <c r="C1462" s="101">
        <f>IF(C1461="","",IF(AND(MONTH(C1461)&gt;=1,MONTH(C1461)&lt;=3),1,IF(AND(MONTH(C1461)&gt;=4,MONTH(C1461)&lt;=6),2,IF(AND(MONTH(C1461)&gt;=7,MONTH(C1461)&lt;=9),3,4))))</f>
        <v>3</v>
      </c>
      <c r="D1462" s="119"/>
      <c r="E1462" s="67" t="s">
        <v>13194</v>
      </c>
      <c r="F1462" s="66" t="s">
        <v>4623</v>
      </c>
      <c r="G1462" s="45"/>
      <c r="H1462" s="45"/>
      <c r="I1462" s="45"/>
      <c r="J1462" s="45"/>
    </row>
    <row r="1463" spans="1:10" ht="14.1" customHeight="1" thickBot="1" x14ac:dyDescent="0.25">
      <c r="A1463" s="45"/>
      <c r="B1463" s="45"/>
      <c r="C1463" s="45"/>
      <c r="D1463" s="45"/>
      <c r="E1463" s="45"/>
      <c r="F1463" s="45"/>
      <c r="G1463" s="45"/>
      <c r="H1463" s="45"/>
      <c r="I1463" s="45"/>
      <c r="J1463" s="45"/>
    </row>
    <row r="1464" spans="1:10" ht="14.1" customHeight="1" thickBot="1" x14ac:dyDescent="0.25">
      <c r="A1464" s="72" t="s">
        <v>15736</v>
      </c>
      <c r="B1464" s="72" t="s">
        <v>16147</v>
      </c>
      <c r="C1464" s="72" t="s">
        <v>15642</v>
      </c>
      <c r="D1464" s="72" t="s">
        <v>15252</v>
      </c>
      <c r="E1464" s="72" t="s">
        <v>6935</v>
      </c>
      <c r="F1464" s="72" t="s">
        <v>15281</v>
      </c>
      <c r="G1464" s="45"/>
      <c r="H1464" s="45"/>
      <c r="I1464" s="45"/>
      <c r="J1464" s="45"/>
    </row>
    <row r="1465" spans="1:10" ht="13.5" customHeight="1" x14ac:dyDescent="0.2">
      <c r="A1465" s="92">
        <v>50192703</v>
      </c>
      <c r="B1465" s="69" t="str">
        <f ca="1">IFERROR(INDEX(UNSPSCDes,MATCH(INDIRECT(ADDRESS(ROW(),COLUMN()-1,4)),UNSPSCCode,0)),"")</f>
        <v>Comidas combinadas de repisa</v>
      </c>
      <c r="C1465" s="81" t="s">
        <v>1450</v>
      </c>
      <c r="D1465" s="81">
        <v>2175</v>
      </c>
      <c r="E1465" s="71">
        <v>147.5</v>
      </c>
      <c r="F1465" s="70">
        <f ca="1">INDIRECT(ADDRESS(ROW(),COLUMN()-2,4))*INDIRECT(ADDRESS(ROW(),COLUMN()-1,4))</f>
        <v>320812.5</v>
      </c>
      <c r="G1465" s="45"/>
      <c r="H1465" s="45"/>
      <c r="I1465" s="45"/>
      <c r="J1465" s="45"/>
    </row>
    <row r="1466" spans="1:10" ht="13.5" customHeight="1" x14ac:dyDescent="0.2">
      <c r="A1466" s="92">
        <v>50192703</v>
      </c>
      <c r="B1466" s="69" t="str">
        <f ca="1">IFERROR(INDEX(UNSPSCDes,MATCH(INDIRECT(ADDRESS(ROW(),COLUMN()-1,4)),UNSPSCCode,0)),"")</f>
        <v>Comidas combinadas de repisa</v>
      </c>
      <c r="C1466" s="81" t="s">
        <v>1450</v>
      </c>
      <c r="D1466" s="81">
        <v>2169</v>
      </c>
      <c r="E1466" s="71">
        <v>21.24</v>
      </c>
      <c r="F1466" s="70">
        <f ca="1">INDIRECT(ADDRESS(ROW(),COLUMN()-2,4))*INDIRECT(ADDRESS(ROW(),COLUMN()-1,4))</f>
        <v>46069.56</v>
      </c>
      <c r="G1466" s="45"/>
      <c r="H1466" s="45"/>
      <c r="I1466" s="45"/>
      <c r="J1466" s="45"/>
    </row>
    <row r="1467" spans="1:10" ht="13.5" customHeight="1" x14ac:dyDescent="0.2">
      <c r="A1467" s="92">
        <v>50202301</v>
      </c>
      <c r="B1467" s="69" t="str">
        <f ca="1">IFERROR(INDEX(UNSPSCDes,MATCH(INDIRECT(ADDRESS(ROW(),COLUMN()-1,4)),UNSPSCCode,0)),"")</f>
        <v>Agua</v>
      </c>
      <c r="C1467" s="81" t="s">
        <v>1450</v>
      </c>
      <c r="D1467" s="81">
        <v>2163</v>
      </c>
      <c r="E1467" s="71">
        <v>8.26</v>
      </c>
      <c r="F1467" s="70">
        <f ca="1">INDIRECT(ADDRESS(ROW(),COLUMN()-2,4))*INDIRECT(ADDRESS(ROW(),COLUMN()-1,4))</f>
        <v>17866.38</v>
      </c>
      <c r="G1467" s="45"/>
      <c r="H1467" s="45"/>
      <c r="I1467" s="45"/>
      <c r="J1467" s="45"/>
    </row>
    <row r="1468" spans="1:10" ht="13.5" customHeight="1" x14ac:dyDescent="0.2">
      <c r="A1468" s="92">
        <v>50192703</v>
      </c>
      <c r="B1468" s="69" t="str">
        <f ca="1">IFERROR(INDEX(UNSPSCDes,MATCH(INDIRECT(ADDRESS(ROW(),COLUMN()-1,4)),UNSPSCCode,0)),"")</f>
        <v>Comidas combinadas de repisa</v>
      </c>
      <c r="C1468" s="81" t="s">
        <v>1450</v>
      </c>
      <c r="D1468" s="81">
        <v>11026</v>
      </c>
      <c r="E1468" s="71">
        <v>15</v>
      </c>
      <c r="F1468" s="70">
        <f ca="1">INDIRECT(ADDRESS(ROW(),COLUMN()-2,4))*INDIRECT(ADDRESS(ROW(),COLUMN()-1,4))</f>
        <v>165390</v>
      </c>
      <c r="G1468" s="45"/>
      <c r="H1468" s="45"/>
      <c r="I1468" s="45"/>
      <c r="J1468" s="45"/>
    </row>
    <row r="1469" spans="1:10" ht="14.1" customHeight="1" x14ac:dyDescent="0.2">
      <c r="A1469" s="45"/>
      <c r="B1469" s="45"/>
      <c r="C1469" s="45"/>
      <c r="D1469" s="45"/>
      <c r="E1469" s="73" t="s">
        <v>12552</v>
      </c>
      <c r="F1469" s="74">
        <f ca="1">SUM(Table356[MONTO TOTAL ESTIMADO])</f>
        <v>550138.43999999994</v>
      </c>
      <c r="G1469" s="45"/>
      <c r="H1469" s="45" t="str">
        <f>C1458</f>
        <v>Bienes</v>
      </c>
      <c r="I1469" s="45" t="str">
        <f>E1458</f>
        <v>Sí</v>
      </c>
      <c r="J1469" s="45" t="str">
        <f>D1458</f>
        <v>Compras Menores</v>
      </c>
    </row>
    <row r="1470" spans="1:10" ht="14.1" customHeight="1" thickBot="1" x14ac:dyDescent="0.3"/>
    <row r="1471" spans="1:10" ht="33.75" customHeight="1" thickBot="1" x14ac:dyDescent="0.25">
      <c r="A1471" s="64" t="s">
        <v>16383</v>
      </c>
      <c r="B1471" s="64" t="s">
        <v>161</v>
      </c>
      <c r="C1471" s="64" t="s">
        <v>11726</v>
      </c>
      <c r="D1471" s="64" t="s">
        <v>14380</v>
      </c>
      <c r="E1471" s="64" t="s">
        <v>10964</v>
      </c>
      <c r="F1471" s="64" t="s">
        <v>11097</v>
      </c>
      <c r="G1471" s="45"/>
      <c r="H1471" s="45"/>
      <c r="I1471" s="45"/>
      <c r="J1471" s="45"/>
    </row>
    <row r="1472" spans="1:10" ht="13.5" customHeight="1" thickBot="1" x14ac:dyDescent="0.25">
      <c r="A1472" s="66" t="s">
        <v>18869</v>
      </c>
      <c r="B1472" s="91" t="s">
        <v>18870</v>
      </c>
      <c r="C1472" s="66" t="s">
        <v>17798</v>
      </c>
      <c r="D1472" s="66" t="s">
        <v>17483</v>
      </c>
      <c r="E1472" s="66" t="s">
        <v>8857</v>
      </c>
      <c r="F1472" s="66"/>
      <c r="G1472" s="45"/>
      <c r="H1472" s="45"/>
      <c r="I1472" s="45"/>
      <c r="J1472" s="45"/>
    </row>
    <row r="1473" spans="1:10" ht="14.1" customHeight="1" thickBot="1" x14ac:dyDescent="0.25">
      <c r="A1473" s="118" t="s">
        <v>14830</v>
      </c>
      <c r="B1473" s="67" t="s">
        <v>8531</v>
      </c>
      <c r="C1473" s="76">
        <v>44105</v>
      </c>
      <c r="D1473" s="118" t="s">
        <v>9388</v>
      </c>
      <c r="E1473" s="67" t="s">
        <v>13095</v>
      </c>
      <c r="F1473" s="66" t="s">
        <v>3082</v>
      </c>
      <c r="G1473" s="45"/>
      <c r="H1473" s="45"/>
      <c r="I1473" s="45"/>
      <c r="J1473" s="45"/>
    </row>
    <row r="1474" spans="1:10" ht="14.1" customHeight="1" thickBot="1" x14ac:dyDescent="0.25">
      <c r="A1474" s="119"/>
      <c r="B1474" s="67" t="s">
        <v>1787</v>
      </c>
      <c r="C1474" s="101">
        <f>IF(C1473="","",IF(AND(MONTH(C1473)&gt;=1,MONTH(C1473)&lt;=3),1,IF(AND(MONTH(C1473)&gt;=4,MONTH(C1473)&lt;=6),2,IF(AND(MONTH(C1473)&gt;=7,MONTH(C1473)&lt;=9),3,4))))</f>
        <v>4</v>
      </c>
      <c r="D1474" s="119"/>
      <c r="E1474" s="67" t="s">
        <v>2419</v>
      </c>
      <c r="F1474" s="66" t="s">
        <v>14451</v>
      </c>
      <c r="G1474" s="45"/>
      <c r="H1474" s="45"/>
      <c r="I1474" s="45"/>
      <c r="J1474" s="45"/>
    </row>
    <row r="1475" spans="1:10" ht="14.1" customHeight="1" thickBot="1" x14ac:dyDescent="0.25">
      <c r="A1475" s="119"/>
      <c r="B1475" s="67" t="s">
        <v>12944</v>
      </c>
      <c r="C1475" s="76">
        <v>44196</v>
      </c>
      <c r="D1475" s="119"/>
      <c r="E1475" s="67" t="s">
        <v>3075</v>
      </c>
      <c r="F1475" s="66" t="s">
        <v>4623</v>
      </c>
      <c r="G1475" s="45"/>
      <c r="H1475" s="45"/>
      <c r="I1475" s="45"/>
      <c r="J1475" s="45"/>
    </row>
    <row r="1476" spans="1:10" ht="14.1" customHeight="1" thickBot="1" x14ac:dyDescent="0.25">
      <c r="A1476" s="119"/>
      <c r="B1476" s="67" t="s">
        <v>1787</v>
      </c>
      <c r="C1476" s="101">
        <f>IF(C1475="","",IF(AND(MONTH(C1475)&gt;=1,MONTH(C1475)&lt;=3),1,IF(AND(MONTH(C1475)&gt;=4,MONTH(C1475)&lt;=6),2,IF(AND(MONTH(C1475)&gt;=7,MONTH(C1475)&lt;=9),3,4))))</f>
        <v>4</v>
      </c>
      <c r="D1476" s="119"/>
      <c r="E1476" s="67" t="s">
        <v>13194</v>
      </c>
      <c r="F1476" s="66" t="s">
        <v>4623</v>
      </c>
      <c r="G1476" s="45"/>
      <c r="H1476" s="45"/>
      <c r="I1476" s="45"/>
      <c r="J1476" s="45"/>
    </row>
    <row r="1477" spans="1:10" ht="14.1" customHeight="1" thickBot="1" x14ac:dyDescent="0.25">
      <c r="A1477" s="45"/>
      <c r="B1477" s="45"/>
      <c r="C1477" s="45"/>
      <c r="D1477" s="45"/>
      <c r="E1477" s="45"/>
      <c r="F1477" s="45"/>
      <c r="G1477" s="45"/>
      <c r="H1477" s="45"/>
      <c r="I1477" s="45"/>
      <c r="J1477" s="45"/>
    </row>
    <row r="1478" spans="1:10" ht="14.1" customHeight="1" thickBot="1" x14ac:dyDescent="0.25">
      <c r="A1478" s="72" t="s">
        <v>15736</v>
      </c>
      <c r="B1478" s="72" t="s">
        <v>16147</v>
      </c>
      <c r="C1478" s="72" t="s">
        <v>15642</v>
      </c>
      <c r="D1478" s="72" t="s">
        <v>15252</v>
      </c>
      <c r="E1478" s="72" t="s">
        <v>6935</v>
      </c>
      <c r="F1478" s="72" t="s">
        <v>15281</v>
      </c>
      <c r="G1478" s="45"/>
      <c r="H1478" s="45"/>
      <c r="I1478" s="45"/>
      <c r="J1478" s="45"/>
    </row>
    <row r="1479" spans="1:10" ht="14.1" customHeight="1" x14ac:dyDescent="0.2">
      <c r="A1479" s="92">
        <v>50192703</v>
      </c>
      <c r="B1479" s="69" t="str">
        <f ca="1">IFERROR(INDEX(UNSPSCDes,MATCH(INDIRECT(ADDRESS(ROW(),COLUMN()-1,4)),UNSPSCCode,0)),"")</f>
        <v>Comidas combinadas de repisa</v>
      </c>
      <c r="C1479" s="81" t="s">
        <v>1450</v>
      </c>
      <c r="D1479" s="81">
        <v>2175</v>
      </c>
      <c r="E1479" s="71">
        <v>147.5</v>
      </c>
      <c r="F1479" s="70">
        <f ca="1">INDIRECT(ADDRESS(ROW(),COLUMN()-2,4))*INDIRECT(ADDRESS(ROW(),COLUMN()-1,4))</f>
        <v>320812.5</v>
      </c>
      <c r="G1479" s="45"/>
      <c r="H1479" s="45"/>
      <c r="I1479" s="45"/>
      <c r="J1479" s="45"/>
    </row>
    <row r="1480" spans="1:10" ht="13.5" customHeight="1" x14ac:dyDescent="0.2">
      <c r="A1480" s="92">
        <v>50192703</v>
      </c>
      <c r="B1480" s="69" t="str">
        <f ca="1">IFERROR(INDEX(UNSPSCDes,MATCH(INDIRECT(ADDRESS(ROW(),COLUMN()-1,4)),UNSPSCCode,0)),"")</f>
        <v>Comidas combinadas de repisa</v>
      </c>
      <c r="C1480" s="81" t="s">
        <v>1450</v>
      </c>
      <c r="D1480" s="81">
        <v>2169</v>
      </c>
      <c r="E1480" s="71">
        <v>21.24</v>
      </c>
      <c r="F1480" s="70">
        <f ca="1">INDIRECT(ADDRESS(ROW(),COLUMN()-2,4))*INDIRECT(ADDRESS(ROW(),COLUMN()-1,4))</f>
        <v>46069.56</v>
      </c>
      <c r="G1480" s="45"/>
      <c r="H1480" s="45"/>
      <c r="I1480" s="45"/>
      <c r="J1480" s="45"/>
    </row>
    <row r="1481" spans="1:10" ht="13.5" customHeight="1" x14ac:dyDescent="0.2">
      <c r="A1481" s="92">
        <v>50202301</v>
      </c>
      <c r="B1481" s="69" t="str">
        <f ca="1">IFERROR(INDEX(UNSPSCDes,MATCH(INDIRECT(ADDRESS(ROW(),COLUMN()-1,4)),UNSPSCCode,0)),"")</f>
        <v>Agua</v>
      </c>
      <c r="C1481" s="81" t="s">
        <v>1450</v>
      </c>
      <c r="D1481" s="81">
        <v>2163</v>
      </c>
      <c r="E1481" s="71">
        <v>8.26</v>
      </c>
      <c r="F1481" s="70">
        <f ca="1">INDIRECT(ADDRESS(ROW(),COLUMN()-2,4))*INDIRECT(ADDRESS(ROW(),COLUMN()-1,4))</f>
        <v>17866.38</v>
      </c>
      <c r="G1481" s="45"/>
      <c r="H1481" s="45"/>
      <c r="I1481" s="45"/>
      <c r="J1481" s="45"/>
    </row>
    <row r="1482" spans="1:10" ht="13.5" customHeight="1" x14ac:dyDescent="0.2">
      <c r="A1482" s="92">
        <v>50192703</v>
      </c>
      <c r="B1482" s="69" t="str">
        <f ca="1">IFERROR(INDEX(UNSPSCDes,MATCH(INDIRECT(ADDRESS(ROW(),COLUMN()-1,4)),UNSPSCCode,0)),"")</f>
        <v>Comidas combinadas de repisa</v>
      </c>
      <c r="C1482" s="81" t="s">
        <v>1450</v>
      </c>
      <c r="D1482" s="81">
        <v>11026</v>
      </c>
      <c r="E1482" s="71">
        <v>15</v>
      </c>
      <c r="F1482" s="70">
        <f ca="1">INDIRECT(ADDRESS(ROW(),COLUMN()-2,4))*INDIRECT(ADDRESS(ROW(),COLUMN()-1,4))</f>
        <v>165390</v>
      </c>
      <c r="G1482" s="45"/>
      <c r="H1482" s="45"/>
      <c r="I1482" s="45"/>
      <c r="J1482" s="45"/>
    </row>
    <row r="1483" spans="1:10" ht="14.1" customHeight="1" x14ac:dyDescent="0.2">
      <c r="A1483" s="45"/>
      <c r="B1483" s="45"/>
      <c r="C1483" s="45"/>
      <c r="D1483" s="45"/>
      <c r="E1483" s="73" t="s">
        <v>12552</v>
      </c>
      <c r="F1483" s="74">
        <f ca="1">SUM(Table357[MONTO TOTAL ESTIMADO])</f>
        <v>550138.43999999994</v>
      </c>
      <c r="G1483" s="45"/>
      <c r="H1483" s="45" t="str">
        <f>C1472</f>
        <v>Bienes</v>
      </c>
      <c r="I1483" s="45" t="str">
        <f>E1472</f>
        <v>Sí</v>
      </c>
      <c r="J1483" s="45" t="str">
        <f>D1472</f>
        <v>Compras Menores</v>
      </c>
    </row>
    <row r="1484" spans="1:10" ht="14.1" customHeight="1" thickBot="1" x14ac:dyDescent="0.3"/>
    <row r="1485" spans="1:10" ht="33.75" customHeight="1" thickBot="1" x14ac:dyDescent="0.25">
      <c r="A1485" s="64" t="s">
        <v>16383</v>
      </c>
      <c r="B1485" s="64" t="s">
        <v>161</v>
      </c>
      <c r="C1485" s="64" t="s">
        <v>11726</v>
      </c>
      <c r="D1485" s="64" t="s">
        <v>14380</v>
      </c>
      <c r="E1485" s="64" t="s">
        <v>10964</v>
      </c>
      <c r="F1485" s="64" t="s">
        <v>11097</v>
      </c>
      <c r="G1485" s="45"/>
      <c r="H1485" s="45"/>
      <c r="I1485" s="45"/>
      <c r="J1485" s="45"/>
    </row>
    <row r="1486" spans="1:10" ht="13.5" customHeight="1" thickBot="1" x14ac:dyDescent="0.25">
      <c r="A1486" s="66" t="s">
        <v>18871</v>
      </c>
      <c r="B1486" s="91" t="s">
        <v>18872</v>
      </c>
      <c r="C1486" s="66" t="s">
        <v>6801</v>
      </c>
      <c r="D1486" s="66" t="s">
        <v>17483</v>
      </c>
      <c r="E1486" s="66" t="s">
        <v>8857</v>
      </c>
      <c r="F1486" s="66"/>
      <c r="G1486" s="45"/>
      <c r="H1486" s="45"/>
      <c r="I1486" s="45"/>
      <c r="J1486" s="45"/>
    </row>
    <row r="1487" spans="1:10" ht="14.1" customHeight="1" thickBot="1" x14ac:dyDescent="0.25">
      <c r="A1487" s="118" t="s">
        <v>14830</v>
      </c>
      <c r="B1487" s="67" t="s">
        <v>8531</v>
      </c>
      <c r="C1487" s="76">
        <v>43922</v>
      </c>
      <c r="D1487" s="118" t="s">
        <v>9388</v>
      </c>
      <c r="E1487" s="67" t="s">
        <v>13095</v>
      </c>
      <c r="F1487" s="66" t="s">
        <v>3082</v>
      </c>
      <c r="G1487" s="45"/>
      <c r="H1487" s="45"/>
      <c r="I1487" s="45"/>
      <c r="J1487" s="45"/>
    </row>
    <row r="1488" spans="1:10" ht="14.1" customHeight="1" thickBot="1" x14ac:dyDescent="0.25">
      <c r="A1488" s="119"/>
      <c r="B1488" s="67" t="s">
        <v>1787</v>
      </c>
      <c r="C1488" s="101">
        <f>IF(C1487="","",IF(AND(MONTH(C1487)&gt;=1,MONTH(C1487)&lt;=3),1,IF(AND(MONTH(C1487)&gt;=4,MONTH(C1487)&lt;=6),2,IF(AND(MONTH(C1487)&gt;=7,MONTH(C1487)&lt;=9),3,4))))</f>
        <v>2</v>
      </c>
      <c r="D1488" s="119"/>
      <c r="E1488" s="67" t="s">
        <v>2419</v>
      </c>
      <c r="F1488" s="66" t="s">
        <v>14451</v>
      </c>
      <c r="G1488" s="45"/>
      <c r="H1488" s="45"/>
      <c r="I1488" s="45"/>
      <c r="J1488" s="45"/>
    </row>
    <row r="1489" spans="1:10" ht="14.1" customHeight="1" thickBot="1" x14ac:dyDescent="0.25">
      <c r="A1489" s="119"/>
      <c r="B1489" s="67" t="s">
        <v>12944</v>
      </c>
      <c r="C1489" s="76">
        <v>44012</v>
      </c>
      <c r="D1489" s="119"/>
      <c r="E1489" s="67" t="s">
        <v>3075</v>
      </c>
      <c r="F1489" s="66" t="s">
        <v>4623</v>
      </c>
      <c r="G1489" s="45"/>
      <c r="H1489" s="45"/>
      <c r="I1489" s="45"/>
      <c r="J1489" s="45"/>
    </row>
    <row r="1490" spans="1:10" ht="14.1" customHeight="1" thickBot="1" x14ac:dyDescent="0.25">
      <c r="A1490" s="119"/>
      <c r="B1490" s="67" t="s">
        <v>1787</v>
      </c>
      <c r="C1490" s="101">
        <f>IF(C1489="","",IF(AND(MONTH(C1489)&gt;=1,MONTH(C1489)&lt;=3),1,IF(AND(MONTH(C1489)&gt;=4,MONTH(C1489)&lt;=6),2,IF(AND(MONTH(C1489)&gt;=7,MONTH(C1489)&lt;=9),3,4))))</f>
        <v>2</v>
      </c>
      <c r="D1490" s="119"/>
      <c r="E1490" s="67" t="s">
        <v>13194</v>
      </c>
      <c r="F1490" s="66" t="s">
        <v>4623</v>
      </c>
      <c r="G1490" s="45"/>
      <c r="H1490" s="45"/>
      <c r="I1490" s="45"/>
      <c r="J1490" s="45"/>
    </row>
    <row r="1491" spans="1:10" ht="14.1" customHeight="1" thickBot="1" x14ac:dyDescent="0.25">
      <c r="A1491" s="45"/>
      <c r="B1491" s="45"/>
      <c r="C1491" s="45"/>
      <c r="D1491" s="45"/>
      <c r="E1491" s="45"/>
      <c r="F1491" s="45"/>
      <c r="G1491" s="45"/>
      <c r="H1491" s="45"/>
      <c r="I1491" s="45"/>
      <c r="J1491" s="45"/>
    </row>
    <row r="1492" spans="1:10" ht="14.1" customHeight="1" thickBot="1" x14ac:dyDescent="0.25">
      <c r="A1492" s="72" t="s">
        <v>15736</v>
      </c>
      <c r="B1492" s="72" t="s">
        <v>16147</v>
      </c>
      <c r="C1492" s="72" t="s">
        <v>15642</v>
      </c>
      <c r="D1492" s="72" t="s">
        <v>15252</v>
      </c>
      <c r="E1492" s="72" t="s">
        <v>6935</v>
      </c>
      <c r="F1492" s="72" t="s">
        <v>15281</v>
      </c>
      <c r="G1492" s="45"/>
      <c r="H1492" s="45"/>
      <c r="I1492" s="45"/>
      <c r="J1492" s="45"/>
    </row>
    <row r="1493" spans="1:10" ht="13.5" customHeight="1" x14ac:dyDescent="0.2">
      <c r="A1493" s="92">
        <v>90101603</v>
      </c>
      <c r="B1493" s="69" t="str">
        <f ca="1">IFERROR(INDEX(UNSPSCDes,MATCH(INDIRECT(ADDRESS(ROW(),COLUMN()-1,4)),UNSPSCCode,0)),"")</f>
        <v>Servicios de cáterin</v>
      </c>
      <c r="C1493" s="81" t="s">
        <v>1450</v>
      </c>
      <c r="D1493" s="81">
        <v>250</v>
      </c>
      <c r="E1493" s="71">
        <v>495.6</v>
      </c>
      <c r="F1493" s="70">
        <f ca="1">INDIRECT(ADDRESS(ROW(),COLUMN()-2,4))*INDIRECT(ADDRESS(ROW(),COLUMN()-1,4))</f>
        <v>123900</v>
      </c>
      <c r="G1493" s="45"/>
      <c r="H1493" s="45"/>
      <c r="I1493" s="45"/>
      <c r="J1493" s="45"/>
    </row>
    <row r="1494" spans="1:10" ht="13.5" customHeight="1" x14ac:dyDescent="0.2">
      <c r="A1494" s="92">
        <v>90101603</v>
      </c>
      <c r="B1494" s="69" t="str">
        <f ca="1">IFERROR(INDEX(UNSPSCDes,MATCH(INDIRECT(ADDRESS(ROW(),COLUMN()-1,4)),UNSPSCCode,0)),"")</f>
        <v>Servicios de cáterin</v>
      </c>
      <c r="C1494" s="81" t="s">
        <v>1450</v>
      </c>
      <c r="D1494" s="81">
        <v>250</v>
      </c>
      <c r="E1494" s="71">
        <v>295</v>
      </c>
      <c r="F1494" s="70">
        <f ca="1">INDIRECT(ADDRESS(ROW(),COLUMN()-2,4))*INDIRECT(ADDRESS(ROW(),COLUMN()-1,4))</f>
        <v>73750</v>
      </c>
      <c r="G1494" s="45"/>
      <c r="H1494" s="45"/>
      <c r="I1494" s="45"/>
      <c r="J1494" s="45"/>
    </row>
    <row r="1495" spans="1:10" ht="14.1" customHeight="1" x14ac:dyDescent="0.2">
      <c r="A1495" s="45"/>
      <c r="B1495" s="45"/>
      <c r="C1495" s="45"/>
      <c r="D1495" s="45"/>
      <c r="E1495" s="73" t="s">
        <v>12552</v>
      </c>
      <c r="F1495" s="74">
        <f ca="1">SUM(Table358[MONTO TOTAL ESTIMADO])</f>
        <v>197650</v>
      </c>
      <c r="G1495" s="45"/>
      <c r="H1495" s="45" t="str">
        <f>C1486</f>
        <v>Servicios</v>
      </c>
      <c r="I1495" s="45" t="str">
        <f>E1486</f>
        <v>Sí</v>
      </c>
      <c r="J1495" s="45" t="str">
        <f>D1486</f>
        <v>Compras Menores</v>
      </c>
    </row>
    <row r="1496" spans="1:10" ht="14.1" customHeight="1" thickBot="1" x14ac:dyDescent="0.3"/>
    <row r="1497" spans="1:10" ht="33.75" customHeight="1" thickBot="1" x14ac:dyDescent="0.25">
      <c r="A1497" s="64" t="s">
        <v>16383</v>
      </c>
      <c r="B1497" s="64" t="s">
        <v>161</v>
      </c>
      <c r="C1497" s="64" t="s">
        <v>11726</v>
      </c>
      <c r="D1497" s="64" t="s">
        <v>14380</v>
      </c>
      <c r="E1497" s="64" t="s">
        <v>10964</v>
      </c>
      <c r="F1497" s="64" t="s">
        <v>11097</v>
      </c>
      <c r="G1497" s="45"/>
      <c r="H1497" s="45"/>
      <c r="I1497" s="45"/>
      <c r="J1497" s="45"/>
    </row>
    <row r="1498" spans="1:10" ht="13.5" customHeight="1" thickBot="1" x14ac:dyDescent="0.25">
      <c r="A1498" s="66" t="s">
        <v>18871</v>
      </c>
      <c r="B1498" s="91" t="s">
        <v>18872</v>
      </c>
      <c r="C1498" s="66" t="s">
        <v>6801</v>
      </c>
      <c r="D1498" s="66" t="s">
        <v>17483</v>
      </c>
      <c r="E1498" s="66" t="s">
        <v>8857</v>
      </c>
      <c r="F1498" s="66"/>
      <c r="G1498" s="45"/>
      <c r="H1498" s="45"/>
      <c r="I1498" s="45"/>
      <c r="J1498" s="45"/>
    </row>
    <row r="1499" spans="1:10" ht="14.1" customHeight="1" thickBot="1" x14ac:dyDescent="0.25">
      <c r="A1499" s="118" t="s">
        <v>14830</v>
      </c>
      <c r="B1499" s="67" t="s">
        <v>8531</v>
      </c>
      <c r="C1499" s="76">
        <v>44105</v>
      </c>
      <c r="D1499" s="118" t="s">
        <v>9388</v>
      </c>
      <c r="E1499" s="67" t="s">
        <v>13095</v>
      </c>
      <c r="F1499" s="66" t="s">
        <v>3082</v>
      </c>
      <c r="G1499" s="45"/>
      <c r="H1499" s="45"/>
      <c r="I1499" s="45"/>
      <c r="J1499" s="45"/>
    </row>
    <row r="1500" spans="1:10" ht="14.1" customHeight="1" thickBot="1" x14ac:dyDescent="0.25">
      <c r="A1500" s="119"/>
      <c r="B1500" s="67" t="s">
        <v>1787</v>
      </c>
      <c r="C1500" s="101">
        <f>IF(C1499="","",IF(AND(MONTH(C1499)&gt;=1,MONTH(C1499)&lt;=3),1,IF(AND(MONTH(C1499)&gt;=4,MONTH(C1499)&lt;=6),2,IF(AND(MONTH(C1499)&gt;=7,MONTH(C1499)&lt;=9),3,4))))</f>
        <v>4</v>
      </c>
      <c r="D1500" s="119"/>
      <c r="E1500" s="67" t="s">
        <v>2419</v>
      </c>
      <c r="F1500" s="66" t="s">
        <v>14451</v>
      </c>
      <c r="G1500" s="45"/>
      <c r="H1500" s="45"/>
      <c r="I1500" s="45"/>
      <c r="J1500" s="45"/>
    </row>
    <row r="1501" spans="1:10" ht="14.1" customHeight="1" thickBot="1" x14ac:dyDescent="0.25">
      <c r="A1501" s="119"/>
      <c r="B1501" s="67" t="s">
        <v>12944</v>
      </c>
      <c r="C1501" s="76">
        <v>44196</v>
      </c>
      <c r="D1501" s="119"/>
      <c r="E1501" s="67" t="s">
        <v>3075</v>
      </c>
      <c r="F1501" s="66" t="s">
        <v>4623</v>
      </c>
      <c r="G1501" s="45"/>
      <c r="H1501" s="45"/>
      <c r="I1501" s="45"/>
      <c r="J1501" s="45"/>
    </row>
    <row r="1502" spans="1:10" ht="14.1" customHeight="1" thickBot="1" x14ac:dyDescent="0.25">
      <c r="A1502" s="119"/>
      <c r="B1502" s="67" t="s">
        <v>1787</v>
      </c>
      <c r="C1502" s="101">
        <f>IF(C1501="","",IF(AND(MONTH(C1501)&gt;=1,MONTH(C1501)&lt;=3),1,IF(AND(MONTH(C1501)&gt;=4,MONTH(C1501)&lt;=6),2,IF(AND(MONTH(C1501)&gt;=7,MONTH(C1501)&lt;=9),3,4))))</f>
        <v>4</v>
      </c>
      <c r="D1502" s="119"/>
      <c r="E1502" s="67" t="s">
        <v>13194</v>
      </c>
      <c r="F1502" s="66" t="s">
        <v>4623</v>
      </c>
      <c r="G1502" s="45"/>
      <c r="H1502" s="45"/>
      <c r="I1502" s="45"/>
      <c r="J1502" s="45"/>
    </row>
    <row r="1503" spans="1:10" ht="14.1" customHeight="1" thickBot="1" x14ac:dyDescent="0.25">
      <c r="A1503" s="45"/>
      <c r="B1503" s="45"/>
      <c r="C1503" s="45"/>
      <c r="D1503" s="45"/>
      <c r="E1503" s="45"/>
      <c r="F1503" s="45"/>
      <c r="G1503" s="45"/>
      <c r="H1503" s="45"/>
      <c r="I1503" s="45"/>
      <c r="J1503" s="45"/>
    </row>
    <row r="1504" spans="1:10" ht="14.1" customHeight="1" thickBot="1" x14ac:dyDescent="0.25">
      <c r="A1504" s="72" t="s">
        <v>15736</v>
      </c>
      <c r="B1504" s="72" t="s">
        <v>16147</v>
      </c>
      <c r="C1504" s="72" t="s">
        <v>15642</v>
      </c>
      <c r="D1504" s="72" t="s">
        <v>15252</v>
      </c>
      <c r="E1504" s="72" t="s">
        <v>6935</v>
      </c>
      <c r="F1504" s="72" t="s">
        <v>15281</v>
      </c>
      <c r="G1504" s="45"/>
      <c r="H1504" s="45"/>
      <c r="I1504" s="45"/>
      <c r="J1504" s="45"/>
    </row>
    <row r="1505" spans="1:10" ht="13.5" customHeight="1" x14ac:dyDescent="0.2">
      <c r="A1505" s="92">
        <v>90101603</v>
      </c>
      <c r="B1505" s="69" t="str">
        <f t="shared" ref="B1505:B1528" ca="1" si="78">IFERROR(INDEX(UNSPSCDes,MATCH(INDIRECT(ADDRESS(ROW(),COLUMN()-1,4)),UNSPSCCode,0)),"")</f>
        <v>Servicios de cáterin</v>
      </c>
      <c r="C1505" s="81" t="s">
        <v>1450</v>
      </c>
      <c r="D1505" s="81">
        <v>1</v>
      </c>
      <c r="E1505" s="71">
        <v>219303</v>
      </c>
      <c r="F1505" s="70">
        <f t="shared" ref="F1505:F1528" ca="1" si="79">INDIRECT(ADDRESS(ROW(),COLUMN()-2,4))*INDIRECT(ADDRESS(ROW(),COLUMN()-1,4))</f>
        <v>219303</v>
      </c>
      <c r="G1505" s="45"/>
      <c r="H1505" s="45"/>
      <c r="I1505" s="45"/>
      <c r="J1505" s="45"/>
    </row>
    <row r="1506" spans="1:10" ht="13.5" customHeight="1" x14ac:dyDescent="0.2">
      <c r="A1506" s="92">
        <v>14111705</v>
      </c>
      <c r="B1506" s="69" t="str">
        <f t="shared" ca="1" si="78"/>
        <v>Servilletas de papel</v>
      </c>
      <c r="C1506" s="81" t="s">
        <v>1450</v>
      </c>
      <c r="D1506" s="81">
        <v>500</v>
      </c>
      <c r="E1506" s="71">
        <v>12.98</v>
      </c>
      <c r="F1506" s="70">
        <f t="shared" ca="1" si="79"/>
        <v>6490</v>
      </c>
      <c r="G1506" s="45"/>
      <c r="H1506" s="45"/>
      <c r="I1506" s="45"/>
      <c r="J1506" s="45"/>
    </row>
    <row r="1507" spans="1:10" ht="13.5" customHeight="1" x14ac:dyDescent="0.2">
      <c r="A1507" s="92">
        <v>52152004</v>
      </c>
      <c r="B1507" s="69" t="str">
        <f t="shared" ca="1" si="78"/>
        <v>Platos para uso doméstico</v>
      </c>
      <c r="C1507" s="81" t="s">
        <v>1450</v>
      </c>
      <c r="D1507" s="81">
        <v>500</v>
      </c>
      <c r="E1507" s="71">
        <v>8.26</v>
      </c>
      <c r="F1507" s="70">
        <f t="shared" ca="1" si="79"/>
        <v>4130</v>
      </c>
      <c r="G1507" s="45"/>
      <c r="H1507" s="45"/>
      <c r="I1507" s="45"/>
      <c r="J1507" s="45"/>
    </row>
    <row r="1508" spans="1:10" ht="13.5" customHeight="1" x14ac:dyDescent="0.2">
      <c r="A1508" s="92">
        <v>52151702</v>
      </c>
      <c r="B1508" s="69" t="str">
        <f t="shared" ca="1" si="78"/>
        <v>Cuchillos para uso doméstico</v>
      </c>
      <c r="C1508" s="81" t="s">
        <v>1450</v>
      </c>
      <c r="D1508" s="81">
        <v>500</v>
      </c>
      <c r="E1508" s="71">
        <v>8.26</v>
      </c>
      <c r="F1508" s="70">
        <f t="shared" ca="1" si="79"/>
        <v>4130</v>
      </c>
      <c r="G1508" s="45"/>
      <c r="H1508" s="45"/>
      <c r="I1508" s="45"/>
      <c r="J1508" s="45"/>
    </row>
    <row r="1509" spans="1:10" ht="13.5" customHeight="1" x14ac:dyDescent="0.2">
      <c r="A1509" s="92">
        <v>52152004</v>
      </c>
      <c r="B1509" s="69" t="str">
        <f t="shared" ca="1" si="78"/>
        <v>Platos para uso doméstico</v>
      </c>
      <c r="C1509" s="81" t="s">
        <v>1450</v>
      </c>
      <c r="D1509" s="81">
        <v>500</v>
      </c>
      <c r="E1509" s="71">
        <v>10.62</v>
      </c>
      <c r="F1509" s="70">
        <f t="shared" ca="1" si="79"/>
        <v>5310</v>
      </c>
      <c r="G1509" s="45"/>
      <c r="H1509" s="45"/>
      <c r="I1509" s="45"/>
      <c r="J1509" s="45"/>
    </row>
    <row r="1510" spans="1:10" ht="13.5" customHeight="1" x14ac:dyDescent="0.2">
      <c r="A1510" s="92">
        <v>52152010</v>
      </c>
      <c r="B1510" s="69" t="str">
        <f t="shared" ca="1" si="78"/>
        <v>Frascos al vacío para uso doméstico</v>
      </c>
      <c r="C1510" s="81" t="s">
        <v>1450</v>
      </c>
      <c r="D1510" s="81">
        <v>50</v>
      </c>
      <c r="E1510" s="71">
        <v>27.14</v>
      </c>
      <c r="F1510" s="70">
        <f t="shared" ca="1" si="79"/>
        <v>1357</v>
      </c>
      <c r="G1510" s="45"/>
      <c r="H1510" s="45"/>
      <c r="I1510" s="45"/>
      <c r="J1510" s="45"/>
    </row>
    <row r="1511" spans="1:10" ht="13.5" customHeight="1" x14ac:dyDescent="0.2">
      <c r="A1511" s="92">
        <v>52152102</v>
      </c>
      <c r="B1511" s="69" t="str">
        <f t="shared" ca="1" si="78"/>
        <v>Vasos para beber para uso doméstico</v>
      </c>
      <c r="C1511" s="81" t="s">
        <v>1450</v>
      </c>
      <c r="D1511" s="81">
        <v>500</v>
      </c>
      <c r="E1511" s="71">
        <v>4.72</v>
      </c>
      <c r="F1511" s="70">
        <f t="shared" ca="1" si="79"/>
        <v>2360</v>
      </c>
      <c r="G1511" s="45"/>
      <c r="H1511" s="45"/>
      <c r="I1511" s="45"/>
      <c r="J1511" s="45"/>
    </row>
    <row r="1512" spans="1:10" ht="13.5" customHeight="1" x14ac:dyDescent="0.2">
      <c r="A1512" s="92">
        <v>52152104</v>
      </c>
      <c r="B1512" s="69" t="str">
        <f t="shared" ca="1" si="78"/>
        <v>Copas para uso doméstico</v>
      </c>
      <c r="C1512" s="81" t="s">
        <v>1450</v>
      </c>
      <c r="D1512" s="81">
        <v>400</v>
      </c>
      <c r="E1512" s="71">
        <v>9.44</v>
      </c>
      <c r="F1512" s="70">
        <f t="shared" ca="1" si="79"/>
        <v>3776</v>
      </c>
      <c r="G1512" s="45"/>
      <c r="H1512" s="45"/>
      <c r="I1512" s="45"/>
      <c r="J1512" s="45"/>
    </row>
    <row r="1513" spans="1:10" ht="13.5" customHeight="1" x14ac:dyDescent="0.2">
      <c r="A1513" s="92">
        <v>52152104</v>
      </c>
      <c r="B1513" s="69" t="str">
        <f t="shared" ca="1" si="78"/>
        <v>Copas para uso doméstico</v>
      </c>
      <c r="C1513" s="81" t="s">
        <v>1450</v>
      </c>
      <c r="D1513" s="81">
        <v>400</v>
      </c>
      <c r="E1513" s="71">
        <v>8.26</v>
      </c>
      <c r="F1513" s="70">
        <f t="shared" ca="1" si="79"/>
        <v>3304</v>
      </c>
      <c r="G1513" s="45"/>
      <c r="H1513" s="45"/>
      <c r="I1513" s="45"/>
      <c r="J1513" s="45"/>
    </row>
    <row r="1514" spans="1:10" ht="13.5" customHeight="1" x14ac:dyDescent="0.2">
      <c r="A1514" s="92">
        <v>52152201</v>
      </c>
      <c r="B1514" s="69" t="str">
        <f t="shared" ca="1" si="78"/>
        <v>Papel para forrar repisas</v>
      </c>
      <c r="C1514" s="81" t="s">
        <v>1450</v>
      </c>
      <c r="D1514" s="81">
        <v>50</v>
      </c>
      <c r="E1514" s="71">
        <v>44.84</v>
      </c>
      <c r="F1514" s="70">
        <f t="shared" ca="1" si="79"/>
        <v>2242</v>
      </c>
      <c r="G1514" s="45"/>
      <c r="H1514" s="45"/>
      <c r="I1514" s="45"/>
      <c r="J1514" s="45"/>
    </row>
    <row r="1515" spans="1:10" ht="13.5" customHeight="1" x14ac:dyDescent="0.2">
      <c r="A1515" s="92">
        <v>56101504</v>
      </c>
      <c r="B1515" s="69" t="str">
        <f t="shared" ca="1" si="78"/>
        <v>Asientos</v>
      </c>
      <c r="C1515" s="81" t="s">
        <v>1450</v>
      </c>
      <c r="D1515" s="81">
        <v>450</v>
      </c>
      <c r="E1515" s="71">
        <v>8.26</v>
      </c>
      <c r="F1515" s="70">
        <f t="shared" ca="1" si="79"/>
        <v>3717</v>
      </c>
      <c r="G1515" s="45"/>
      <c r="H1515" s="45"/>
      <c r="I1515" s="45"/>
      <c r="J1515" s="45"/>
    </row>
    <row r="1516" spans="1:10" ht="13.5" customHeight="1" x14ac:dyDescent="0.2">
      <c r="A1516" s="92">
        <v>56111805</v>
      </c>
      <c r="B1516" s="69" t="str">
        <f t="shared" ca="1" si="78"/>
        <v>Partes o accesorios individuales (sin apoyo)</v>
      </c>
      <c r="C1516" s="81" t="s">
        <v>1450</v>
      </c>
      <c r="D1516" s="81">
        <v>10</v>
      </c>
      <c r="E1516" s="71">
        <v>1770.09</v>
      </c>
      <c r="F1516" s="70">
        <f t="shared" ca="1" si="79"/>
        <v>17700.899999999998</v>
      </c>
      <c r="G1516" s="45"/>
      <c r="H1516" s="45"/>
      <c r="I1516" s="45"/>
      <c r="J1516" s="45"/>
    </row>
    <row r="1517" spans="1:10" ht="13.5" customHeight="1" x14ac:dyDescent="0.2">
      <c r="A1517" s="92">
        <v>48101901</v>
      </c>
      <c r="B1517" s="69" t="str">
        <f t="shared" ca="1" si="78"/>
        <v>Vajilla fina para servicio de comidas</v>
      </c>
      <c r="C1517" s="81" t="s">
        <v>1450</v>
      </c>
      <c r="D1517" s="81">
        <v>10</v>
      </c>
      <c r="E1517" s="71">
        <v>54.28</v>
      </c>
      <c r="F1517" s="70">
        <f t="shared" ca="1" si="79"/>
        <v>542.79999999999995</v>
      </c>
      <c r="G1517" s="45"/>
      <c r="H1517" s="45"/>
      <c r="I1517" s="45"/>
      <c r="J1517" s="45"/>
    </row>
    <row r="1518" spans="1:10" ht="13.5" customHeight="1" x14ac:dyDescent="0.2">
      <c r="A1518" s="92">
        <v>56121403</v>
      </c>
      <c r="B1518" s="69" t="str">
        <f t="shared" ca="1" si="78"/>
        <v>Mesas móviles</v>
      </c>
      <c r="C1518" s="81" t="s">
        <v>1450</v>
      </c>
      <c r="D1518" s="81">
        <v>10</v>
      </c>
      <c r="E1518" s="71">
        <v>143.96</v>
      </c>
      <c r="F1518" s="70">
        <f t="shared" ca="1" si="79"/>
        <v>1439.6000000000001</v>
      </c>
      <c r="G1518" s="45"/>
      <c r="H1518" s="45"/>
      <c r="I1518" s="45"/>
      <c r="J1518" s="45"/>
    </row>
    <row r="1519" spans="1:10" ht="13.5" customHeight="1" x14ac:dyDescent="0.2">
      <c r="A1519" s="92">
        <v>56121403</v>
      </c>
      <c r="B1519" s="69" t="str">
        <f t="shared" ca="1" si="78"/>
        <v>Mesas móviles</v>
      </c>
      <c r="C1519" s="81" t="s">
        <v>1450</v>
      </c>
      <c r="D1519" s="81">
        <v>45</v>
      </c>
      <c r="E1519" s="71">
        <v>143.96</v>
      </c>
      <c r="F1519" s="70">
        <f t="shared" ca="1" si="79"/>
        <v>6478.2000000000007</v>
      </c>
      <c r="G1519" s="45"/>
      <c r="H1519" s="45"/>
      <c r="I1519" s="45"/>
      <c r="J1519" s="45"/>
    </row>
    <row r="1520" spans="1:10" ht="13.5" customHeight="1" x14ac:dyDescent="0.2">
      <c r="A1520" s="92">
        <v>90111603</v>
      </c>
      <c r="B1520" s="69" t="str">
        <f t="shared" ca="1" si="78"/>
        <v>Salas de reuniones o banquetes</v>
      </c>
      <c r="C1520" s="81" t="s">
        <v>1450</v>
      </c>
      <c r="D1520" s="81">
        <v>4</v>
      </c>
      <c r="E1520" s="71">
        <v>4366</v>
      </c>
      <c r="F1520" s="70">
        <f t="shared" ca="1" si="79"/>
        <v>17464</v>
      </c>
      <c r="G1520" s="45"/>
      <c r="H1520" s="45"/>
      <c r="I1520" s="45"/>
      <c r="J1520" s="45"/>
    </row>
    <row r="1521" spans="1:10" ht="13.5" customHeight="1" x14ac:dyDescent="0.2">
      <c r="A1521" s="92">
        <v>48101901</v>
      </c>
      <c r="B1521" s="69" t="str">
        <f t="shared" ca="1" si="78"/>
        <v>Vajilla fina para servicio de comidas</v>
      </c>
      <c r="C1521" s="81" t="s">
        <v>1450</v>
      </c>
      <c r="D1521" s="81">
        <v>500</v>
      </c>
      <c r="E1521" s="71">
        <v>7.08</v>
      </c>
      <c r="F1521" s="70">
        <f t="shared" ca="1" si="79"/>
        <v>3540</v>
      </c>
      <c r="G1521" s="45"/>
      <c r="H1521" s="45"/>
      <c r="I1521" s="45"/>
      <c r="J1521" s="45"/>
    </row>
    <row r="1522" spans="1:10" ht="13.5" customHeight="1" x14ac:dyDescent="0.2">
      <c r="A1522" s="92">
        <v>48102106</v>
      </c>
      <c r="B1522" s="69" t="str">
        <f t="shared" ca="1" si="78"/>
        <v>Contenedores fríos</v>
      </c>
      <c r="C1522" s="81" t="s">
        <v>1450</v>
      </c>
      <c r="D1522" s="81">
        <v>2</v>
      </c>
      <c r="E1522" s="71">
        <v>395.3</v>
      </c>
      <c r="F1522" s="70">
        <f t="shared" ca="1" si="79"/>
        <v>790.6</v>
      </c>
      <c r="G1522" s="45"/>
      <c r="H1522" s="45"/>
      <c r="I1522" s="45"/>
      <c r="J1522" s="45"/>
    </row>
    <row r="1523" spans="1:10" ht="13.5" customHeight="1" x14ac:dyDescent="0.2">
      <c r="A1523" s="92">
        <v>50202302</v>
      </c>
      <c r="B1523" s="69" t="str">
        <f t="shared" ca="1" si="78"/>
        <v>Hielo</v>
      </c>
      <c r="C1523" s="81" t="s">
        <v>1450</v>
      </c>
      <c r="D1523" s="81">
        <v>100</v>
      </c>
      <c r="E1523" s="71">
        <v>82.6</v>
      </c>
      <c r="F1523" s="70">
        <f t="shared" ca="1" si="79"/>
        <v>8260</v>
      </c>
      <c r="G1523" s="45"/>
      <c r="H1523" s="45"/>
      <c r="I1523" s="45"/>
      <c r="J1523" s="45"/>
    </row>
    <row r="1524" spans="1:10" ht="13.5" customHeight="1" x14ac:dyDescent="0.2">
      <c r="A1524" s="92">
        <v>50202305</v>
      </c>
      <c r="B1524" s="69" t="str">
        <f t="shared" ca="1" si="78"/>
        <v>Jugo fresco</v>
      </c>
      <c r="C1524" s="81" t="s">
        <v>9562</v>
      </c>
      <c r="D1524" s="81">
        <v>20</v>
      </c>
      <c r="E1524" s="71">
        <v>708</v>
      </c>
      <c r="F1524" s="70">
        <f t="shared" ca="1" si="79"/>
        <v>14160</v>
      </c>
      <c r="G1524" s="45"/>
      <c r="H1524" s="45"/>
      <c r="I1524" s="45"/>
      <c r="J1524" s="45"/>
    </row>
    <row r="1525" spans="1:10" ht="13.5" customHeight="1" x14ac:dyDescent="0.2">
      <c r="A1525" s="92">
        <v>50202305</v>
      </c>
      <c r="B1525" s="69" t="str">
        <f t="shared" ca="1" si="78"/>
        <v>Jugo fresco</v>
      </c>
      <c r="C1525" s="81" t="s">
        <v>9562</v>
      </c>
      <c r="D1525" s="81">
        <v>10</v>
      </c>
      <c r="E1525" s="71">
        <v>708</v>
      </c>
      <c r="F1525" s="70">
        <f t="shared" ca="1" si="79"/>
        <v>7080</v>
      </c>
      <c r="G1525" s="45"/>
      <c r="H1525" s="45"/>
      <c r="I1525" s="45"/>
      <c r="J1525" s="45"/>
    </row>
    <row r="1526" spans="1:10" ht="13.5" customHeight="1" x14ac:dyDescent="0.2">
      <c r="A1526" s="92">
        <v>50202306</v>
      </c>
      <c r="B1526" s="69" t="str">
        <f t="shared" ca="1" si="78"/>
        <v>Refrescos</v>
      </c>
      <c r="C1526" s="81" t="s">
        <v>1450</v>
      </c>
      <c r="D1526" s="81">
        <v>150</v>
      </c>
      <c r="E1526" s="71">
        <v>76.7</v>
      </c>
      <c r="F1526" s="70">
        <f t="shared" ca="1" si="79"/>
        <v>11505</v>
      </c>
      <c r="G1526" s="45"/>
      <c r="H1526" s="45"/>
      <c r="I1526" s="45"/>
      <c r="J1526" s="45"/>
    </row>
    <row r="1527" spans="1:10" ht="13.5" customHeight="1" x14ac:dyDescent="0.2">
      <c r="A1527" s="92">
        <v>52121606</v>
      </c>
      <c r="B1527" s="69" t="str">
        <f t="shared" ca="1" si="78"/>
        <v>Individuales de mesa</v>
      </c>
      <c r="C1527" s="81" t="s">
        <v>1450</v>
      </c>
      <c r="D1527" s="81">
        <v>46</v>
      </c>
      <c r="E1527" s="71">
        <v>212.4</v>
      </c>
      <c r="F1527" s="70">
        <f t="shared" ca="1" si="79"/>
        <v>9770.4</v>
      </c>
      <c r="G1527" s="45"/>
      <c r="H1527" s="45"/>
      <c r="I1527" s="45"/>
      <c r="J1527" s="45"/>
    </row>
    <row r="1528" spans="1:10" ht="13.5" customHeight="1" x14ac:dyDescent="0.2">
      <c r="A1528" s="92">
        <v>52121606</v>
      </c>
      <c r="B1528" s="69" t="str">
        <f t="shared" ca="1" si="78"/>
        <v>Individuales de mesa</v>
      </c>
      <c r="C1528" s="81" t="s">
        <v>1450</v>
      </c>
      <c r="D1528" s="81">
        <v>45</v>
      </c>
      <c r="E1528" s="71">
        <v>171.1</v>
      </c>
      <c r="F1528" s="70">
        <f t="shared" ca="1" si="79"/>
        <v>7699.5</v>
      </c>
      <c r="G1528" s="45"/>
      <c r="H1528" s="45"/>
      <c r="I1528" s="45"/>
      <c r="J1528" s="45"/>
    </row>
    <row r="1529" spans="1:10" ht="14.1" customHeight="1" x14ac:dyDescent="0.2">
      <c r="A1529" s="45"/>
      <c r="B1529" s="45"/>
      <c r="C1529" s="45"/>
      <c r="D1529" s="45"/>
      <c r="E1529" s="73" t="s">
        <v>12552</v>
      </c>
      <c r="F1529" s="74">
        <f ca="1">SUM(Table359[MONTO TOTAL ESTIMADO])</f>
        <v>362550</v>
      </c>
      <c r="G1529" s="45"/>
      <c r="H1529" s="45" t="str">
        <f>C1498</f>
        <v>Servicios</v>
      </c>
      <c r="I1529" s="45" t="str">
        <f>E1498</f>
        <v>Sí</v>
      </c>
      <c r="J1529" s="45" t="str">
        <f>D1498</f>
        <v>Compras Menores</v>
      </c>
    </row>
    <row r="1530" spans="1:10" ht="14.1" customHeight="1" thickBot="1" x14ac:dyDescent="0.3"/>
    <row r="1531" spans="1:10" ht="33.75" customHeight="1" thickBot="1" x14ac:dyDescent="0.25">
      <c r="A1531" s="64" t="s">
        <v>16383</v>
      </c>
      <c r="B1531" s="64" t="s">
        <v>161</v>
      </c>
      <c r="C1531" s="64" t="s">
        <v>11726</v>
      </c>
      <c r="D1531" s="64" t="s">
        <v>14380</v>
      </c>
      <c r="E1531" s="64" t="s">
        <v>10964</v>
      </c>
      <c r="F1531" s="64" t="s">
        <v>11097</v>
      </c>
      <c r="G1531" s="45"/>
      <c r="H1531" s="45"/>
      <c r="I1531" s="45"/>
      <c r="J1531" s="45"/>
    </row>
    <row r="1532" spans="1:10" ht="13.5" customHeight="1" thickBot="1" x14ac:dyDescent="0.25">
      <c r="A1532" s="66" t="s">
        <v>18873</v>
      </c>
      <c r="B1532" s="91" t="s">
        <v>18874</v>
      </c>
      <c r="C1532" s="66" t="s">
        <v>6801</v>
      </c>
      <c r="D1532" s="66" t="s">
        <v>10173</v>
      </c>
      <c r="E1532" s="66" t="s">
        <v>17854</v>
      </c>
      <c r="F1532" s="66"/>
      <c r="G1532" s="45"/>
      <c r="H1532" s="45"/>
      <c r="I1532" s="45"/>
      <c r="J1532" s="45"/>
    </row>
    <row r="1533" spans="1:10" ht="14.1" customHeight="1" thickBot="1" x14ac:dyDescent="0.25">
      <c r="A1533" s="118" t="s">
        <v>14830</v>
      </c>
      <c r="B1533" s="67" t="s">
        <v>8531</v>
      </c>
      <c r="C1533" s="76">
        <v>43922</v>
      </c>
      <c r="D1533" s="118" t="s">
        <v>9388</v>
      </c>
      <c r="E1533" s="67" t="s">
        <v>13095</v>
      </c>
      <c r="F1533" s="66" t="s">
        <v>3082</v>
      </c>
      <c r="G1533" s="45"/>
      <c r="H1533" s="45"/>
      <c r="I1533" s="45"/>
      <c r="J1533" s="45"/>
    </row>
    <row r="1534" spans="1:10" ht="14.1" customHeight="1" thickBot="1" x14ac:dyDescent="0.25">
      <c r="A1534" s="119"/>
      <c r="B1534" s="67" t="s">
        <v>1787</v>
      </c>
      <c r="C1534" s="101">
        <f>IF(C1533="","",IF(AND(MONTH(C1533)&gt;=1,MONTH(C1533)&lt;=3),1,IF(AND(MONTH(C1533)&gt;=4,MONTH(C1533)&lt;=6),2,IF(AND(MONTH(C1533)&gt;=7,MONTH(C1533)&lt;=9),3,4))))</f>
        <v>2</v>
      </c>
      <c r="D1534" s="119"/>
      <c r="E1534" s="67" t="s">
        <v>2419</v>
      </c>
      <c r="F1534" s="66" t="s">
        <v>14451</v>
      </c>
      <c r="G1534" s="45"/>
      <c r="H1534" s="45"/>
      <c r="I1534" s="45"/>
      <c r="J1534" s="45"/>
    </row>
    <row r="1535" spans="1:10" ht="14.1" customHeight="1" thickBot="1" x14ac:dyDescent="0.25">
      <c r="A1535" s="119"/>
      <c r="B1535" s="67" t="s">
        <v>12944</v>
      </c>
      <c r="C1535" s="76">
        <v>44012</v>
      </c>
      <c r="D1535" s="119"/>
      <c r="E1535" s="67" t="s">
        <v>3075</v>
      </c>
      <c r="F1535" s="66" t="s">
        <v>4623</v>
      </c>
      <c r="G1535" s="45"/>
      <c r="H1535" s="45"/>
      <c r="I1535" s="45"/>
      <c r="J1535" s="45"/>
    </row>
    <row r="1536" spans="1:10" ht="14.1" customHeight="1" thickBot="1" x14ac:dyDescent="0.25">
      <c r="A1536" s="119"/>
      <c r="B1536" s="67" t="s">
        <v>1787</v>
      </c>
      <c r="C1536" s="101">
        <f>IF(C1535="","",IF(AND(MONTH(C1535)&gt;=1,MONTH(C1535)&lt;=3),1,IF(AND(MONTH(C1535)&gt;=4,MONTH(C1535)&lt;=6),2,IF(AND(MONTH(C1535)&gt;=7,MONTH(C1535)&lt;=9),3,4))))</f>
        <v>2</v>
      </c>
      <c r="D1536" s="119"/>
      <c r="E1536" s="67" t="s">
        <v>13194</v>
      </c>
      <c r="F1536" s="66" t="s">
        <v>4623</v>
      </c>
      <c r="G1536" s="45"/>
      <c r="H1536" s="45"/>
      <c r="I1536" s="45"/>
      <c r="J1536" s="45"/>
    </row>
    <row r="1537" spans="1:10" ht="14.1" customHeight="1" thickBot="1" x14ac:dyDescent="0.25">
      <c r="A1537" s="45"/>
      <c r="B1537" s="45"/>
      <c r="C1537" s="45"/>
      <c r="D1537" s="45"/>
      <c r="E1537" s="45"/>
      <c r="F1537" s="45"/>
      <c r="G1537" s="45"/>
      <c r="H1537" s="45"/>
      <c r="I1537" s="45"/>
      <c r="J1537" s="45"/>
    </row>
    <row r="1538" spans="1:10" ht="14.1" customHeight="1" thickBot="1" x14ac:dyDescent="0.25">
      <c r="A1538" s="72" t="s">
        <v>15736</v>
      </c>
      <c r="B1538" s="72" t="s">
        <v>16147</v>
      </c>
      <c r="C1538" s="72" t="s">
        <v>15642</v>
      </c>
      <c r="D1538" s="72" t="s">
        <v>15252</v>
      </c>
      <c r="E1538" s="72" t="s">
        <v>6935</v>
      </c>
      <c r="F1538" s="72" t="s">
        <v>15281</v>
      </c>
      <c r="G1538" s="45"/>
      <c r="H1538" s="45"/>
      <c r="I1538" s="45"/>
      <c r="J1538" s="45"/>
    </row>
    <row r="1539" spans="1:10" ht="13.5" customHeight="1" x14ac:dyDescent="0.2">
      <c r="A1539" s="92">
        <v>84131503</v>
      </c>
      <c r="B1539" s="69" t="str">
        <f ca="1">IFERROR(INDEX(UNSPSCDes,MATCH(INDIRECT(ADDRESS(ROW(),COLUMN()-1,4)),UNSPSCCode,0)),"")</f>
        <v>Seguro de automóviles o camiones</v>
      </c>
      <c r="C1539" s="81" t="s">
        <v>1450</v>
      </c>
      <c r="D1539" s="81">
        <v>1</v>
      </c>
      <c r="E1539" s="71">
        <v>117200</v>
      </c>
      <c r="F1539" s="70">
        <f ca="1">INDIRECT(ADDRESS(ROW(),COLUMN()-2,4))*INDIRECT(ADDRESS(ROW(),COLUMN()-1,4))</f>
        <v>117200</v>
      </c>
      <c r="G1539" s="45"/>
      <c r="H1539" s="45"/>
      <c r="I1539" s="45"/>
      <c r="J1539" s="45"/>
    </row>
    <row r="1540" spans="1:10" ht="14.1" customHeight="1" x14ac:dyDescent="0.2">
      <c r="A1540" s="45"/>
      <c r="B1540" s="45"/>
      <c r="C1540" s="45"/>
      <c r="D1540" s="45"/>
      <c r="E1540" s="73" t="s">
        <v>12552</v>
      </c>
      <c r="F1540" s="74">
        <f ca="1">SUM(Table360[MONTO TOTAL ESTIMADO])</f>
        <v>117200</v>
      </c>
      <c r="G1540" s="45"/>
      <c r="H1540" s="45" t="str">
        <f>C1532</f>
        <v>Servicios</v>
      </c>
      <c r="I1540" s="45" t="str">
        <f>E1532</f>
        <v>No</v>
      </c>
      <c r="J1540" s="45" t="str">
        <f>D1532</f>
        <v>Compras por debajo del Umbral</v>
      </c>
    </row>
    <row r="1541" spans="1:10" ht="14.1" customHeight="1" thickBot="1" x14ac:dyDescent="0.3"/>
    <row r="1542" spans="1:10" ht="33.75" customHeight="1" thickBot="1" x14ac:dyDescent="0.25">
      <c r="A1542" s="64" t="s">
        <v>16383</v>
      </c>
      <c r="B1542" s="64" t="s">
        <v>161</v>
      </c>
      <c r="C1542" s="64" t="s">
        <v>11726</v>
      </c>
      <c r="D1542" s="64" t="s">
        <v>14380</v>
      </c>
      <c r="E1542" s="64" t="s">
        <v>10964</v>
      </c>
      <c r="F1542" s="64" t="s">
        <v>11097</v>
      </c>
      <c r="G1542" s="45"/>
      <c r="H1542" s="45"/>
      <c r="I1542" s="45"/>
      <c r="J1542" s="45"/>
    </row>
    <row r="1543" spans="1:10" ht="13.5" customHeight="1" thickBot="1" x14ac:dyDescent="0.25">
      <c r="A1543" s="66" t="s">
        <v>18875</v>
      </c>
      <c r="B1543" s="91" t="s">
        <v>18876</v>
      </c>
      <c r="C1543" s="66" t="s">
        <v>6801</v>
      </c>
      <c r="D1543" s="66" t="s">
        <v>10173</v>
      </c>
      <c r="E1543" s="66" t="s">
        <v>8857</v>
      </c>
      <c r="F1543" s="66"/>
      <c r="G1543" s="45"/>
      <c r="H1543" s="45"/>
      <c r="I1543" s="45"/>
      <c r="J1543" s="45"/>
    </row>
    <row r="1544" spans="1:10" ht="14.1" customHeight="1" thickBot="1" x14ac:dyDescent="0.25">
      <c r="A1544" s="118" t="s">
        <v>14830</v>
      </c>
      <c r="B1544" s="67" t="s">
        <v>8531</v>
      </c>
      <c r="C1544" s="76">
        <v>43832</v>
      </c>
      <c r="D1544" s="118" t="s">
        <v>9388</v>
      </c>
      <c r="E1544" s="67" t="s">
        <v>13095</v>
      </c>
      <c r="F1544" s="66" t="s">
        <v>3082</v>
      </c>
      <c r="G1544" s="45"/>
      <c r="H1544" s="45"/>
      <c r="I1544" s="45"/>
      <c r="J1544" s="45"/>
    </row>
    <row r="1545" spans="1:10" ht="14.1" customHeight="1" thickBot="1" x14ac:dyDescent="0.25">
      <c r="A1545" s="119"/>
      <c r="B1545" s="67" t="s">
        <v>1787</v>
      </c>
      <c r="C1545" s="101">
        <f>IF(C1544="","",IF(AND(MONTH(C1544)&gt;=1,MONTH(C1544)&lt;=3),1,IF(AND(MONTH(C1544)&gt;=4,MONTH(C1544)&lt;=6),2,IF(AND(MONTH(C1544)&gt;=7,MONTH(C1544)&lt;=9),3,4))))</f>
        <v>1</v>
      </c>
      <c r="D1545" s="119"/>
      <c r="E1545" s="67" t="s">
        <v>2419</v>
      </c>
      <c r="F1545" s="66" t="s">
        <v>14451</v>
      </c>
      <c r="G1545" s="45"/>
      <c r="H1545" s="45"/>
      <c r="I1545" s="45"/>
      <c r="J1545" s="45"/>
    </row>
    <row r="1546" spans="1:10" ht="14.1" customHeight="1" thickBot="1" x14ac:dyDescent="0.25">
      <c r="A1546" s="119"/>
      <c r="B1546" s="67" t="s">
        <v>12944</v>
      </c>
      <c r="C1546" s="76">
        <v>43922</v>
      </c>
      <c r="D1546" s="119"/>
      <c r="E1546" s="67" t="s">
        <v>3075</v>
      </c>
      <c r="F1546" s="66" t="s">
        <v>4623</v>
      </c>
      <c r="G1546" s="45"/>
      <c r="H1546" s="45"/>
      <c r="I1546" s="45"/>
      <c r="J1546" s="45"/>
    </row>
    <row r="1547" spans="1:10" ht="14.1" customHeight="1" thickBot="1" x14ac:dyDescent="0.25">
      <c r="A1547" s="119"/>
      <c r="B1547" s="67" t="s">
        <v>1787</v>
      </c>
      <c r="C1547" s="101">
        <f>IF(C1546="","",IF(AND(MONTH(C1546)&gt;=1,MONTH(C1546)&lt;=3),1,IF(AND(MONTH(C1546)&gt;=4,MONTH(C1546)&lt;=6),2,IF(AND(MONTH(C1546)&gt;=7,MONTH(C1546)&lt;=9),3,4))))</f>
        <v>2</v>
      </c>
      <c r="D1547" s="119"/>
      <c r="E1547" s="67" t="s">
        <v>13194</v>
      </c>
      <c r="F1547" s="66" t="s">
        <v>4623</v>
      </c>
      <c r="G1547" s="45"/>
      <c r="H1547" s="45"/>
      <c r="I1547" s="45"/>
      <c r="J1547" s="45"/>
    </row>
    <row r="1548" spans="1:10" ht="14.1" customHeight="1" thickBot="1" x14ac:dyDescent="0.25">
      <c r="A1548" s="45"/>
      <c r="B1548" s="45"/>
      <c r="C1548" s="45"/>
      <c r="D1548" s="45"/>
      <c r="E1548" s="45"/>
      <c r="F1548" s="45"/>
      <c r="G1548" s="45"/>
      <c r="H1548" s="45"/>
      <c r="I1548" s="45"/>
      <c r="J1548" s="45"/>
    </row>
    <row r="1549" spans="1:10" ht="14.1" customHeight="1" thickBot="1" x14ac:dyDescent="0.25">
      <c r="A1549" s="72" t="s">
        <v>15736</v>
      </c>
      <c r="B1549" s="72" t="s">
        <v>16147</v>
      </c>
      <c r="C1549" s="72" t="s">
        <v>15642</v>
      </c>
      <c r="D1549" s="72" t="s">
        <v>15252</v>
      </c>
      <c r="E1549" s="72" t="s">
        <v>6935</v>
      </c>
      <c r="F1549" s="72" t="s">
        <v>15281</v>
      </c>
      <c r="G1549" s="45"/>
      <c r="H1549" s="45"/>
      <c r="I1549" s="45"/>
      <c r="J1549" s="45"/>
    </row>
    <row r="1550" spans="1:10" ht="13.5" customHeight="1" thickBot="1" x14ac:dyDescent="0.25">
      <c r="A1550" s="66">
        <v>12141904</v>
      </c>
      <c r="B1550" s="69" t="str">
        <f ca="1">IFERROR(INDEX(UNSPSCDes,MATCH(INDIRECT(ADDRESS(ROW(),COLUMN()-1,4)),UNSPSCCode,0)),"")</f>
        <v>Oxígeno o</v>
      </c>
      <c r="C1550" s="81" t="s">
        <v>1450</v>
      </c>
      <c r="D1550" s="81">
        <v>1</v>
      </c>
      <c r="E1550" s="71">
        <v>500</v>
      </c>
      <c r="F1550" s="70">
        <f ca="1">INDIRECT(ADDRESS(ROW(),COLUMN()-2,4))*INDIRECT(ADDRESS(ROW(),COLUMN()-1,4))</f>
        <v>500</v>
      </c>
      <c r="G1550" s="45"/>
      <c r="H1550" s="45"/>
      <c r="I1550" s="45"/>
      <c r="J1550" s="45"/>
    </row>
    <row r="1551" spans="1:10" ht="14.1" customHeight="1" x14ac:dyDescent="0.2">
      <c r="A1551" s="45"/>
      <c r="B1551" s="45"/>
      <c r="C1551" s="45"/>
      <c r="D1551" s="45"/>
      <c r="E1551" s="73" t="s">
        <v>12552</v>
      </c>
      <c r="F1551" s="74">
        <f ca="1">SUM(Table361[MONTO TOTAL ESTIMADO])</f>
        <v>500</v>
      </c>
      <c r="G1551" s="45"/>
      <c r="H1551" s="45" t="str">
        <f>C1543</f>
        <v>Servicios</v>
      </c>
      <c r="I1551" s="45" t="str">
        <f>E1543</f>
        <v>Sí</v>
      </c>
      <c r="J1551" s="45" t="str">
        <f>D1543</f>
        <v>Compras por debajo del Umbral</v>
      </c>
    </row>
    <row r="1552" spans="1:10" ht="14.1" customHeight="1" thickBot="1" x14ac:dyDescent="0.3"/>
    <row r="1553" spans="1:10" ht="33.75" customHeight="1" thickBot="1" x14ac:dyDescent="0.25">
      <c r="A1553" s="64" t="s">
        <v>16383</v>
      </c>
      <c r="B1553" s="64" t="s">
        <v>161</v>
      </c>
      <c r="C1553" s="64" t="s">
        <v>11726</v>
      </c>
      <c r="D1553" s="64" t="s">
        <v>14380</v>
      </c>
      <c r="E1553" s="64" t="s">
        <v>10964</v>
      </c>
      <c r="F1553" s="64" t="s">
        <v>11097</v>
      </c>
      <c r="G1553" s="45"/>
      <c r="H1553" s="45"/>
      <c r="I1553" s="45"/>
      <c r="J1553" s="45"/>
    </row>
    <row r="1554" spans="1:10" ht="13.5" customHeight="1" thickBot="1" x14ac:dyDescent="0.25">
      <c r="A1554" s="66" t="s">
        <v>18877</v>
      </c>
      <c r="B1554" s="91" t="s">
        <v>18878</v>
      </c>
      <c r="C1554" s="66" t="s">
        <v>6801</v>
      </c>
      <c r="D1554" s="66" t="s">
        <v>10173</v>
      </c>
      <c r="E1554" s="66" t="s">
        <v>17854</v>
      </c>
      <c r="F1554" s="66"/>
      <c r="G1554" s="45"/>
      <c r="H1554" s="45"/>
      <c r="I1554" s="45"/>
      <c r="J1554" s="45"/>
    </row>
    <row r="1555" spans="1:10" ht="14.1" customHeight="1" thickBot="1" x14ac:dyDescent="0.25">
      <c r="A1555" s="118" t="s">
        <v>14830</v>
      </c>
      <c r="B1555" s="67" t="s">
        <v>8531</v>
      </c>
      <c r="C1555" s="76">
        <v>43832</v>
      </c>
      <c r="D1555" s="118" t="s">
        <v>9388</v>
      </c>
      <c r="E1555" s="67" t="s">
        <v>13095</v>
      </c>
      <c r="F1555" s="66" t="s">
        <v>3082</v>
      </c>
      <c r="G1555" s="45"/>
      <c r="H1555" s="45"/>
      <c r="I1555" s="45"/>
      <c r="J1555" s="45"/>
    </row>
    <row r="1556" spans="1:10" ht="14.1" customHeight="1" thickBot="1" x14ac:dyDescent="0.25">
      <c r="A1556" s="119"/>
      <c r="B1556" s="67" t="s">
        <v>1787</v>
      </c>
      <c r="C1556" s="101">
        <f>IF(C1555="","",IF(AND(MONTH(C1555)&gt;=1,MONTH(C1555)&lt;=3),1,IF(AND(MONTH(C1555)&gt;=4,MONTH(C1555)&lt;=6),2,IF(AND(MONTH(C1555)&gt;=7,MONTH(C1555)&lt;=9),3,4))))</f>
        <v>1</v>
      </c>
      <c r="D1556" s="119"/>
      <c r="E1556" s="67" t="s">
        <v>2419</v>
      </c>
      <c r="F1556" s="66" t="s">
        <v>14451</v>
      </c>
      <c r="G1556" s="45"/>
      <c r="H1556" s="45"/>
      <c r="I1556" s="45"/>
      <c r="J1556" s="45"/>
    </row>
    <row r="1557" spans="1:10" ht="14.1" customHeight="1" thickBot="1" x14ac:dyDescent="0.25">
      <c r="A1557" s="119"/>
      <c r="B1557" s="67" t="s">
        <v>12944</v>
      </c>
      <c r="C1557" s="76">
        <v>43921</v>
      </c>
      <c r="D1557" s="119"/>
      <c r="E1557" s="67" t="s">
        <v>3075</v>
      </c>
      <c r="F1557" s="66" t="s">
        <v>4623</v>
      </c>
      <c r="G1557" s="45"/>
      <c r="H1557" s="45"/>
      <c r="I1557" s="45"/>
      <c r="J1557" s="45"/>
    </row>
    <row r="1558" spans="1:10" ht="14.1" customHeight="1" thickBot="1" x14ac:dyDescent="0.25">
      <c r="A1558" s="119"/>
      <c r="B1558" s="67" t="s">
        <v>1787</v>
      </c>
      <c r="C1558" s="101">
        <f>IF(C1557="","",IF(AND(MONTH(C1557)&gt;=1,MONTH(C1557)&lt;=3),1,IF(AND(MONTH(C1557)&gt;=4,MONTH(C1557)&lt;=6),2,IF(AND(MONTH(C1557)&gt;=7,MONTH(C1557)&lt;=9),3,4))))</f>
        <v>1</v>
      </c>
      <c r="D1558" s="119"/>
      <c r="E1558" s="67" t="s">
        <v>13194</v>
      </c>
      <c r="F1558" s="66" t="s">
        <v>4623</v>
      </c>
      <c r="G1558" s="45"/>
      <c r="H1558" s="45"/>
      <c r="I1558" s="45"/>
      <c r="J1558" s="45"/>
    </row>
    <row r="1559" spans="1:10" ht="14.1" customHeight="1" thickBot="1" x14ac:dyDescent="0.25">
      <c r="A1559" s="45"/>
      <c r="B1559" s="45"/>
      <c r="C1559" s="45"/>
      <c r="D1559" s="45"/>
      <c r="E1559" s="45"/>
      <c r="F1559" s="45"/>
      <c r="G1559" s="45"/>
      <c r="H1559" s="45"/>
      <c r="I1559" s="45"/>
      <c r="J1559" s="45"/>
    </row>
    <row r="1560" spans="1:10" ht="14.1" customHeight="1" thickBot="1" x14ac:dyDescent="0.25">
      <c r="A1560" s="72" t="s">
        <v>15736</v>
      </c>
      <c r="B1560" s="72" t="s">
        <v>16147</v>
      </c>
      <c r="C1560" s="72" t="s">
        <v>15642</v>
      </c>
      <c r="D1560" s="72" t="s">
        <v>15252</v>
      </c>
      <c r="E1560" s="72" t="s">
        <v>6935</v>
      </c>
      <c r="F1560" s="72" t="s">
        <v>15281</v>
      </c>
      <c r="G1560" s="45"/>
      <c r="H1560" s="45"/>
      <c r="I1560" s="45"/>
      <c r="J1560" s="45"/>
    </row>
    <row r="1561" spans="1:10" ht="13.5" customHeight="1" x14ac:dyDescent="0.2">
      <c r="A1561" s="92">
        <v>26101513</v>
      </c>
      <c r="B1561" s="69" t="str">
        <f ca="1">IFERROR(INDEX(UNSPSCDes,MATCH(INDIRECT(ADDRESS(ROW(),COLUMN()-1,4)),UNSPSCCode,0)),"")</f>
        <v>Kit de reparación de motores</v>
      </c>
      <c r="C1561" s="81" t="s">
        <v>1450</v>
      </c>
      <c r="D1561" s="81">
        <v>1</v>
      </c>
      <c r="E1561" s="71">
        <v>80000</v>
      </c>
      <c r="F1561" s="70">
        <f ca="1">INDIRECT(ADDRESS(ROW(),COLUMN()-2,4))*INDIRECT(ADDRESS(ROW(),COLUMN()-1,4))</f>
        <v>80000</v>
      </c>
      <c r="G1561" s="45"/>
      <c r="H1561" s="45"/>
      <c r="I1561" s="45"/>
      <c r="J1561" s="45"/>
    </row>
    <row r="1562" spans="1:10" ht="14.1" customHeight="1" x14ac:dyDescent="0.2">
      <c r="A1562" s="45"/>
      <c r="B1562" s="45"/>
      <c r="C1562" s="45"/>
      <c r="D1562" s="45"/>
      <c r="E1562" s="73" t="s">
        <v>12552</v>
      </c>
      <c r="F1562" s="74">
        <f ca="1">SUM(Table363[MONTO TOTAL ESTIMADO])</f>
        <v>80000</v>
      </c>
      <c r="G1562" s="45"/>
      <c r="H1562" s="45" t="str">
        <f>C1554</f>
        <v>Servicios</v>
      </c>
      <c r="I1562" s="45" t="str">
        <f>E1554</f>
        <v>No</v>
      </c>
      <c r="J1562" s="45" t="str">
        <f>D1554</f>
        <v>Compras por debajo del Umbral</v>
      </c>
    </row>
    <row r="1563" spans="1:10" ht="14.1" customHeight="1" thickBot="1" x14ac:dyDescent="0.3"/>
    <row r="1564" spans="1:10" ht="33.75" customHeight="1" thickBot="1" x14ac:dyDescent="0.25">
      <c r="A1564" s="64" t="s">
        <v>16383</v>
      </c>
      <c r="B1564" s="64" t="s">
        <v>161</v>
      </c>
      <c r="C1564" s="64" t="s">
        <v>11726</v>
      </c>
      <c r="D1564" s="64" t="s">
        <v>14380</v>
      </c>
      <c r="E1564" s="64" t="s">
        <v>10964</v>
      </c>
      <c r="F1564" s="64" t="s">
        <v>11097</v>
      </c>
      <c r="G1564" s="45"/>
      <c r="H1564" s="45"/>
      <c r="I1564" s="45"/>
      <c r="J1564" s="45"/>
    </row>
    <row r="1565" spans="1:10" ht="13.5" customHeight="1" thickBot="1" x14ac:dyDescent="0.25">
      <c r="A1565" s="66" t="s">
        <v>18877</v>
      </c>
      <c r="B1565" s="91" t="s">
        <v>18878</v>
      </c>
      <c r="C1565" s="66" t="s">
        <v>6801</v>
      </c>
      <c r="D1565" s="66" t="s">
        <v>10173</v>
      </c>
      <c r="E1565" s="66" t="s">
        <v>17854</v>
      </c>
      <c r="F1565" s="66"/>
      <c r="G1565" s="45"/>
      <c r="H1565" s="45"/>
      <c r="I1565" s="45"/>
      <c r="J1565" s="45"/>
    </row>
    <row r="1566" spans="1:10" ht="14.1" customHeight="1" thickBot="1" x14ac:dyDescent="0.25">
      <c r="A1566" s="118" t="s">
        <v>14830</v>
      </c>
      <c r="B1566" s="67" t="s">
        <v>8531</v>
      </c>
      <c r="C1566" s="76">
        <v>43922</v>
      </c>
      <c r="D1566" s="118" t="s">
        <v>9388</v>
      </c>
      <c r="E1566" s="67" t="s">
        <v>13095</v>
      </c>
      <c r="F1566" s="66" t="s">
        <v>3082</v>
      </c>
      <c r="G1566" s="45"/>
      <c r="H1566" s="45"/>
      <c r="I1566" s="45"/>
      <c r="J1566" s="45"/>
    </row>
    <row r="1567" spans="1:10" ht="14.1" customHeight="1" thickBot="1" x14ac:dyDescent="0.25">
      <c r="A1567" s="119"/>
      <c r="B1567" s="67" t="s">
        <v>1787</v>
      </c>
      <c r="C1567" s="101">
        <f>IF(C1566="","",IF(AND(MONTH(C1566)&gt;=1,MONTH(C1566)&lt;=3),1,IF(AND(MONTH(C1566)&gt;=4,MONTH(C1566)&lt;=6),2,IF(AND(MONTH(C1566)&gt;=7,MONTH(C1566)&lt;=9),3,4))))</f>
        <v>2</v>
      </c>
      <c r="D1567" s="119"/>
      <c r="E1567" s="67" t="s">
        <v>2419</v>
      </c>
      <c r="F1567" s="66" t="s">
        <v>14451</v>
      </c>
      <c r="G1567" s="45"/>
      <c r="H1567" s="45"/>
      <c r="I1567" s="45"/>
      <c r="J1567" s="45"/>
    </row>
    <row r="1568" spans="1:10" ht="14.1" customHeight="1" thickBot="1" x14ac:dyDescent="0.25">
      <c r="A1568" s="119"/>
      <c r="B1568" s="67" t="s">
        <v>12944</v>
      </c>
      <c r="C1568" s="76">
        <v>44012</v>
      </c>
      <c r="D1568" s="119"/>
      <c r="E1568" s="67" t="s">
        <v>3075</v>
      </c>
      <c r="F1568" s="66" t="s">
        <v>4623</v>
      </c>
      <c r="G1568" s="45"/>
      <c r="H1568" s="45"/>
      <c r="I1568" s="45"/>
      <c r="J1568" s="45"/>
    </row>
    <row r="1569" spans="1:10" ht="14.1" customHeight="1" thickBot="1" x14ac:dyDescent="0.25">
      <c r="A1569" s="119"/>
      <c r="B1569" s="67" t="s">
        <v>1787</v>
      </c>
      <c r="C1569" s="101">
        <f>IF(C1568="","",IF(AND(MONTH(C1568)&gt;=1,MONTH(C1568)&lt;=3),1,IF(AND(MONTH(C1568)&gt;=4,MONTH(C1568)&lt;=6),2,IF(AND(MONTH(C1568)&gt;=7,MONTH(C1568)&lt;=9),3,4))))</f>
        <v>2</v>
      </c>
      <c r="D1569" s="119"/>
      <c r="E1569" s="67" t="s">
        <v>13194</v>
      </c>
      <c r="F1569" s="66" t="s">
        <v>4623</v>
      </c>
      <c r="G1569" s="45"/>
      <c r="H1569" s="45"/>
      <c r="I1569" s="45"/>
      <c r="J1569" s="45"/>
    </row>
    <row r="1570" spans="1:10" ht="14.1" customHeight="1" thickBot="1" x14ac:dyDescent="0.25">
      <c r="A1570" s="45"/>
      <c r="B1570" s="45"/>
      <c r="C1570" s="45"/>
      <c r="D1570" s="45"/>
      <c r="E1570" s="45"/>
      <c r="F1570" s="45"/>
      <c r="G1570" s="45"/>
      <c r="H1570" s="45"/>
      <c r="I1570" s="45"/>
      <c r="J1570" s="45"/>
    </row>
    <row r="1571" spans="1:10" ht="14.1" customHeight="1" thickBot="1" x14ac:dyDescent="0.25">
      <c r="A1571" s="72" t="s">
        <v>15736</v>
      </c>
      <c r="B1571" s="72" t="s">
        <v>16147</v>
      </c>
      <c r="C1571" s="72" t="s">
        <v>15642</v>
      </c>
      <c r="D1571" s="72" t="s">
        <v>15252</v>
      </c>
      <c r="E1571" s="72" t="s">
        <v>6935</v>
      </c>
      <c r="F1571" s="72" t="s">
        <v>15281</v>
      </c>
      <c r="G1571" s="45"/>
      <c r="H1571" s="45"/>
      <c r="I1571" s="45"/>
      <c r="J1571" s="45"/>
    </row>
    <row r="1572" spans="1:10" ht="13.5" customHeight="1" x14ac:dyDescent="0.2">
      <c r="A1572" s="92">
        <v>26101513</v>
      </c>
      <c r="B1572" s="69" t="str">
        <f ca="1">IFERROR(INDEX(UNSPSCDes,MATCH(INDIRECT(ADDRESS(ROW(),COLUMN()-1,4)),UNSPSCCode,0)),"")</f>
        <v>Kit de reparación de motores</v>
      </c>
      <c r="C1572" s="81" t="s">
        <v>1450</v>
      </c>
      <c r="D1572" s="81">
        <v>1</v>
      </c>
      <c r="E1572" s="71">
        <v>80000</v>
      </c>
      <c r="F1572" s="70">
        <f ca="1">INDIRECT(ADDRESS(ROW(),COLUMN()-2,4))*INDIRECT(ADDRESS(ROW(),COLUMN()-1,4))</f>
        <v>80000</v>
      </c>
      <c r="G1572" s="45"/>
      <c r="H1572" s="45"/>
      <c r="I1572" s="45"/>
      <c r="J1572" s="45"/>
    </row>
    <row r="1573" spans="1:10" ht="14.1" customHeight="1" x14ac:dyDescent="0.2">
      <c r="A1573" s="45"/>
      <c r="B1573" s="45"/>
      <c r="C1573" s="45"/>
      <c r="D1573" s="45"/>
      <c r="E1573" s="73" t="s">
        <v>12552</v>
      </c>
      <c r="F1573" s="74">
        <f ca="1">SUM(Table364[MONTO TOTAL ESTIMADO])</f>
        <v>80000</v>
      </c>
      <c r="G1573" s="45"/>
      <c r="H1573" s="45" t="str">
        <f>C1565</f>
        <v>Servicios</v>
      </c>
      <c r="I1573" s="45" t="str">
        <f>E1565</f>
        <v>No</v>
      </c>
      <c r="J1573" s="45" t="str">
        <f>D1565</f>
        <v>Compras por debajo del Umbral</v>
      </c>
    </row>
    <row r="1574" spans="1:10" ht="14.1" customHeight="1" thickBot="1" x14ac:dyDescent="0.3"/>
    <row r="1575" spans="1:10" ht="33.75" customHeight="1" thickBot="1" x14ac:dyDescent="0.25">
      <c r="A1575" s="64" t="s">
        <v>16383</v>
      </c>
      <c r="B1575" s="64" t="s">
        <v>161</v>
      </c>
      <c r="C1575" s="64" t="s">
        <v>11726</v>
      </c>
      <c r="D1575" s="64" t="s">
        <v>14380</v>
      </c>
      <c r="E1575" s="64" t="s">
        <v>10964</v>
      </c>
      <c r="F1575" s="64" t="s">
        <v>11097</v>
      </c>
      <c r="G1575" s="45"/>
      <c r="H1575" s="45"/>
      <c r="I1575" s="45"/>
      <c r="J1575" s="45"/>
    </row>
    <row r="1576" spans="1:10" ht="13.5" customHeight="1" thickBot="1" x14ac:dyDescent="0.25">
      <c r="A1576" s="66" t="s">
        <v>18877</v>
      </c>
      <c r="B1576" s="91" t="s">
        <v>18878</v>
      </c>
      <c r="C1576" s="66" t="s">
        <v>6801</v>
      </c>
      <c r="D1576" s="66" t="s">
        <v>10173</v>
      </c>
      <c r="E1576" s="66" t="s">
        <v>17854</v>
      </c>
      <c r="F1576" s="66"/>
      <c r="G1576" s="45"/>
      <c r="H1576" s="45"/>
      <c r="I1576" s="45"/>
      <c r="J1576" s="45"/>
    </row>
    <row r="1577" spans="1:10" ht="14.1" customHeight="1" thickBot="1" x14ac:dyDescent="0.25">
      <c r="A1577" s="118" t="s">
        <v>14830</v>
      </c>
      <c r="B1577" s="67" t="s">
        <v>8531</v>
      </c>
      <c r="C1577" s="76">
        <v>44013</v>
      </c>
      <c r="D1577" s="118" t="s">
        <v>9388</v>
      </c>
      <c r="E1577" s="67" t="s">
        <v>13095</v>
      </c>
      <c r="F1577" s="66" t="s">
        <v>3082</v>
      </c>
      <c r="G1577" s="45"/>
      <c r="H1577" s="45"/>
      <c r="I1577" s="45"/>
      <c r="J1577" s="45"/>
    </row>
    <row r="1578" spans="1:10" ht="14.1" customHeight="1" thickBot="1" x14ac:dyDescent="0.25">
      <c r="A1578" s="119"/>
      <c r="B1578" s="67" t="s">
        <v>1787</v>
      </c>
      <c r="C1578" s="101">
        <f>IF(C1577="","",IF(AND(MONTH(C1577)&gt;=1,MONTH(C1577)&lt;=3),1,IF(AND(MONTH(C1577)&gt;=4,MONTH(C1577)&lt;=6),2,IF(AND(MONTH(C1577)&gt;=7,MONTH(C1577)&lt;=9),3,4))))</f>
        <v>3</v>
      </c>
      <c r="D1578" s="119"/>
      <c r="E1578" s="67" t="s">
        <v>2419</v>
      </c>
      <c r="F1578" s="66" t="s">
        <v>14451</v>
      </c>
      <c r="G1578" s="45"/>
      <c r="H1578" s="45"/>
      <c r="I1578" s="45"/>
      <c r="J1578" s="45"/>
    </row>
    <row r="1579" spans="1:10" ht="14.1" customHeight="1" thickBot="1" x14ac:dyDescent="0.25">
      <c r="A1579" s="119"/>
      <c r="B1579" s="67" t="s">
        <v>12944</v>
      </c>
      <c r="C1579" s="76">
        <v>44104</v>
      </c>
      <c r="D1579" s="119"/>
      <c r="E1579" s="67" t="s">
        <v>3075</v>
      </c>
      <c r="F1579" s="66" t="s">
        <v>4623</v>
      </c>
      <c r="G1579" s="45"/>
      <c r="H1579" s="45"/>
      <c r="I1579" s="45"/>
      <c r="J1579" s="45"/>
    </row>
    <row r="1580" spans="1:10" ht="14.1" customHeight="1" thickBot="1" x14ac:dyDescent="0.25">
      <c r="A1580" s="119"/>
      <c r="B1580" s="67" t="s">
        <v>1787</v>
      </c>
      <c r="C1580" s="101">
        <f>IF(C1579="","",IF(AND(MONTH(C1579)&gt;=1,MONTH(C1579)&lt;=3),1,IF(AND(MONTH(C1579)&gt;=4,MONTH(C1579)&lt;=6),2,IF(AND(MONTH(C1579)&gt;=7,MONTH(C1579)&lt;=9),3,4))))</f>
        <v>3</v>
      </c>
      <c r="D1580" s="119"/>
      <c r="E1580" s="67" t="s">
        <v>13194</v>
      </c>
      <c r="F1580" s="66" t="s">
        <v>4623</v>
      </c>
      <c r="G1580" s="45"/>
      <c r="H1580" s="45"/>
      <c r="I1580" s="45"/>
      <c r="J1580" s="45"/>
    </row>
    <row r="1581" spans="1:10" ht="14.1" customHeight="1" thickBot="1" x14ac:dyDescent="0.25">
      <c r="A1581" s="45"/>
      <c r="B1581" s="45"/>
      <c r="C1581" s="45"/>
      <c r="D1581" s="45"/>
      <c r="E1581" s="45"/>
      <c r="F1581" s="45"/>
      <c r="G1581" s="45"/>
      <c r="H1581" s="45"/>
      <c r="I1581" s="45"/>
      <c r="J1581" s="45"/>
    </row>
    <row r="1582" spans="1:10" ht="14.1" customHeight="1" thickBot="1" x14ac:dyDescent="0.25">
      <c r="A1582" s="72" t="s">
        <v>15736</v>
      </c>
      <c r="B1582" s="72" t="s">
        <v>16147</v>
      </c>
      <c r="C1582" s="72" t="s">
        <v>15642</v>
      </c>
      <c r="D1582" s="72" t="s">
        <v>15252</v>
      </c>
      <c r="E1582" s="72" t="s">
        <v>6935</v>
      </c>
      <c r="F1582" s="72" t="s">
        <v>15281</v>
      </c>
      <c r="G1582" s="45"/>
      <c r="H1582" s="45"/>
      <c r="I1582" s="45"/>
      <c r="J1582" s="45"/>
    </row>
    <row r="1583" spans="1:10" ht="13.5" customHeight="1" x14ac:dyDescent="0.2">
      <c r="A1583" s="92">
        <v>26101513</v>
      </c>
      <c r="B1583" s="69" t="str">
        <f ca="1">IFERROR(INDEX(UNSPSCDes,MATCH(INDIRECT(ADDRESS(ROW(),COLUMN()-1,4)),UNSPSCCode,0)),"")</f>
        <v>Kit de reparación de motores</v>
      </c>
      <c r="C1583" s="81" t="s">
        <v>1450</v>
      </c>
      <c r="D1583" s="81">
        <v>1</v>
      </c>
      <c r="E1583" s="71">
        <v>80000</v>
      </c>
      <c r="F1583" s="70">
        <f ca="1">INDIRECT(ADDRESS(ROW(),COLUMN()-2,4))*INDIRECT(ADDRESS(ROW(),COLUMN()-1,4))</f>
        <v>80000</v>
      </c>
      <c r="G1583" s="45"/>
      <c r="H1583" s="45"/>
      <c r="I1583" s="45"/>
      <c r="J1583" s="45"/>
    </row>
    <row r="1584" spans="1:10" ht="14.1" customHeight="1" x14ac:dyDescent="0.2">
      <c r="A1584" s="45"/>
      <c r="B1584" s="45"/>
      <c r="C1584" s="45"/>
      <c r="D1584" s="45"/>
      <c r="E1584" s="73" t="s">
        <v>12552</v>
      </c>
      <c r="F1584" s="74">
        <f ca="1">SUM(Table365[MONTO TOTAL ESTIMADO])</f>
        <v>80000</v>
      </c>
      <c r="G1584" s="45"/>
      <c r="H1584" s="45" t="str">
        <f>C1576</f>
        <v>Servicios</v>
      </c>
      <c r="I1584" s="45" t="str">
        <f>E1576</f>
        <v>No</v>
      </c>
      <c r="J1584" s="45" t="str">
        <f>D1576</f>
        <v>Compras por debajo del Umbral</v>
      </c>
    </row>
    <row r="1585" spans="1:10" ht="14.1" customHeight="1" thickBot="1" x14ac:dyDescent="0.3"/>
    <row r="1586" spans="1:10" ht="33.75" customHeight="1" thickBot="1" x14ac:dyDescent="0.25">
      <c r="A1586" s="64" t="s">
        <v>16383</v>
      </c>
      <c r="B1586" s="64" t="s">
        <v>161</v>
      </c>
      <c r="C1586" s="64" t="s">
        <v>11726</v>
      </c>
      <c r="D1586" s="64" t="s">
        <v>14380</v>
      </c>
      <c r="E1586" s="64" t="s">
        <v>10964</v>
      </c>
      <c r="F1586" s="64" t="s">
        <v>11097</v>
      </c>
      <c r="G1586" s="45"/>
      <c r="H1586" s="45"/>
      <c r="I1586" s="45"/>
      <c r="J1586" s="45"/>
    </row>
    <row r="1587" spans="1:10" ht="13.5" customHeight="1" thickBot="1" x14ac:dyDescent="0.25">
      <c r="A1587" s="66" t="s">
        <v>18877</v>
      </c>
      <c r="B1587" s="91" t="s">
        <v>18878</v>
      </c>
      <c r="C1587" s="66" t="s">
        <v>6801</v>
      </c>
      <c r="D1587" s="66" t="s">
        <v>10173</v>
      </c>
      <c r="E1587" s="66" t="s">
        <v>17854</v>
      </c>
      <c r="F1587" s="66"/>
      <c r="G1587" s="45"/>
      <c r="H1587" s="45"/>
      <c r="I1587" s="45"/>
      <c r="J1587" s="45"/>
    </row>
    <row r="1588" spans="1:10" ht="14.1" customHeight="1" thickBot="1" x14ac:dyDescent="0.25">
      <c r="A1588" s="118" t="s">
        <v>14830</v>
      </c>
      <c r="B1588" s="67" t="s">
        <v>8531</v>
      </c>
      <c r="C1588" s="76">
        <v>44105</v>
      </c>
      <c r="D1588" s="118" t="s">
        <v>9388</v>
      </c>
      <c r="E1588" s="67" t="s">
        <v>13095</v>
      </c>
      <c r="F1588" s="66" t="s">
        <v>3082</v>
      </c>
      <c r="G1588" s="45"/>
      <c r="H1588" s="45"/>
      <c r="I1588" s="45"/>
      <c r="J1588" s="45"/>
    </row>
    <row r="1589" spans="1:10" ht="14.1" customHeight="1" thickBot="1" x14ac:dyDescent="0.25">
      <c r="A1589" s="119"/>
      <c r="B1589" s="67" t="s">
        <v>1787</v>
      </c>
      <c r="C1589" s="101">
        <f>IF(C1588="","",IF(AND(MONTH(C1588)&gt;=1,MONTH(C1588)&lt;=3),1,IF(AND(MONTH(C1588)&gt;=4,MONTH(C1588)&lt;=6),2,IF(AND(MONTH(C1588)&gt;=7,MONTH(C1588)&lt;=9),3,4))))</f>
        <v>4</v>
      </c>
      <c r="D1589" s="119"/>
      <c r="E1589" s="67" t="s">
        <v>2419</v>
      </c>
      <c r="F1589" s="66" t="s">
        <v>14451</v>
      </c>
      <c r="G1589" s="45"/>
      <c r="H1589" s="45"/>
      <c r="I1589" s="45"/>
      <c r="J1589" s="45"/>
    </row>
    <row r="1590" spans="1:10" ht="14.1" customHeight="1" thickBot="1" x14ac:dyDescent="0.25">
      <c r="A1590" s="119"/>
      <c r="B1590" s="67" t="s">
        <v>12944</v>
      </c>
      <c r="C1590" s="76">
        <v>44196</v>
      </c>
      <c r="D1590" s="119"/>
      <c r="E1590" s="67" t="s">
        <v>3075</v>
      </c>
      <c r="F1590" s="66" t="s">
        <v>4623</v>
      </c>
      <c r="G1590" s="45"/>
      <c r="H1590" s="45"/>
      <c r="I1590" s="45"/>
      <c r="J1590" s="45"/>
    </row>
    <row r="1591" spans="1:10" ht="14.1" customHeight="1" thickBot="1" x14ac:dyDescent="0.25">
      <c r="A1591" s="119"/>
      <c r="B1591" s="67" t="s">
        <v>1787</v>
      </c>
      <c r="C1591" s="101">
        <f>IF(C1590="","",IF(AND(MONTH(C1590)&gt;=1,MONTH(C1590)&lt;=3),1,IF(AND(MONTH(C1590)&gt;=4,MONTH(C1590)&lt;=6),2,IF(AND(MONTH(C1590)&gt;=7,MONTH(C1590)&lt;=9),3,4))))</f>
        <v>4</v>
      </c>
      <c r="D1591" s="119"/>
      <c r="E1591" s="67" t="s">
        <v>13194</v>
      </c>
      <c r="F1591" s="66" t="s">
        <v>4623</v>
      </c>
      <c r="G1591" s="45"/>
      <c r="H1591" s="45"/>
      <c r="I1591" s="45"/>
      <c r="J1591" s="45"/>
    </row>
    <row r="1592" spans="1:10" ht="14.1" customHeight="1" thickBot="1" x14ac:dyDescent="0.25">
      <c r="A1592" s="45"/>
      <c r="B1592" s="45"/>
      <c r="C1592" s="45"/>
      <c r="D1592" s="45"/>
      <c r="E1592" s="45"/>
      <c r="F1592" s="45"/>
      <c r="G1592" s="45"/>
      <c r="H1592" s="45"/>
      <c r="I1592" s="45"/>
      <c r="J1592" s="45"/>
    </row>
    <row r="1593" spans="1:10" ht="14.1" customHeight="1" thickBot="1" x14ac:dyDescent="0.25">
      <c r="A1593" s="72" t="s">
        <v>15736</v>
      </c>
      <c r="B1593" s="72" t="s">
        <v>16147</v>
      </c>
      <c r="C1593" s="72" t="s">
        <v>15642</v>
      </c>
      <c r="D1593" s="72" t="s">
        <v>15252</v>
      </c>
      <c r="E1593" s="72" t="s">
        <v>6935</v>
      </c>
      <c r="F1593" s="72" t="s">
        <v>15281</v>
      </c>
      <c r="G1593" s="45"/>
      <c r="H1593" s="45"/>
      <c r="I1593" s="45"/>
      <c r="J1593" s="45"/>
    </row>
    <row r="1594" spans="1:10" ht="13.5" customHeight="1" x14ac:dyDescent="0.2">
      <c r="A1594" s="92">
        <v>26101513</v>
      </c>
      <c r="B1594" s="69" t="str">
        <f ca="1">IFERROR(INDEX(UNSPSCDes,MATCH(INDIRECT(ADDRESS(ROW(),COLUMN()-1,4)),UNSPSCCode,0)),"")</f>
        <v>Kit de reparación de motores</v>
      </c>
      <c r="C1594" s="81" t="s">
        <v>1450</v>
      </c>
      <c r="D1594" s="81">
        <v>2</v>
      </c>
      <c r="E1594" s="71">
        <v>80000</v>
      </c>
      <c r="F1594" s="70">
        <f ca="1">INDIRECT(ADDRESS(ROW(),COLUMN()-2,4))*INDIRECT(ADDRESS(ROW(),COLUMN()-1,4))</f>
        <v>160000</v>
      </c>
      <c r="G1594" s="45"/>
      <c r="H1594" s="45"/>
      <c r="I1594" s="45"/>
      <c r="J1594" s="45"/>
    </row>
    <row r="1595" spans="1:10" ht="14.1" customHeight="1" x14ac:dyDescent="0.2">
      <c r="A1595" s="45"/>
      <c r="B1595" s="45"/>
      <c r="C1595" s="45"/>
      <c r="D1595" s="45"/>
      <c r="E1595" s="73" t="s">
        <v>12552</v>
      </c>
      <c r="F1595" s="74">
        <f ca="1">SUM(Table366[MONTO TOTAL ESTIMADO])</f>
        <v>160000</v>
      </c>
      <c r="G1595" s="45"/>
      <c r="H1595" s="45" t="str">
        <f>C1587</f>
        <v>Servicios</v>
      </c>
      <c r="I1595" s="45" t="str">
        <f>E1587</f>
        <v>No</v>
      </c>
      <c r="J1595" s="45" t="str">
        <f>D1587</f>
        <v>Compras por debajo del Umbral</v>
      </c>
    </row>
    <row r="1596" spans="1:10" ht="14.1" customHeight="1" thickBot="1" x14ac:dyDescent="0.3"/>
    <row r="1597" spans="1:10" ht="33.75" customHeight="1" thickBot="1" x14ac:dyDescent="0.25">
      <c r="A1597" s="64" t="s">
        <v>16383</v>
      </c>
      <c r="B1597" s="64" t="s">
        <v>161</v>
      </c>
      <c r="C1597" s="64" t="s">
        <v>11726</v>
      </c>
      <c r="D1597" s="64" t="s">
        <v>14380</v>
      </c>
      <c r="E1597" s="64" t="s">
        <v>10964</v>
      </c>
      <c r="F1597" s="64" t="s">
        <v>11097</v>
      </c>
      <c r="G1597" s="45"/>
      <c r="H1597" s="45"/>
      <c r="I1597" s="45"/>
      <c r="J1597" s="45"/>
    </row>
    <row r="1598" spans="1:10" ht="13.5" customHeight="1" thickBot="1" x14ac:dyDescent="0.25">
      <c r="A1598" s="66" t="s">
        <v>18879</v>
      </c>
      <c r="B1598" s="91" t="s">
        <v>18880</v>
      </c>
      <c r="C1598" s="66" t="s">
        <v>6801</v>
      </c>
      <c r="D1598" s="66" t="s">
        <v>10173</v>
      </c>
      <c r="E1598" s="66" t="s">
        <v>17854</v>
      </c>
      <c r="F1598" s="66"/>
      <c r="G1598" s="45"/>
      <c r="H1598" s="45"/>
      <c r="I1598" s="45"/>
      <c r="J1598" s="45"/>
    </row>
    <row r="1599" spans="1:10" ht="14.1" customHeight="1" thickBot="1" x14ac:dyDescent="0.25">
      <c r="A1599" s="118" t="s">
        <v>14830</v>
      </c>
      <c r="B1599" s="67" t="s">
        <v>8531</v>
      </c>
      <c r="C1599" s="76">
        <v>43922</v>
      </c>
      <c r="D1599" s="118" t="s">
        <v>9388</v>
      </c>
      <c r="E1599" s="67" t="s">
        <v>13095</v>
      </c>
      <c r="F1599" s="66" t="s">
        <v>3082</v>
      </c>
      <c r="G1599" s="45"/>
      <c r="H1599" s="45"/>
      <c r="I1599" s="45"/>
      <c r="J1599" s="45"/>
    </row>
    <row r="1600" spans="1:10" ht="14.1" customHeight="1" thickBot="1" x14ac:dyDescent="0.25">
      <c r="A1600" s="119"/>
      <c r="B1600" s="67" t="s">
        <v>1787</v>
      </c>
      <c r="C1600" s="101">
        <f>IF(C1599="","",IF(AND(MONTH(C1599)&gt;=1,MONTH(C1599)&lt;=3),1,IF(AND(MONTH(C1599)&gt;=4,MONTH(C1599)&lt;=6),2,IF(AND(MONTH(C1599)&gt;=7,MONTH(C1599)&lt;=9),3,4))))</f>
        <v>2</v>
      </c>
      <c r="D1600" s="119"/>
      <c r="E1600" s="67" t="s">
        <v>2419</v>
      </c>
      <c r="F1600" s="66" t="s">
        <v>14451</v>
      </c>
      <c r="G1600" s="45"/>
      <c r="H1600" s="45"/>
      <c r="I1600" s="45"/>
      <c r="J1600" s="45"/>
    </row>
    <row r="1601" spans="1:10" ht="14.1" customHeight="1" thickBot="1" x14ac:dyDescent="0.25">
      <c r="A1601" s="119"/>
      <c r="B1601" s="67" t="s">
        <v>12944</v>
      </c>
      <c r="C1601" s="76">
        <v>44012</v>
      </c>
      <c r="D1601" s="119"/>
      <c r="E1601" s="67" t="s">
        <v>3075</v>
      </c>
      <c r="F1601" s="66" t="s">
        <v>4623</v>
      </c>
      <c r="G1601" s="45"/>
      <c r="H1601" s="45"/>
      <c r="I1601" s="45"/>
      <c r="J1601" s="45"/>
    </row>
    <row r="1602" spans="1:10" ht="14.1" customHeight="1" thickBot="1" x14ac:dyDescent="0.25">
      <c r="A1602" s="119"/>
      <c r="B1602" s="67" t="s">
        <v>1787</v>
      </c>
      <c r="C1602" s="101">
        <f>IF(C1601="","",IF(AND(MONTH(C1601)&gt;=1,MONTH(C1601)&lt;=3),1,IF(AND(MONTH(C1601)&gt;=4,MONTH(C1601)&lt;=6),2,IF(AND(MONTH(C1601)&gt;=7,MONTH(C1601)&lt;=9),3,4))))</f>
        <v>2</v>
      </c>
      <c r="D1602" s="119"/>
      <c r="E1602" s="67" t="s">
        <v>13194</v>
      </c>
      <c r="F1602" s="66" t="s">
        <v>4623</v>
      </c>
      <c r="G1602" s="45"/>
      <c r="H1602" s="45"/>
      <c r="I1602" s="45"/>
      <c r="J1602" s="45"/>
    </row>
    <row r="1603" spans="1:10" ht="14.1" customHeight="1" thickBot="1" x14ac:dyDescent="0.25">
      <c r="A1603" s="45"/>
      <c r="B1603" s="45"/>
      <c r="C1603" s="45"/>
      <c r="D1603" s="45"/>
      <c r="E1603" s="45"/>
      <c r="F1603" s="45"/>
      <c r="G1603" s="45"/>
      <c r="H1603" s="45"/>
      <c r="I1603" s="45"/>
      <c r="J1603" s="45"/>
    </row>
    <row r="1604" spans="1:10" ht="14.1" customHeight="1" thickBot="1" x14ac:dyDescent="0.25">
      <c r="A1604" s="72" t="s">
        <v>15736</v>
      </c>
      <c r="B1604" s="72" t="s">
        <v>16147</v>
      </c>
      <c r="C1604" s="72" t="s">
        <v>15642</v>
      </c>
      <c r="D1604" s="72" t="s">
        <v>15252</v>
      </c>
      <c r="E1604" s="72" t="s">
        <v>6935</v>
      </c>
      <c r="F1604" s="72" t="s">
        <v>15281</v>
      </c>
      <c r="G1604" s="45"/>
      <c r="H1604" s="45"/>
      <c r="I1604" s="45"/>
      <c r="J1604" s="45"/>
    </row>
    <row r="1605" spans="1:10" ht="13.5" customHeight="1" x14ac:dyDescent="0.2">
      <c r="A1605" s="81">
        <v>30201706</v>
      </c>
      <c r="B1605" s="69" t="str">
        <f ca="1">IFERROR(INDEX(UNSPSCDes,MATCH(INDIRECT(ADDRESS(ROW(),COLUMN()-1,4)),UNSPSCCode,0)),"")</f>
        <v>Aseos portátiles</v>
      </c>
      <c r="C1605" s="81" t="s">
        <v>1450</v>
      </c>
      <c r="D1605" s="81">
        <v>2</v>
      </c>
      <c r="E1605" s="71">
        <v>3068</v>
      </c>
      <c r="F1605" s="70">
        <f ca="1">INDIRECT(ADDRESS(ROW(),COLUMN()-2,4))*INDIRECT(ADDRESS(ROW(),COLUMN()-1,4))</f>
        <v>6136</v>
      </c>
      <c r="G1605" s="45"/>
      <c r="H1605" s="45"/>
      <c r="I1605" s="45"/>
      <c r="J1605" s="45"/>
    </row>
    <row r="1606" spans="1:10" ht="14.1" customHeight="1" x14ac:dyDescent="0.2">
      <c r="A1606" s="45"/>
      <c r="B1606" s="45"/>
      <c r="C1606" s="45"/>
      <c r="D1606" s="45"/>
      <c r="E1606" s="73" t="s">
        <v>12552</v>
      </c>
      <c r="F1606" s="74">
        <f ca="1">SUM(Table367[MONTO TOTAL ESTIMADO])</f>
        <v>6136</v>
      </c>
      <c r="G1606" s="45"/>
      <c r="H1606" s="45" t="str">
        <f>C1598</f>
        <v>Servicios</v>
      </c>
      <c r="I1606" s="45" t="str">
        <f>E1598</f>
        <v>No</v>
      </c>
      <c r="J1606" s="45" t="str">
        <f>D1598</f>
        <v>Compras por debajo del Umbral</v>
      </c>
    </row>
    <row r="1607" spans="1:10" ht="14.1" customHeight="1" thickBot="1" x14ac:dyDescent="0.3"/>
    <row r="1608" spans="1:10" ht="33.75" customHeight="1" thickBot="1" x14ac:dyDescent="0.25">
      <c r="A1608" s="64" t="s">
        <v>16383</v>
      </c>
      <c r="B1608" s="64" t="s">
        <v>161</v>
      </c>
      <c r="C1608" s="64" t="s">
        <v>11726</v>
      </c>
      <c r="D1608" s="64" t="s">
        <v>14380</v>
      </c>
      <c r="E1608" s="64" t="s">
        <v>10964</v>
      </c>
      <c r="F1608" s="64" t="s">
        <v>11097</v>
      </c>
      <c r="G1608" s="45"/>
      <c r="H1608" s="45"/>
      <c r="I1608" s="45"/>
      <c r="J1608" s="45"/>
    </row>
    <row r="1609" spans="1:10" ht="13.5" customHeight="1" thickBot="1" x14ac:dyDescent="0.25">
      <c r="A1609" s="66" t="s">
        <v>18881</v>
      </c>
      <c r="B1609" s="91" t="s">
        <v>18882</v>
      </c>
      <c r="C1609" s="66" t="s">
        <v>6801</v>
      </c>
      <c r="D1609" s="66" t="s">
        <v>10173</v>
      </c>
      <c r="E1609" s="66" t="s">
        <v>17854</v>
      </c>
      <c r="F1609" s="66"/>
      <c r="G1609" s="45"/>
      <c r="H1609" s="45"/>
      <c r="I1609" s="45"/>
      <c r="J1609" s="45"/>
    </row>
    <row r="1610" spans="1:10" ht="14.1" customHeight="1" thickBot="1" x14ac:dyDescent="0.25">
      <c r="A1610" s="118" t="s">
        <v>14830</v>
      </c>
      <c r="B1610" s="67" t="s">
        <v>8531</v>
      </c>
      <c r="C1610" s="76">
        <v>43922</v>
      </c>
      <c r="D1610" s="118" t="s">
        <v>9388</v>
      </c>
      <c r="E1610" s="67" t="s">
        <v>13095</v>
      </c>
      <c r="F1610" s="66" t="s">
        <v>3082</v>
      </c>
      <c r="G1610" s="45"/>
      <c r="H1610" s="45"/>
      <c r="I1610" s="45"/>
      <c r="J1610" s="45"/>
    </row>
    <row r="1611" spans="1:10" ht="14.1" customHeight="1" thickBot="1" x14ac:dyDescent="0.25">
      <c r="A1611" s="119"/>
      <c r="B1611" s="67" t="s">
        <v>1787</v>
      </c>
      <c r="C1611" s="101">
        <f>IF(C1610="","",IF(AND(MONTH(C1610)&gt;=1,MONTH(C1610)&lt;=3),1,IF(AND(MONTH(C1610)&gt;=4,MONTH(C1610)&lt;=6),2,IF(AND(MONTH(C1610)&gt;=7,MONTH(C1610)&lt;=9),3,4))))</f>
        <v>2</v>
      </c>
      <c r="D1611" s="119"/>
      <c r="E1611" s="67" t="s">
        <v>2419</v>
      </c>
      <c r="F1611" s="66" t="s">
        <v>14451</v>
      </c>
      <c r="G1611" s="45"/>
      <c r="H1611" s="45"/>
      <c r="I1611" s="45"/>
      <c r="J1611" s="45"/>
    </row>
    <row r="1612" spans="1:10" ht="14.1" customHeight="1" thickBot="1" x14ac:dyDescent="0.25">
      <c r="A1612" s="119"/>
      <c r="B1612" s="67" t="s">
        <v>12944</v>
      </c>
      <c r="C1612" s="76">
        <v>44012</v>
      </c>
      <c r="D1612" s="119"/>
      <c r="E1612" s="67" t="s">
        <v>3075</v>
      </c>
      <c r="F1612" s="66" t="s">
        <v>4623</v>
      </c>
      <c r="G1612" s="45"/>
      <c r="H1612" s="45"/>
      <c r="I1612" s="45"/>
      <c r="J1612" s="45"/>
    </row>
    <row r="1613" spans="1:10" ht="14.1" customHeight="1" thickBot="1" x14ac:dyDescent="0.25">
      <c r="A1613" s="119"/>
      <c r="B1613" s="67" t="s">
        <v>1787</v>
      </c>
      <c r="C1613" s="101">
        <f>IF(C1612="","",IF(AND(MONTH(C1612)&gt;=1,MONTH(C1612)&lt;=3),1,IF(AND(MONTH(C1612)&gt;=4,MONTH(C1612)&lt;=6),2,IF(AND(MONTH(C1612)&gt;=7,MONTH(C1612)&lt;=9),3,4))))</f>
        <v>2</v>
      </c>
      <c r="D1613" s="119"/>
      <c r="E1613" s="67" t="s">
        <v>13194</v>
      </c>
      <c r="F1613" s="66" t="s">
        <v>4623</v>
      </c>
      <c r="G1613" s="45"/>
      <c r="H1613" s="45"/>
      <c r="I1613" s="45"/>
      <c r="J1613" s="45"/>
    </row>
    <row r="1614" spans="1:10" ht="14.1" customHeight="1" thickBot="1" x14ac:dyDescent="0.25">
      <c r="A1614" s="45"/>
      <c r="B1614" s="45"/>
      <c r="C1614" s="45"/>
      <c r="D1614" s="45"/>
      <c r="E1614" s="45"/>
      <c r="F1614" s="45"/>
      <c r="G1614" s="45"/>
      <c r="H1614" s="45"/>
      <c r="I1614" s="45"/>
      <c r="J1614" s="45"/>
    </row>
    <row r="1615" spans="1:10" ht="14.1" customHeight="1" thickBot="1" x14ac:dyDescent="0.25">
      <c r="A1615" s="72" t="s">
        <v>15736</v>
      </c>
      <c r="B1615" s="72" t="s">
        <v>16147</v>
      </c>
      <c r="C1615" s="72" t="s">
        <v>15642</v>
      </c>
      <c r="D1615" s="72" t="s">
        <v>15252</v>
      </c>
      <c r="E1615" s="72" t="s">
        <v>6935</v>
      </c>
      <c r="F1615" s="72" t="s">
        <v>15281</v>
      </c>
      <c r="G1615" s="45"/>
      <c r="H1615" s="45"/>
      <c r="I1615" s="45"/>
      <c r="J1615" s="45"/>
    </row>
    <row r="1616" spans="1:10" ht="13.5" customHeight="1" x14ac:dyDescent="0.2">
      <c r="A1616" s="81">
        <v>90111603</v>
      </c>
      <c r="B1616" s="69" t="str">
        <f ca="1">IFERROR(INDEX(UNSPSCDes,MATCH(INDIRECT(ADDRESS(ROW(),COLUMN()-1,4)),UNSPSCCode,0)),"")</f>
        <v>Salas de reuniones o banquetes</v>
      </c>
      <c r="C1616" s="81" t="s">
        <v>1450</v>
      </c>
      <c r="D1616" s="81">
        <v>2</v>
      </c>
      <c r="E1616" s="71">
        <v>4720</v>
      </c>
      <c r="F1616" s="70">
        <f ca="1">INDIRECT(ADDRESS(ROW(),COLUMN()-2,4))*INDIRECT(ADDRESS(ROW(),COLUMN()-1,4))</f>
        <v>9440</v>
      </c>
      <c r="G1616" s="45"/>
      <c r="H1616" s="45"/>
      <c r="I1616" s="45"/>
      <c r="J1616" s="45"/>
    </row>
    <row r="1617" spans="1:10" ht="14.1" customHeight="1" x14ac:dyDescent="0.2">
      <c r="A1617" s="45"/>
      <c r="B1617" s="45"/>
      <c r="C1617" s="45"/>
      <c r="D1617" s="45"/>
      <c r="E1617" s="73" t="s">
        <v>12552</v>
      </c>
      <c r="F1617" s="74">
        <f ca="1">SUM(Table368[MONTO TOTAL ESTIMADO])</f>
        <v>9440</v>
      </c>
      <c r="G1617" s="45"/>
      <c r="H1617" s="45" t="str">
        <f>C1609</f>
        <v>Servicios</v>
      </c>
      <c r="I1617" s="45" t="str">
        <f>E1609</f>
        <v>No</v>
      </c>
      <c r="J1617" s="45" t="str">
        <f>D1609</f>
        <v>Compras por debajo del Umbral</v>
      </c>
    </row>
    <row r="1618" spans="1:10" ht="14.1" customHeight="1" thickBot="1" x14ac:dyDescent="0.3"/>
    <row r="1619" spans="1:10" ht="33.75" customHeight="1" thickBot="1" x14ac:dyDescent="0.25">
      <c r="A1619" s="64" t="s">
        <v>16383</v>
      </c>
      <c r="B1619" s="64" t="s">
        <v>161</v>
      </c>
      <c r="C1619" s="64" t="s">
        <v>11726</v>
      </c>
      <c r="D1619" s="64" t="s">
        <v>14380</v>
      </c>
      <c r="E1619" s="64" t="s">
        <v>10964</v>
      </c>
      <c r="F1619" s="64" t="s">
        <v>11097</v>
      </c>
      <c r="G1619" s="45"/>
      <c r="H1619" s="45"/>
      <c r="I1619" s="45"/>
      <c r="J1619" s="45"/>
    </row>
    <row r="1620" spans="1:10" ht="13.5" customHeight="1" thickBot="1" x14ac:dyDescent="0.25">
      <c r="A1620" s="66" t="s">
        <v>18883</v>
      </c>
      <c r="B1620" s="91" t="s">
        <v>18884</v>
      </c>
      <c r="C1620" s="66" t="s">
        <v>17798</v>
      </c>
      <c r="D1620" s="66" t="s">
        <v>17483</v>
      </c>
      <c r="E1620" s="66" t="s">
        <v>17854</v>
      </c>
      <c r="F1620" s="66"/>
      <c r="G1620" s="45"/>
      <c r="H1620" s="45"/>
      <c r="I1620" s="45"/>
      <c r="J1620" s="45"/>
    </row>
    <row r="1621" spans="1:10" ht="14.1" customHeight="1" thickBot="1" x14ac:dyDescent="0.25">
      <c r="A1621" s="118" t="s">
        <v>14830</v>
      </c>
      <c r="B1621" s="67" t="s">
        <v>8531</v>
      </c>
      <c r="C1621" s="76">
        <v>43832</v>
      </c>
      <c r="D1621" s="118" t="s">
        <v>9388</v>
      </c>
      <c r="E1621" s="67" t="s">
        <v>13095</v>
      </c>
      <c r="F1621" s="66" t="s">
        <v>3082</v>
      </c>
      <c r="G1621" s="45"/>
      <c r="H1621" s="45"/>
      <c r="I1621" s="45"/>
      <c r="J1621" s="45"/>
    </row>
    <row r="1622" spans="1:10" ht="14.1" customHeight="1" thickBot="1" x14ac:dyDescent="0.25">
      <c r="A1622" s="119"/>
      <c r="B1622" s="67" t="s">
        <v>1787</v>
      </c>
      <c r="C1622" s="101">
        <f>IF(C1621="","",IF(AND(MONTH(C1621)&gt;=1,MONTH(C1621)&lt;=3),1,IF(AND(MONTH(C1621)&gt;=4,MONTH(C1621)&lt;=6),2,IF(AND(MONTH(C1621)&gt;=7,MONTH(C1621)&lt;=9),3,4))))</f>
        <v>1</v>
      </c>
      <c r="D1622" s="119"/>
      <c r="E1622" s="67" t="s">
        <v>2419</v>
      </c>
      <c r="F1622" s="66" t="s">
        <v>14451</v>
      </c>
      <c r="G1622" s="45"/>
      <c r="H1622" s="45"/>
      <c r="I1622" s="45"/>
      <c r="J1622" s="45"/>
    </row>
    <row r="1623" spans="1:10" ht="14.1" customHeight="1" thickBot="1" x14ac:dyDescent="0.25">
      <c r="A1623" s="119"/>
      <c r="B1623" s="67" t="s">
        <v>12944</v>
      </c>
      <c r="C1623" s="76">
        <v>44012</v>
      </c>
      <c r="D1623" s="119"/>
      <c r="E1623" s="67" t="s">
        <v>3075</v>
      </c>
      <c r="F1623" s="66" t="s">
        <v>4623</v>
      </c>
      <c r="G1623" s="45"/>
      <c r="H1623" s="45"/>
      <c r="I1623" s="45"/>
      <c r="J1623" s="45"/>
    </row>
    <row r="1624" spans="1:10" ht="14.1" customHeight="1" thickBot="1" x14ac:dyDescent="0.25">
      <c r="A1624" s="119"/>
      <c r="B1624" s="67" t="s">
        <v>1787</v>
      </c>
      <c r="C1624" s="101">
        <f>IF(C1623="","",IF(AND(MONTH(C1623)&gt;=1,MONTH(C1623)&lt;=3),1,IF(AND(MONTH(C1623)&gt;=4,MONTH(C1623)&lt;=6),2,IF(AND(MONTH(C1623)&gt;=7,MONTH(C1623)&lt;=9),3,4))))</f>
        <v>2</v>
      </c>
      <c r="D1624" s="119"/>
      <c r="E1624" s="67" t="s">
        <v>13194</v>
      </c>
      <c r="F1624" s="66" t="s">
        <v>4623</v>
      </c>
      <c r="G1624" s="45"/>
      <c r="H1624" s="45"/>
      <c r="I1624" s="45"/>
      <c r="J1624" s="45"/>
    </row>
    <row r="1625" spans="1:10" ht="14.1" customHeight="1" thickBot="1" x14ac:dyDescent="0.25">
      <c r="A1625" s="45"/>
      <c r="B1625" s="45"/>
      <c r="C1625" s="45"/>
      <c r="D1625" s="45"/>
      <c r="E1625" s="45"/>
      <c r="F1625" s="45"/>
      <c r="G1625" s="45"/>
      <c r="H1625" s="45"/>
      <c r="I1625" s="45"/>
      <c r="J1625" s="45"/>
    </row>
    <row r="1626" spans="1:10" ht="14.1" customHeight="1" thickBot="1" x14ac:dyDescent="0.25">
      <c r="A1626" s="72" t="s">
        <v>15736</v>
      </c>
      <c r="B1626" s="72" t="s">
        <v>16147</v>
      </c>
      <c r="C1626" s="72" t="s">
        <v>15642</v>
      </c>
      <c r="D1626" s="72" t="s">
        <v>15252</v>
      </c>
      <c r="E1626" s="72" t="s">
        <v>6935</v>
      </c>
      <c r="F1626" s="72" t="s">
        <v>15281</v>
      </c>
      <c r="G1626" s="45"/>
      <c r="H1626" s="45"/>
      <c r="I1626" s="45"/>
      <c r="J1626" s="45"/>
    </row>
    <row r="1627" spans="1:10" ht="13.5" customHeight="1" x14ac:dyDescent="0.2">
      <c r="A1627" s="92">
        <v>26101507</v>
      </c>
      <c r="B1627" s="69" t="str">
        <f t="shared" ref="B1627:B1632" ca="1" si="80">IFERROR(INDEX(UNSPSCDes,MATCH(INDIRECT(ADDRESS(ROW(),COLUMN()-1,4)),UNSPSCCode,0)),"")</f>
        <v>Motores de turbina con hélice</v>
      </c>
      <c r="C1627" s="81" t="s">
        <v>1450</v>
      </c>
      <c r="D1627" s="81">
        <v>1</v>
      </c>
      <c r="E1627" s="71">
        <v>150000</v>
      </c>
      <c r="F1627" s="70">
        <f t="shared" ref="F1627:F1632" ca="1" si="81">INDIRECT(ADDRESS(ROW(),COLUMN()-2,4))*INDIRECT(ADDRESS(ROW(),COLUMN()-1,4))</f>
        <v>150000</v>
      </c>
      <c r="G1627" s="45"/>
      <c r="H1627" s="45"/>
      <c r="I1627" s="45"/>
      <c r="J1627" s="45"/>
    </row>
    <row r="1628" spans="1:10" ht="13.5" customHeight="1" x14ac:dyDescent="0.2">
      <c r="A1628" s="92">
        <v>26101732</v>
      </c>
      <c r="B1628" s="69" t="str">
        <f t="shared" ca="1" si="80"/>
        <v>Bujía de encendido</v>
      </c>
      <c r="C1628" s="81" t="s">
        <v>1450</v>
      </c>
      <c r="D1628" s="81">
        <v>2</v>
      </c>
      <c r="E1628" s="71">
        <v>125</v>
      </c>
      <c r="F1628" s="70">
        <f t="shared" ca="1" si="81"/>
        <v>250</v>
      </c>
      <c r="G1628" s="45"/>
      <c r="H1628" s="45"/>
      <c r="I1628" s="45"/>
      <c r="J1628" s="45"/>
    </row>
    <row r="1629" spans="1:10" ht="13.5" customHeight="1" x14ac:dyDescent="0.2">
      <c r="A1629" s="92">
        <v>40101603</v>
      </c>
      <c r="B1629" s="69" t="str">
        <f t="shared" ca="1" si="80"/>
        <v>Impulsores</v>
      </c>
      <c r="C1629" s="81" t="s">
        <v>1450</v>
      </c>
      <c r="D1629" s="81">
        <v>1</v>
      </c>
      <c r="E1629" s="71">
        <v>400</v>
      </c>
      <c r="F1629" s="70">
        <f t="shared" ca="1" si="81"/>
        <v>400</v>
      </c>
      <c r="G1629" s="45"/>
      <c r="H1629" s="45"/>
      <c r="I1629" s="45"/>
      <c r="J1629" s="45"/>
    </row>
    <row r="1630" spans="1:10" ht="13.5" customHeight="1" x14ac:dyDescent="0.2">
      <c r="A1630" s="92">
        <v>31163209</v>
      </c>
      <c r="B1630" s="69" t="str">
        <f t="shared" ca="1" si="80"/>
        <v>Soportes o retenes del rodamiento</v>
      </c>
      <c r="C1630" s="81" t="s">
        <v>1450</v>
      </c>
      <c r="D1630" s="81">
        <v>2</v>
      </c>
      <c r="E1630" s="71">
        <v>120</v>
      </c>
      <c r="F1630" s="70">
        <f t="shared" ca="1" si="81"/>
        <v>240</v>
      </c>
      <c r="G1630" s="45"/>
      <c r="H1630" s="45"/>
      <c r="I1630" s="45"/>
      <c r="J1630" s="45"/>
    </row>
    <row r="1631" spans="1:10" ht="13.5" customHeight="1" x14ac:dyDescent="0.2">
      <c r="A1631" s="92">
        <v>25111902</v>
      </c>
      <c r="B1631" s="69" t="str">
        <f t="shared" ca="1" si="80"/>
        <v>Hélices marítimas</v>
      </c>
      <c r="C1631" s="81" t="s">
        <v>1450</v>
      </c>
      <c r="D1631" s="81">
        <v>1</v>
      </c>
      <c r="E1631" s="71">
        <v>8000</v>
      </c>
      <c r="F1631" s="70">
        <f t="shared" ca="1" si="81"/>
        <v>8000</v>
      </c>
      <c r="G1631" s="45"/>
      <c r="H1631" s="45"/>
      <c r="I1631" s="45"/>
      <c r="J1631" s="45"/>
    </row>
    <row r="1632" spans="1:10" ht="13.5" customHeight="1" x14ac:dyDescent="0.2">
      <c r="A1632" s="92">
        <v>26111903</v>
      </c>
      <c r="B1632" s="69" t="str">
        <f t="shared" ca="1" si="80"/>
        <v>Embrague centrífugo</v>
      </c>
      <c r="C1632" s="81" t="s">
        <v>1450</v>
      </c>
      <c r="D1632" s="81">
        <v>1</v>
      </c>
      <c r="E1632" s="71">
        <v>3000</v>
      </c>
      <c r="F1632" s="70">
        <f t="shared" ca="1" si="81"/>
        <v>3000</v>
      </c>
      <c r="G1632" s="45"/>
      <c r="H1632" s="45"/>
      <c r="I1632" s="45"/>
      <c r="J1632" s="45"/>
    </row>
    <row r="1633" spans="1:10" ht="14.1" customHeight="1" x14ac:dyDescent="0.2">
      <c r="A1633" s="45"/>
      <c r="B1633" s="45"/>
      <c r="C1633" s="45"/>
      <c r="D1633" s="45"/>
      <c r="E1633" s="73" t="s">
        <v>12552</v>
      </c>
      <c r="F1633" s="74">
        <f ca="1">SUM(Table369[MONTO TOTAL ESTIMADO])</f>
        <v>161890</v>
      </c>
      <c r="G1633" s="45"/>
      <c r="H1633" s="45" t="str">
        <f>C1620</f>
        <v>Bienes</v>
      </c>
      <c r="I1633" s="45" t="str">
        <f>E1620</f>
        <v>No</v>
      </c>
      <c r="J1633" s="45" t="str">
        <f>D1620</f>
        <v>Compras Menores</v>
      </c>
    </row>
    <row r="1634" spans="1:10" ht="14.1" customHeight="1" thickBot="1" x14ac:dyDescent="0.3"/>
    <row r="1635" spans="1:10" ht="33.75" customHeight="1" thickBot="1" x14ac:dyDescent="0.25">
      <c r="A1635" s="64" t="s">
        <v>16383</v>
      </c>
      <c r="B1635" s="64" t="s">
        <v>161</v>
      </c>
      <c r="C1635" s="64" t="s">
        <v>11726</v>
      </c>
      <c r="D1635" s="64" t="s">
        <v>14380</v>
      </c>
      <c r="E1635" s="64" t="s">
        <v>10964</v>
      </c>
      <c r="F1635" s="64" t="s">
        <v>11097</v>
      </c>
      <c r="G1635" s="45"/>
      <c r="H1635" s="45"/>
      <c r="I1635" s="45"/>
      <c r="J1635" s="45"/>
    </row>
    <row r="1636" spans="1:10" ht="13.5" customHeight="1" thickBot="1" x14ac:dyDescent="0.25">
      <c r="A1636" s="66" t="s">
        <v>18885</v>
      </c>
      <c r="B1636" s="91" t="s">
        <v>18886</v>
      </c>
      <c r="C1636" s="66" t="s">
        <v>17798</v>
      </c>
      <c r="D1636" s="66" t="s">
        <v>10173</v>
      </c>
      <c r="E1636" s="66" t="s">
        <v>17854</v>
      </c>
      <c r="F1636" s="66"/>
      <c r="G1636" s="45"/>
      <c r="H1636" s="45"/>
      <c r="I1636" s="45"/>
      <c r="J1636" s="45"/>
    </row>
    <row r="1637" spans="1:10" ht="14.1" customHeight="1" thickBot="1" x14ac:dyDescent="0.25">
      <c r="A1637" s="118" t="s">
        <v>14830</v>
      </c>
      <c r="B1637" s="67" t="s">
        <v>8531</v>
      </c>
      <c r="C1637" s="76">
        <v>43832</v>
      </c>
      <c r="D1637" s="118" t="s">
        <v>9388</v>
      </c>
      <c r="E1637" s="67" t="s">
        <v>13095</v>
      </c>
      <c r="F1637" s="66" t="s">
        <v>3082</v>
      </c>
      <c r="G1637" s="45"/>
      <c r="H1637" s="45"/>
      <c r="I1637" s="45"/>
      <c r="J1637" s="45"/>
    </row>
    <row r="1638" spans="1:10" ht="14.1" customHeight="1" thickBot="1" x14ac:dyDescent="0.25">
      <c r="A1638" s="119"/>
      <c r="B1638" s="67" t="s">
        <v>1787</v>
      </c>
      <c r="C1638" s="101">
        <f>IF(C1637="","",IF(AND(MONTH(C1637)&gt;=1,MONTH(C1637)&lt;=3),1,IF(AND(MONTH(C1637)&gt;=4,MONTH(C1637)&lt;=6),2,IF(AND(MONTH(C1637)&gt;=7,MONTH(C1637)&lt;=9),3,4))))</f>
        <v>1</v>
      </c>
      <c r="D1638" s="119"/>
      <c r="E1638" s="67" t="s">
        <v>2419</v>
      </c>
      <c r="F1638" s="66" t="s">
        <v>14451</v>
      </c>
      <c r="G1638" s="45"/>
      <c r="H1638" s="45"/>
      <c r="I1638" s="45"/>
      <c r="J1638" s="45"/>
    </row>
    <row r="1639" spans="1:10" ht="14.1" customHeight="1" thickBot="1" x14ac:dyDescent="0.25">
      <c r="A1639" s="119"/>
      <c r="B1639" s="67" t="s">
        <v>12944</v>
      </c>
      <c r="C1639" s="76">
        <v>43922</v>
      </c>
      <c r="D1639" s="119"/>
      <c r="E1639" s="67" t="s">
        <v>3075</v>
      </c>
      <c r="F1639" s="66" t="s">
        <v>4623</v>
      </c>
      <c r="G1639" s="45"/>
      <c r="H1639" s="45"/>
      <c r="I1639" s="45"/>
      <c r="J1639" s="45"/>
    </row>
    <row r="1640" spans="1:10" ht="14.1" customHeight="1" thickBot="1" x14ac:dyDescent="0.25">
      <c r="A1640" s="119"/>
      <c r="B1640" s="67" t="s">
        <v>1787</v>
      </c>
      <c r="C1640" s="101">
        <f>IF(C1639="","",IF(AND(MONTH(C1639)&gt;=1,MONTH(C1639)&lt;=3),1,IF(AND(MONTH(C1639)&gt;=4,MONTH(C1639)&lt;=6),2,IF(AND(MONTH(C1639)&gt;=7,MONTH(C1639)&lt;=9),3,4))))</f>
        <v>2</v>
      </c>
      <c r="D1640" s="119"/>
      <c r="E1640" s="67" t="s">
        <v>13194</v>
      </c>
      <c r="F1640" s="66" t="s">
        <v>4623</v>
      </c>
      <c r="G1640" s="45"/>
      <c r="H1640" s="45"/>
      <c r="I1640" s="45"/>
      <c r="J1640" s="45"/>
    </row>
    <row r="1641" spans="1:10" ht="14.1" customHeight="1" thickBot="1" x14ac:dyDescent="0.25">
      <c r="A1641" s="45"/>
      <c r="B1641" s="45"/>
      <c r="C1641" s="45"/>
      <c r="D1641" s="45"/>
      <c r="E1641" s="45"/>
      <c r="F1641" s="45"/>
      <c r="G1641" s="45"/>
      <c r="H1641" s="45"/>
      <c r="I1641" s="45"/>
      <c r="J1641" s="45"/>
    </row>
    <row r="1642" spans="1:10" ht="14.1" customHeight="1" thickBot="1" x14ac:dyDescent="0.25">
      <c r="A1642" s="72" t="s">
        <v>15736</v>
      </c>
      <c r="B1642" s="72" t="s">
        <v>16147</v>
      </c>
      <c r="C1642" s="72" t="s">
        <v>15642</v>
      </c>
      <c r="D1642" s="72" t="s">
        <v>15252</v>
      </c>
      <c r="E1642" s="72" t="s">
        <v>6935</v>
      </c>
      <c r="F1642" s="72" t="s">
        <v>15281</v>
      </c>
      <c r="G1642" s="45"/>
      <c r="H1642" s="45"/>
      <c r="I1642" s="45"/>
      <c r="J1642" s="45"/>
    </row>
    <row r="1643" spans="1:10" ht="13.5" customHeight="1" x14ac:dyDescent="0.2">
      <c r="A1643" s="92">
        <v>25171712</v>
      </c>
      <c r="B1643" s="69" t="str">
        <f t="shared" ref="B1643:B1679" ca="1" si="82">IFERROR(INDEX(UNSPSCDes,MATCH(INDIRECT(ADDRESS(ROW(),COLUMN()-1,4)),UNSPSCCode,0)),"")</f>
        <v>Zapatas de freno de tambor</v>
      </c>
      <c r="C1643" s="81" t="s">
        <v>1450</v>
      </c>
      <c r="D1643" s="81">
        <v>2</v>
      </c>
      <c r="E1643" s="71">
        <v>3000</v>
      </c>
      <c r="F1643" s="70">
        <f t="shared" ref="F1643:F1679" ca="1" si="83">INDIRECT(ADDRESS(ROW(),COLUMN()-2,4))*INDIRECT(ADDRESS(ROW(),COLUMN()-1,4))</f>
        <v>6000</v>
      </c>
      <c r="G1643" s="45"/>
      <c r="H1643" s="45"/>
      <c r="I1643" s="45"/>
      <c r="J1643" s="45"/>
    </row>
    <row r="1644" spans="1:10" ht="13.5" customHeight="1" x14ac:dyDescent="0.2">
      <c r="A1644" s="92">
        <v>25171712</v>
      </c>
      <c r="B1644" s="69" t="str">
        <f t="shared" ca="1" si="82"/>
        <v>Zapatas de freno de tambor</v>
      </c>
      <c r="C1644" s="81" t="s">
        <v>1450</v>
      </c>
      <c r="D1644" s="81">
        <v>2</v>
      </c>
      <c r="E1644" s="71">
        <v>3000</v>
      </c>
      <c r="F1644" s="70">
        <f t="shared" ca="1" si="83"/>
        <v>6000</v>
      </c>
      <c r="G1644" s="45"/>
      <c r="H1644" s="45"/>
      <c r="I1644" s="45"/>
      <c r="J1644" s="45"/>
    </row>
    <row r="1645" spans="1:10" ht="13.5" customHeight="1" x14ac:dyDescent="0.2">
      <c r="A1645" s="92">
        <v>25171712</v>
      </c>
      <c r="B1645" s="69" t="str">
        <f t="shared" ca="1" si="82"/>
        <v>Zapatas de freno de tambor</v>
      </c>
      <c r="C1645" s="81" t="s">
        <v>1450</v>
      </c>
      <c r="D1645" s="81">
        <v>1</v>
      </c>
      <c r="E1645" s="71">
        <v>3000</v>
      </c>
      <c r="F1645" s="70">
        <f t="shared" ca="1" si="83"/>
        <v>3000</v>
      </c>
      <c r="G1645" s="45"/>
      <c r="H1645" s="45"/>
      <c r="I1645" s="45"/>
      <c r="J1645" s="45"/>
    </row>
    <row r="1646" spans="1:10" ht="13.5" customHeight="1" x14ac:dyDescent="0.2">
      <c r="A1646" s="92">
        <v>25171712</v>
      </c>
      <c r="B1646" s="69" t="str">
        <f t="shared" ca="1" si="82"/>
        <v>Zapatas de freno de tambor</v>
      </c>
      <c r="C1646" s="81" t="s">
        <v>1450</v>
      </c>
      <c r="D1646" s="81">
        <v>1</v>
      </c>
      <c r="E1646" s="71">
        <v>4000</v>
      </c>
      <c r="F1646" s="70">
        <f t="shared" ca="1" si="83"/>
        <v>4000</v>
      </c>
      <c r="G1646" s="45"/>
      <c r="H1646" s="45"/>
      <c r="I1646" s="45"/>
      <c r="J1646" s="45"/>
    </row>
    <row r="1647" spans="1:10" ht="13.5" customHeight="1" x14ac:dyDescent="0.2">
      <c r="A1647" s="92">
        <v>25171712</v>
      </c>
      <c r="B1647" s="69" t="str">
        <f t="shared" ca="1" si="82"/>
        <v>Zapatas de freno de tambor</v>
      </c>
      <c r="C1647" s="81" t="s">
        <v>1450</v>
      </c>
      <c r="D1647" s="81">
        <v>2</v>
      </c>
      <c r="E1647" s="71">
        <v>4000</v>
      </c>
      <c r="F1647" s="70">
        <f t="shared" ca="1" si="83"/>
        <v>8000</v>
      </c>
      <c r="G1647" s="45"/>
      <c r="H1647" s="45"/>
      <c r="I1647" s="45"/>
      <c r="J1647" s="45"/>
    </row>
    <row r="1648" spans="1:10" ht="13.5" customHeight="1" x14ac:dyDescent="0.2">
      <c r="A1648" s="92">
        <v>25171712</v>
      </c>
      <c r="B1648" s="69" t="str">
        <f t="shared" ca="1" si="82"/>
        <v>Zapatas de freno de tambor</v>
      </c>
      <c r="C1648" s="81" t="s">
        <v>1450</v>
      </c>
      <c r="D1648" s="81">
        <v>1</v>
      </c>
      <c r="E1648" s="71">
        <v>5000</v>
      </c>
      <c r="F1648" s="70">
        <f t="shared" ca="1" si="83"/>
        <v>5000</v>
      </c>
      <c r="G1648" s="45"/>
      <c r="H1648" s="45"/>
      <c r="I1648" s="45"/>
      <c r="J1648" s="45"/>
    </row>
    <row r="1649" spans="1:10" ht="13.5" customHeight="1" x14ac:dyDescent="0.2">
      <c r="A1649" s="92">
        <v>25171712</v>
      </c>
      <c r="B1649" s="69" t="str">
        <f t="shared" ca="1" si="82"/>
        <v>Zapatas de freno de tambor</v>
      </c>
      <c r="C1649" s="81" t="s">
        <v>1450</v>
      </c>
      <c r="D1649" s="81">
        <v>2</v>
      </c>
      <c r="E1649" s="71">
        <v>2000</v>
      </c>
      <c r="F1649" s="70">
        <f t="shared" ca="1" si="83"/>
        <v>4000</v>
      </c>
      <c r="G1649" s="45"/>
      <c r="H1649" s="45"/>
      <c r="I1649" s="45"/>
      <c r="J1649" s="45"/>
    </row>
    <row r="1650" spans="1:10" ht="13.5" customHeight="1" x14ac:dyDescent="0.2">
      <c r="A1650" s="92">
        <v>25171712</v>
      </c>
      <c r="B1650" s="69" t="str">
        <f t="shared" ca="1" si="82"/>
        <v>Zapatas de freno de tambor</v>
      </c>
      <c r="C1650" s="81" t="s">
        <v>1450</v>
      </c>
      <c r="D1650" s="81">
        <v>2</v>
      </c>
      <c r="E1650" s="71">
        <v>2000</v>
      </c>
      <c r="F1650" s="70">
        <f t="shared" ca="1" si="83"/>
        <v>4000</v>
      </c>
      <c r="G1650" s="45"/>
      <c r="H1650" s="45"/>
      <c r="I1650" s="45"/>
      <c r="J1650" s="45"/>
    </row>
    <row r="1651" spans="1:10" ht="13.5" customHeight="1" x14ac:dyDescent="0.2">
      <c r="A1651" s="92">
        <v>40161513</v>
      </c>
      <c r="B1651" s="69" t="str">
        <f t="shared" ca="1" si="82"/>
        <v>Filtros de combustible</v>
      </c>
      <c r="C1651" s="81" t="s">
        <v>1450</v>
      </c>
      <c r="D1651" s="81">
        <v>1</v>
      </c>
      <c r="E1651" s="71">
        <v>600</v>
      </c>
      <c r="F1651" s="70">
        <f t="shared" ca="1" si="83"/>
        <v>600</v>
      </c>
      <c r="G1651" s="45"/>
      <c r="H1651" s="45"/>
      <c r="I1651" s="45"/>
      <c r="J1651" s="45"/>
    </row>
    <row r="1652" spans="1:10" ht="13.5" customHeight="1" x14ac:dyDescent="0.2">
      <c r="A1652" s="92">
        <v>40161513</v>
      </c>
      <c r="B1652" s="69" t="str">
        <f t="shared" ca="1" si="82"/>
        <v>Filtros de combustible</v>
      </c>
      <c r="C1652" s="81" t="s">
        <v>1450</v>
      </c>
      <c r="D1652" s="81">
        <v>1</v>
      </c>
      <c r="E1652" s="71">
        <v>600</v>
      </c>
      <c r="F1652" s="70">
        <f t="shared" ca="1" si="83"/>
        <v>600</v>
      </c>
      <c r="G1652" s="45"/>
      <c r="H1652" s="45"/>
      <c r="I1652" s="45"/>
      <c r="J1652" s="45"/>
    </row>
    <row r="1653" spans="1:10" ht="13.5" customHeight="1" x14ac:dyDescent="0.2">
      <c r="A1653" s="92">
        <v>40161513</v>
      </c>
      <c r="B1653" s="69" t="str">
        <f t="shared" ca="1" si="82"/>
        <v>Filtros de combustible</v>
      </c>
      <c r="C1653" s="81" t="s">
        <v>1450</v>
      </c>
      <c r="D1653" s="81">
        <v>1</v>
      </c>
      <c r="E1653" s="71">
        <v>600</v>
      </c>
      <c r="F1653" s="70">
        <f t="shared" ca="1" si="83"/>
        <v>600</v>
      </c>
      <c r="G1653" s="45"/>
      <c r="H1653" s="45"/>
      <c r="I1653" s="45"/>
      <c r="J1653" s="45"/>
    </row>
    <row r="1654" spans="1:10" ht="13.5" customHeight="1" x14ac:dyDescent="0.2">
      <c r="A1654" s="92">
        <v>40161513</v>
      </c>
      <c r="B1654" s="69" t="str">
        <f t="shared" ca="1" si="82"/>
        <v>Filtros de combustible</v>
      </c>
      <c r="C1654" s="81" t="s">
        <v>1450</v>
      </c>
      <c r="D1654" s="81">
        <v>2</v>
      </c>
      <c r="E1654" s="71">
        <v>600</v>
      </c>
      <c r="F1654" s="70">
        <f t="shared" ca="1" si="83"/>
        <v>1200</v>
      </c>
      <c r="G1654" s="45"/>
      <c r="H1654" s="45"/>
      <c r="I1654" s="45"/>
      <c r="J1654" s="45"/>
    </row>
    <row r="1655" spans="1:10" ht="13.5" customHeight="1" x14ac:dyDescent="0.2">
      <c r="A1655" s="92">
        <v>40161513</v>
      </c>
      <c r="B1655" s="69" t="str">
        <f t="shared" ca="1" si="82"/>
        <v>Filtros de combustible</v>
      </c>
      <c r="C1655" s="81" t="s">
        <v>1450</v>
      </c>
      <c r="D1655" s="81">
        <v>2</v>
      </c>
      <c r="E1655" s="71">
        <v>908.6</v>
      </c>
      <c r="F1655" s="70">
        <f t="shared" ca="1" si="83"/>
        <v>1817.2</v>
      </c>
      <c r="G1655" s="45"/>
      <c r="H1655" s="45"/>
      <c r="I1655" s="45"/>
      <c r="J1655" s="45"/>
    </row>
    <row r="1656" spans="1:10" ht="13.5" customHeight="1" x14ac:dyDescent="0.2">
      <c r="A1656" s="92">
        <v>40161513</v>
      </c>
      <c r="B1656" s="69" t="str">
        <f t="shared" ca="1" si="82"/>
        <v>Filtros de combustible</v>
      </c>
      <c r="C1656" s="81" t="s">
        <v>1450</v>
      </c>
      <c r="D1656" s="81">
        <v>2</v>
      </c>
      <c r="E1656" s="71">
        <v>500</v>
      </c>
      <c r="F1656" s="70">
        <f t="shared" ca="1" si="83"/>
        <v>1000</v>
      </c>
      <c r="G1656" s="45"/>
      <c r="H1656" s="45"/>
      <c r="I1656" s="45"/>
      <c r="J1656" s="45"/>
    </row>
    <row r="1657" spans="1:10" ht="13.5" customHeight="1" x14ac:dyDescent="0.2">
      <c r="A1657" s="92">
        <v>40161513</v>
      </c>
      <c r="B1657" s="69" t="str">
        <f t="shared" ca="1" si="82"/>
        <v>Filtros de combustible</v>
      </c>
      <c r="C1657" s="81" t="s">
        <v>1450</v>
      </c>
      <c r="D1657" s="81">
        <v>2</v>
      </c>
      <c r="E1657" s="71">
        <v>1500</v>
      </c>
      <c r="F1657" s="70">
        <f t="shared" ca="1" si="83"/>
        <v>3000</v>
      </c>
      <c r="G1657" s="45"/>
      <c r="H1657" s="45"/>
      <c r="I1657" s="45"/>
      <c r="J1657" s="45"/>
    </row>
    <row r="1658" spans="1:10" ht="13.5" customHeight="1" x14ac:dyDescent="0.2">
      <c r="A1658" s="92">
        <v>40161513</v>
      </c>
      <c r="B1658" s="69" t="str">
        <f t="shared" ca="1" si="82"/>
        <v>Filtros de combustible</v>
      </c>
      <c r="C1658" s="81" t="s">
        <v>1450</v>
      </c>
      <c r="D1658" s="81">
        <v>2</v>
      </c>
      <c r="E1658" s="71">
        <v>1500</v>
      </c>
      <c r="F1658" s="70">
        <f t="shared" ca="1" si="83"/>
        <v>3000</v>
      </c>
      <c r="G1658" s="45"/>
      <c r="H1658" s="45"/>
      <c r="I1658" s="45"/>
      <c r="J1658" s="45"/>
    </row>
    <row r="1659" spans="1:10" ht="13.5" customHeight="1" x14ac:dyDescent="0.2">
      <c r="A1659" s="92">
        <v>40161513</v>
      </c>
      <c r="B1659" s="69" t="str">
        <f t="shared" ca="1" si="82"/>
        <v>Filtros de combustible</v>
      </c>
      <c r="C1659" s="81" t="s">
        <v>1450</v>
      </c>
      <c r="D1659" s="81">
        <v>2</v>
      </c>
      <c r="E1659" s="71">
        <v>150</v>
      </c>
      <c r="F1659" s="70">
        <f t="shared" ca="1" si="83"/>
        <v>300</v>
      </c>
      <c r="G1659" s="45"/>
      <c r="H1659" s="45"/>
      <c r="I1659" s="45"/>
      <c r="J1659" s="45"/>
    </row>
    <row r="1660" spans="1:10" ht="13.5" customHeight="1" x14ac:dyDescent="0.2">
      <c r="A1660" s="92">
        <v>40161513</v>
      </c>
      <c r="B1660" s="69" t="str">
        <f t="shared" ca="1" si="82"/>
        <v>Filtros de combustible</v>
      </c>
      <c r="C1660" s="81" t="s">
        <v>1450</v>
      </c>
      <c r="D1660" s="81">
        <v>2</v>
      </c>
      <c r="E1660" s="71">
        <v>1500</v>
      </c>
      <c r="F1660" s="70">
        <f t="shared" ca="1" si="83"/>
        <v>3000</v>
      </c>
      <c r="G1660" s="45"/>
      <c r="H1660" s="45"/>
      <c r="I1660" s="45"/>
      <c r="J1660" s="45"/>
    </row>
    <row r="1661" spans="1:10" ht="13.5" customHeight="1" x14ac:dyDescent="0.2">
      <c r="A1661" s="92">
        <v>40161504</v>
      </c>
      <c r="B1661" s="69" t="str">
        <f t="shared" ca="1" si="82"/>
        <v>Filtros de aceite</v>
      </c>
      <c r="C1661" s="81" t="s">
        <v>1450</v>
      </c>
      <c r="D1661" s="81">
        <v>2</v>
      </c>
      <c r="E1661" s="71">
        <v>500</v>
      </c>
      <c r="F1661" s="70">
        <f t="shared" ca="1" si="83"/>
        <v>1000</v>
      </c>
      <c r="G1661" s="45"/>
      <c r="H1661" s="45"/>
      <c r="I1661" s="45"/>
      <c r="J1661" s="45"/>
    </row>
    <row r="1662" spans="1:10" ht="13.5" customHeight="1" x14ac:dyDescent="0.2">
      <c r="A1662" s="92">
        <v>40161504</v>
      </c>
      <c r="B1662" s="69" t="str">
        <f t="shared" ca="1" si="82"/>
        <v>Filtros de aceite</v>
      </c>
      <c r="C1662" s="81" t="s">
        <v>1450</v>
      </c>
      <c r="D1662" s="81">
        <v>2</v>
      </c>
      <c r="E1662" s="71">
        <v>400</v>
      </c>
      <c r="F1662" s="70">
        <f t="shared" ca="1" si="83"/>
        <v>800</v>
      </c>
      <c r="G1662" s="45"/>
      <c r="H1662" s="45"/>
      <c r="I1662" s="45"/>
      <c r="J1662" s="45"/>
    </row>
    <row r="1663" spans="1:10" ht="13.5" customHeight="1" x14ac:dyDescent="0.2">
      <c r="A1663" s="92">
        <v>40161504</v>
      </c>
      <c r="B1663" s="69" t="str">
        <f t="shared" ca="1" si="82"/>
        <v>Filtros de aceite</v>
      </c>
      <c r="C1663" s="81" t="s">
        <v>1450</v>
      </c>
      <c r="D1663" s="81">
        <v>2</v>
      </c>
      <c r="E1663" s="71">
        <v>500</v>
      </c>
      <c r="F1663" s="70">
        <f t="shared" ca="1" si="83"/>
        <v>1000</v>
      </c>
      <c r="G1663" s="45"/>
      <c r="H1663" s="45"/>
      <c r="I1663" s="45"/>
      <c r="J1663" s="45"/>
    </row>
    <row r="1664" spans="1:10" ht="13.5" customHeight="1" x14ac:dyDescent="0.2">
      <c r="A1664" s="92">
        <v>40161504</v>
      </c>
      <c r="B1664" s="69" t="str">
        <f t="shared" ca="1" si="82"/>
        <v>Filtros de aceite</v>
      </c>
      <c r="C1664" s="81" t="s">
        <v>1450</v>
      </c>
      <c r="D1664" s="81">
        <v>2</v>
      </c>
      <c r="E1664" s="71">
        <v>500</v>
      </c>
      <c r="F1664" s="70">
        <f t="shared" ca="1" si="83"/>
        <v>1000</v>
      </c>
      <c r="G1664" s="45"/>
      <c r="H1664" s="45"/>
      <c r="I1664" s="45"/>
      <c r="J1664" s="45"/>
    </row>
    <row r="1665" spans="1:10" ht="13.5" customHeight="1" x14ac:dyDescent="0.2">
      <c r="A1665" s="92">
        <v>40161505</v>
      </c>
      <c r="B1665" s="69" t="str">
        <f t="shared" ca="1" si="82"/>
        <v>Filtros de aire</v>
      </c>
      <c r="C1665" s="81" t="s">
        <v>1450</v>
      </c>
      <c r="D1665" s="81">
        <v>4</v>
      </c>
      <c r="E1665" s="71">
        <v>3000</v>
      </c>
      <c r="F1665" s="70">
        <f t="shared" ca="1" si="83"/>
        <v>12000</v>
      </c>
      <c r="G1665" s="45"/>
      <c r="H1665" s="45"/>
      <c r="I1665" s="45"/>
      <c r="J1665" s="45"/>
    </row>
    <row r="1666" spans="1:10" ht="13.5" customHeight="1" x14ac:dyDescent="0.2">
      <c r="A1666" s="92">
        <v>40161505</v>
      </c>
      <c r="B1666" s="69" t="str">
        <f t="shared" ca="1" si="82"/>
        <v>Filtros de aire</v>
      </c>
      <c r="C1666" s="81" t="s">
        <v>1450</v>
      </c>
      <c r="D1666" s="81">
        <v>4</v>
      </c>
      <c r="E1666" s="71">
        <v>3000</v>
      </c>
      <c r="F1666" s="70">
        <f t="shared" ca="1" si="83"/>
        <v>12000</v>
      </c>
      <c r="G1666" s="45"/>
      <c r="H1666" s="45"/>
      <c r="I1666" s="45"/>
      <c r="J1666" s="45"/>
    </row>
    <row r="1667" spans="1:10" ht="13.5" customHeight="1" x14ac:dyDescent="0.2">
      <c r="A1667" s="92">
        <v>40161505</v>
      </c>
      <c r="B1667" s="69" t="str">
        <f t="shared" ca="1" si="82"/>
        <v>Filtros de aire</v>
      </c>
      <c r="C1667" s="81" t="s">
        <v>1450</v>
      </c>
      <c r="D1667" s="81">
        <v>2</v>
      </c>
      <c r="E1667" s="71">
        <v>900</v>
      </c>
      <c r="F1667" s="70">
        <f t="shared" ca="1" si="83"/>
        <v>1800</v>
      </c>
      <c r="G1667" s="45"/>
      <c r="H1667" s="45"/>
      <c r="I1667" s="45"/>
      <c r="J1667" s="45"/>
    </row>
    <row r="1668" spans="1:10" ht="13.5" customHeight="1" x14ac:dyDescent="0.2">
      <c r="A1668" s="92">
        <v>40161505</v>
      </c>
      <c r="B1668" s="69" t="str">
        <f t="shared" ca="1" si="82"/>
        <v>Filtros de aire</v>
      </c>
      <c r="C1668" s="81" t="s">
        <v>1450</v>
      </c>
      <c r="D1668" s="81">
        <v>1</v>
      </c>
      <c r="E1668" s="71">
        <v>900</v>
      </c>
      <c r="F1668" s="70">
        <f t="shared" ca="1" si="83"/>
        <v>900</v>
      </c>
      <c r="G1668" s="45"/>
      <c r="H1668" s="45"/>
      <c r="I1668" s="45"/>
      <c r="J1668" s="45"/>
    </row>
    <row r="1669" spans="1:10" ht="13.5" customHeight="1" x14ac:dyDescent="0.2">
      <c r="A1669" s="92">
        <v>40161505</v>
      </c>
      <c r="B1669" s="69" t="str">
        <f t="shared" ca="1" si="82"/>
        <v>Filtros de aire</v>
      </c>
      <c r="C1669" s="81" t="s">
        <v>1450</v>
      </c>
      <c r="D1669" s="81">
        <v>1</v>
      </c>
      <c r="E1669" s="71">
        <v>900</v>
      </c>
      <c r="F1669" s="70">
        <f t="shared" ca="1" si="83"/>
        <v>900</v>
      </c>
      <c r="G1669" s="45"/>
      <c r="H1669" s="45"/>
      <c r="I1669" s="45"/>
      <c r="J1669" s="45"/>
    </row>
    <row r="1670" spans="1:10" ht="13.5" customHeight="1" x14ac:dyDescent="0.2">
      <c r="A1670" s="92">
        <v>40161505</v>
      </c>
      <c r="B1670" s="69" t="str">
        <f t="shared" ca="1" si="82"/>
        <v>Filtros de aire</v>
      </c>
      <c r="C1670" s="81" t="s">
        <v>1450</v>
      </c>
      <c r="D1670" s="81">
        <v>1</v>
      </c>
      <c r="E1670" s="71">
        <v>900</v>
      </c>
      <c r="F1670" s="70">
        <f t="shared" ca="1" si="83"/>
        <v>900</v>
      </c>
      <c r="G1670" s="45"/>
      <c r="H1670" s="45"/>
      <c r="I1670" s="45"/>
      <c r="J1670" s="45"/>
    </row>
    <row r="1671" spans="1:10" ht="13.5" customHeight="1" x14ac:dyDescent="0.2">
      <c r="A1671" s="92">
        <v>26111801</v>
      </c>
      <c r="B1671" s="69" t="str">
        <f t="shared" ca="1" si="82"/>
        <v>Correas en v</v>
      </c>
      <c r="C1671" s="81" t="s">
        <v>1450</v>
      </c>
      <c r="D1671" s="81">
        <v>1</v>
      </c>
      <c r="E1671" s="71">
        <v>1500</v>
      </c>
      <c r="F1671" s="70">
        <f t="shared" ca="1" si="83"/>
        <v>1500</v>
      </c>
      <c r="G1671" s="45"/>
      <c r="H1671" s="45"/>
      <c r="I1671" s="45"/>
      <c r="J1671" s="45"/>
    </row>
    <row r="1672" spans="1:10" ht="13.5" customHeight="1" x14ac:dyDescent="0.2">
      <c r="A1672" s="92">
        <v>26111801</v>
      </c>
      <c r="B1672" s="69" t="str">
        <f t="shared" ca="1" si="82"/>
        <v>Correas en v</v>
      </c>
      <c r="C1672" s="81" t="s">
        <v>1450</v>
      </c>
      <c r="D1672" s="81">
        <v>1</v>
      </c>
      <c r="E1672" s="71">
        <v>1500</v>
      </c>
      <c r="F1672" s="70">
        <f t="shared" ca="1" si="83"/>
        <v>1500</v>
      </c>
      <c r="G1672" s="45"/>
      <c r="H1672" s="45"/>
      <c r="I1672" s="45"/>
      <c r="J1672" s="45"/>
    </row>
    <row r="1673" spans="1:10" ht="13.5" customHeight="1" x14ac:dyDescent="0.2">
      <c r="A1673" s="92">
        <v>26111801</v>
      </c>
      <c r="B1673" s="69" t="str">
        <f t="shared" ca="1" si="82"/>
        <v>Correas en v</v>
      </c>
      <c r="C1673" s="81" t="s">
        <v>1450</v>
      </c>
      <c r="D1673" s="81">
        <v>1</v>
      </c>
      <c r="E1673" s="71">
        <v>1500</v>
      </c>
      <c r="F1673" s="70">
        <f t="shared" ca="1" si="83"/>
        <v>1500</v>
      </c>
      <c r="G1673" s="45"/>
      <c r="H1673" s="45"/>
      <c r="I1673" s="45"/>
      <c r="J1673" s="45"/>
    </row>
    <row r="1674" spans="1:10" ht="13.5" customHeight="1" x14ac:dyDescent="0.2">
      <c r="A1674" s="92">
        <v>26111801</v>
      </c>
      <c r="B1674" s="69" t="str">
        <f t="shared" ca="1" si="82"/>
        <v>Correas en v</v>
      </c>
      <c r="C1674" s="81" t="s">
        <v>1450</v>
      </c>
      <c r="D1674" s="81">
        <v>1</v>
      </c>
      <c r="E1674" s="71">
        <v>1500</v>
      </c>
      <c r="F1674" s="70">
        <f t="shared" ca="1" si="83"/>
        <v>1500</v>
      </c>
      <c r="G1674" s="45"/>
      <c r="H1674" s="45"/>
      <c r="I1674" s="45"/>
      <c r="J1674" s="45"/>
    </row>
    <row r="1675" spans="1:10" ht="13.5" customHeight="1" x14ac:dyDescent="0.2">
      <c r="A1675" s="92">
        <v>26111801</v>
      </c>
      <c r="B1675" s="69" t="str">
        <f t="shared" ca="1" si="82"/>
        <v>Correas en v</v>
      </c>
      <c r="C1675" s="81" t="s">
        <v>1450</v>
      </c>
      <c r="D1675" s="81">
        <v>1</v>
      </c>
      <c r="E1675" s="71">
        <v>1500</v>
      </c>
      <c r="F1675" s="70">
        <f t="shared" ca="1" si="83"/>
        <v>1500</v>
      </c>
      <c r="G1675" s="45"/>
      <c r="H1675" s="45"/>
      <c r="I1675" s="45"/>
      <c r="J1675" s="45"/>
    </row>
    <row r="1676" spans="1:10" ht="13.5" customHeight="1" x14ac:dyDescent="0.2">
      <c r="A1676" s="62">
        <v>25172901</v>
      </c>
      <c r="B1676" s="69" t="str">
        <f t="shared" ca="1" si="82"/>
        <v>Iluminación exterior para automóviles</v>
      </c>
      <c r="C1676" s="81" t="s">
        <v>1450</v>
      </c>
      <c r="D1676" s="81">
        <v>1</v>
      </c>
      <c r="E1676" s="71">
        <v>4000.32</v>
      </c>
      <c r="F1676" s="70">
        <f t="shared" ca="1" si="83"/>
        <v>4000.32</v>
      </c>
      <c r="G1676" s="45"/>
      <c r="H1676" s="45"/>
      <c r="I1676" s="45"/>
      <c r="J1676" s="45"/>
    </row>
    <row r="1677" spans="1:10" ht="13.5" customHeight="1" x14ac:dyDescent="0.2">
      <c r="A1677" s="92">
        <v>25172901</v>
      </c>
      <c r="B1677" s="69" t="str">
        <f t="shared" ca="1" si="82"/>
        <v>Iluminación exterior para automóviles</v>
      </c>
      <c r="C1677" s="81" t="s">
        <v>1450</v>
      </c>
      <c r="D1677" s="81">
        <v>1</v>
      </c>
      <c r="E1677" s="71">
        <v>4000</v>
      </c>
      <c r="F1677" s="70">
        <f t="shared" ca="1" si="83"/>
        <v>4000</v>
      </c>
      <c r="G1677" s="45"/>
      <c r="H1677" s="45"/>
      <c r="I1677" s="45"/>
      <c r="J1677" s="45"/>
    </row>
    <row r="1678" spans="1:10" ht="13.5" customHeight="1" x14ac:dyDescent="0.2">
      <c r="A1678" s="92">
        <v>25172901</v>
      </c>
      <c r="B1678" s="69" t="str">
        <f t="shared" ca="1" si="82"/>
        <v>Iluminación exterior para automóviles</v>
      </c>
      <c r="C1678" s="81" t="s">
        <v>1450</v>
      </c>
      <c r="D1678" s="81">
        <v>1</v>
      </c>
      <c r="E1678" s="71">
        <v>2125</v>
      </c>
      <c r="F1678" s="70">
        <f t="shared" ca="1" si="83"/>
        <v>2125</v>
      </c>
      <c r="G1678" s="45"/>
      <c r="H1678" s="45"/>
      <c r="I1678" s="45"/>
      <c r="J1678" s="45"/>
    </row>
    <row r="1679" spans="1:10" ht="13.5" customHeight="1" x14ac:dyDescent="0.2">
      <c r="A1679" s="92">
        <v>26101732</v>
      </c>
      <c r="B1679" s="69" t="str">
        <f t="shared" ca="1" si="82"/>
        <v>Bujía de encendido</v>
      </c>
      <c r="C1679" s="81" t="s">
        <v>1450</v>
      </c>
      <c r="D1679" s="81">
        <v>3</v>
      </c>
      <c r="E1679" s="71">
        <v>1141.6500000000001</v>
      </c>
      <c r="F1679" s="70">
        <f t="shared" ca="1" si="83"/>
        <v>3424.9500000000003</v>
      </c>
      <c r="G1679" s="45"/>
      <c r="H1679" s="45"/>
      <c r="I1679" s="45"/>
      <c r="J1679" s="45"/>
    </row>
    <row r="1680" spans="1:10" ht="14.1" customHeight="1" x14ac:dyDescent="0.2">
      <c r="A1680" s="45"/>
      <c r="B1680" s="45"/>
      <c r="C1680" s="45"/>
      <c r="D1680" s="45"/>
      <c r="E1680" s="73" t="s">
        <v>12552</v>
      </c>
      <c r="F1680" s="74">
        <f ca="1">SUM(Table371[MONTO TOTAL ESTIMADO])</f>
        <v>108467.47</v>
      </c>
      <c r="G1680" s="45"/>
      <c r="H1680" s="45" t="str">
        <f>C1636</f>
        <v>Bienes</v>
      </c>
      <c r="I1680" s="45" t="str">
        <f>E1636</f>
        <v>No</v>
      </c>
      <c r="J1680" s="45" t="str">
        <f>D1636</f>
        <v>Compras por debajo del Umbral</v>
      </c>
    </row>
    <row r="1681" spans="1:10" ht="14.1" customHeight="1" thickBot="1" x14ac:dyDescent="0.3"/>
    <row r="1682" spans="1:10" ht="33.75" customHeight="1" thickBot="1" x14ac:dyDescent="0.25">
      <c r="A1682" s="64" t="s">
        <v>16383</v>
      </c>
      <c r="B1682" s="64" t="s">
        <v>161</v>
      </c>
      <c r="C1682" s="64" t="s">
        <v>11726</v>
      </c>
      <c r="D1682" s="64" t="s">
        <v>14380</v>
      </c>
      <c r="E1682" s="64" t="s">
        <v>10964</v>
      </c>
      <c r="F1682" s="64" t="s">
        <v>11097</v>
      </c>
      <c r="G1682" s="45"/>
      <c r="H1682" s="45"/>
      <c r="I1682" s="45"/>
      <c r="J1682" s="45"/>
    </row>
    <row r="1683" spans="1:10" ht="13.5" customHeight="1" thickBot="1" x14ac:dyDescent="0.25">
      <c r="A1683" s="66" t="s">
        <v>18871</v>
      </c>
      <c r="B1683" s="91" t="s">
        <v>18872</v>
      </c>
      <c r="C1683" s="66" t="s">
        <v>6801</v>
      </c>
      <c r="D1683" s="66" t="s">
        <v>10173</v>
      </c>
      <c r="E1683" s="66" t="s">
        <v>17854</v>
      </c>
      <c r="F1683" s="66"/>
      <c r="G1683" s="45"/>
      <c r="H1683" s="45"/>
      <c r="I1683" s="45"/>
      <c r="J1683" s="45"/>
    </row>
    <row r="1684" spans="1:10" ht="14.1" customHeight="1" thickBot="1" x14ac:dyDescent="0.25">
      <c r="A1684" s="118" t="s">
        <v>14830</v>
      </c>
      <c r="B1684" s="67" t="s">
        <v>8531</v>
      </c>
      <c r="C1684" s="76">
        <v>44105</v>
      </c>
      <c r="D1684" s="118" t="s">
        <v>9388</v>
      </c>
      <c r="E1684" s="67" t="s">
        <v>13095</v>
      </c>
      <c r="F1684" s="66" t="s">
        <v>3082</v>
      </c>
      <c r="G1684" s="45"/>
      <c r="H1684" s="45"/>
      <c r="I1684" s="45"/>
      <c r="J1684" s="45"/>
    </row>
    <row r="1685" spans="1:10" ht="14.1" customHeight="1" thickBot="1" x14ac:dyDescent="0.25">
      <c r="A1685" s="119"/>
      <c r="B1685" s="67" t="s">
        <v>1787</v>
      </c>
      <c r="C1685" s="104">
        <f>IF(C1684="","",IF(AND(MONTH(C1684)&gt;=1,MONTH(C1684)&lt;=3),1,IF(AND(MONTH(C1684)&gt;=4,MONTH(C1684)&lt;=6),2,IF(AND(MONTH(C1684)&gt;=7,MONTH(C1684)&lt;=9),3,4))))</f>
        <v>4</v>
      </c>
      <c r="D1685" s="119"/>
      <c r="E1685" s="67" t="s">
        <v>2419</v>
      </c>
      <c r="F1685" s="66" t="s">
        <v>14451</v>
      </c>
      <c r="G1685" s="45"/>
      <c r="H1685" s="45"/>
      <c r="I1685" s="45"/>
      <c r="J1685" s="45"/>
    </row>
    <row r="1686" spans="1:10" ht="14.1" customHeight="1" thickBot="1" x14ac:dyDescent="0.25">
      <c r="A1686" s="119"/>
      <c r="B1686" s="67" t="s">
        <v>12944</v>
      </c>
      <c r="C1686" s="76">
        <v>44196</v>
      </c>
      <c r="D1686" s="119"/>
      <c r="E1686" s="67" t="s">
        <v>3075</v>
      </c>
      <c r="F1686" s="66" t="s">
        <v>4623</v>
      </c>
      <c r="G1686" s="45"/>
      <c r="H1686" s="45"/>
      <c r="I1686" s="45"/>
      <c r="J1686" s="45"/>
    </row>
    <row r="1687" spans="1:10" ht="14.1" customHeight="1" thickBot="1" x14ac:dyDescent="0.25">
      <c r="A1687" s="119"/>
      <c r="B1687" s="67" t="s">
        <v>1787</v>
      </c>
      <c r="C1687" s="104">
        <f>IF(C1686="","",IF(AND(MONTH(C1686)&gt;=1,MONTH(C1686)&lt;=3),1,IF(AND(MONTH(C1686)&gt;=4,MONTH(C1686)&lt;=6),2,IF(AND(MONTH(C1686)&gt;=7,MONTH(C1686)&lt;=9),3,4))))</f>
        <v>4</v>
      </c>
      <c r="D1687" s="119"/>
      <c r="E1687" s="67" t="s">
        <v>13194</v>
      </c>
      <c r="F1687" s="66" t="s">
        <v>4623</v>
      </c>
      <c r="G1687" s="45"/>
      <c r="H1687" s="45"/>
      <c r="I1687" s="45"/>
      <c r="J1687" s="45"/>
    </row>
    <row r="1688" spans="1:10" ht="14.1" customHeight="1" thickBot="1" x14ac:dyDescent="0.25">
      <c r="A1688" s="45"/>
      <c r="B1688" s="45"/>
      <c r="C1688" s="45"/>
      <c r="D1688" s="45"/>
      <c r="E1688" s="45"/>
      <c r="F1688" s="45"/>
      <c r="G1688" s="45"/>
      <c r="H1688" s="45"/>
      <c r="I1688" s="45"/>
      <c r="J1688" s="45"/>
    </row>
    <row r="1689" spans="1:10" ht="14.1" customHeight="1" thickBot="1" x14ac:dyDescent="0.25">
      <c r="A1689" s="72" t="s">
        <v>15736</v>
      </c>
      <c r="B1689" s="72" t="s">
        <v>16147</v>
      </c>
      <c r="C1689" s="72" t="s">
        <v>15642</v>
      </c>
      <c r="D1689" s="72" t="s">
        <v>15252</v>
      </c>
      <c r="E1689" s="72" t="s">
        <v>6935</v>
      </c>
      <c r="F1689" s="72" t="s">
        <v>15281</v>
      </c>
      <c r="G1689" s="45"/>
      <c r="H1689" s="45"/>
      <c r="I1689" s="45"/>
      <c r="J1689" s="45"/>
    </row>
    <row r="1690" spans="1:10" ht="13.5" customHeight="1" x14ac:dyDescent="0.2">
      <c r="A1690" s="92">
        <v>90101603</v>
      </c>
      <c r="B1690" s="69" t="str">
        <f ca="1">IFERROR(INDEX(UNSPSCDes,MATCH(INDIRECT(ADDRESS(ROW(),COLUMN()-1,4)),UNSPSCCode,0)),"")</f>
        <v>Servicios de cáterin</v>
      </c>
      <c r="C1690" s="81" t="s">
        <v>1450</v>
      </c>
      <c r="D1690" s="81">
        <v>1</v>
      </c>
      <c r="E1690" s="71">
        <v>65000</v>
      </c>
      <c r="F1690" s="70">
        <f ca="1">INDIRECT(ADDRESS(ROW(),COLUMN()-2,4))*INDIRECT(ADDRESS(ROW(),COLUMN()-1,4))</f>
        <v>65000</v>
      </c>
      <c r="G1690" s="45"/>
      <c r="H1690" s="45"/>
      <c r="I1690" s="45"/>
      <c r="J1690" s="45"/>
    </row>
    <row r="1691" spans="1:10" ht="13.5" customHeight="1" x14ac:dyDescent="0.2">
      <c r="A1691" s="92">
        <v>90101603</v>
      </c>
      <c r="B1691" s="69" t="str">
        <f ca="1">IFERROR(INDEX(UNSPSCDes,MATCH(INDIRECT(ADDRESS(ROW(),COLUMN()-1,4)),UNSPSCCode,0)),"")</f>
        <v>Servicios de cáterin</v>
      </c>
      <c r="C1691" s="81" t="s">
        <v>1450</v>
      </c>
      <c r="D1691" s="81">
        <v>1</v>
      </c>
      <c r="E1691" s="71">
        <v>45342.239999999998</v>
      </c>
      <c r="F1691" s="70">
        <f ca="1">INDIRECT(ADDRESS(ROW(),COLUMN()-2,4))*INDIRECT(ADDRESS(ROW(),COLUMN()-1,4))</f>
        <v>45342.239999999998</v>
      </c>
      <c r="G1691" s="45"/>
      <c r="H1691" s="45"/>
      <c r="I1691" s="45"/>
      <c r="J1691" s="45"/>
    </row>
    <row r="1692" spans="1:10" ht="14.1" customHeight="1" x14ac:dyDescent="0.2">
      <c r="A1692" s="45"/>
      <c r="B1692" s="45"/>
      <c r="C1692" s="45"/>
      <c r="D1692" s="45"/>
      <c r="E1692" s="73" t="s">
        <v>12552</v>
      </c>
      <c r="F1692" s="74">
        <f ca="1">SUM(Table323[MONTO TOTAL ESTIMADO])</f>
        <v>110342.23999999999</v>
      </c>
      <c r="G1692" s="45"/>
      <c r="H1692" s="45" t="str">
        <f>C1683</f>
        <v>Servicios</v>
      </c>
      <c r="I1692" s="45" t="str">
        <f>E1683</f>
        <v>No</v>
      </c>
      <c r="J1692" s="45" t="str">
        <f>D1683</f>
        <v>Compras por debajo del Umbral</v>
      </c>
    </row>
    <row r="1693" spans="1:10" ht="14.1" customHeight="1" thickBot="1" x14ac:dyDescent="0.3"/>
    <row r="1694" spans="1:10" ht="33.75" customHeight="1" thickBot="1" x14ac:dyDescent="0.25">
      <c r="A1694" s="64" t="s">
        <v>16383</v>
      </c>
      <c r="B1694" s="64" t="s">
        <v>161</v>
      </c>
      <c r="C1694" s="64" t="s">
        <v>11726</v>
      </c>
      <c r="D1694" s="64" t="s">
        <v>14380</v>
      </c>
      <c r="E1694" s="64" t="s">
        <v>10964</v>
      </c>
      <c r="F1694" s="64" t="s">
        <v>11097</v>
      </c>
      <c r="G1694" s="45"/>
      <c r="H1694" s="45"/>
      <c r="I1694" s="45"/>
      <c r="J1694" s="45"/>
    </row>
    <row r="1695" spans="1:10" ht="13.5" customHeight="1" thickBot="1" x14ac:dyDescent="0.25">
      <c r="A1695" s="66" t="s">
        <v>18887</v>
      </c>
      <c r="B1695" s="66" t="s">
        <v>18888</v>
      </c>
      <c r="C1695" s="66" t="s">
        <v>17798</v>
      </c>
      <c r="D1695" s="66" t="s">
        <v>10173</v>
      </c>
      <c r="E1695" s="66" t="s">
        <v>8857</v>
      </c>
      <c r="F1695" s="66"/>
      <c r="G1695" s="45"/>
      <c r="H1695" s="45"/>
      <c r="I1695" s="45"/>
      <c r="J1695" s="45"/>
    </row>
    <row r="1696" spans="1:10" ht="14.1" customHeight="1" thickBot="1" x14ac:dyDescent="0.25">
      <c r="A1696" s="118" t="s">
        <v>14830</v>
      </c>
      <c r="B1696" s="67" t="s">
        <v>8531</v>
      </c>
      <c r="C1696" s="76">
        <v>43832</v>
      </c>
      <c r="D1696" s="118" t="s">
        <v>9388</v>
      </c>
      <c r="E1696" s="67" t="s">
        <v>13095</v>
      </c>
      <c r="F1696" s="66" t="s">
        <v>3082</v>
      </c>
      <c r="G1696" s="45"/>
      <c r="H1696" s="45"/>
      <c r="I1696" s="45"/>
      <c r="J1696" s="45"/>
    </row>
    <row r="1697" spans="1:10" ht="14.1" customHeight="1" thickBot="1" x14ac:dyDescent="0.25">
      <c r="A1697" s="119"/>
      <c r="B1697" s="67" t="s">
        <v>1787</v>
      </c>
      <c r="C1697" s="108">
        <f>IF(C1696="","",IF(AND(MONTH(C1696)&gt;=1,MONTH(C1696)&lt;=3),1,IF(AND(MONTH(C1696)&gt;=4,MONTH(C1696)&lt;=6),2,IF(AND(MONTH(C1696)&gt;=7,MONTH(C1696)&lt;=9),3,4))))</f>
        <v>1</v>
      </c>
      <c r="D1697" s="119"/>
      <c r="E1697" s="67" t="s">
        <v>2419</v>
      </c>
      <c r="F1697" s="66" t="s">
        <v>14451</v>
      </c>
      <c r="G1697" s="45"/>
      <c r="H1697" s="45"/>
      <c r="I1697" s="45"/>
      <c r="J1697" s="45"/>
    </row>
    <row r="1698" spans="1:10" ht="14.1" customHeight="1" thickBot="1" x14ac:dyDescent="0.25">
      <c r="A1698" s="119"/>
      <c r="B1698" s="67" t="s">
        <v>12944</v>
      </c>
      <c r="C1698" s="76">
        <v>43922</v>
      </c>
      <c r="D1698" s="119"/>
      <c r="E1698" s="67" t="s">
        <v>3075</v>
      </c>
      <c r="F1698" s="66" t="s">
        <v>4623</v>
      </c>
      <c r="G1698" s="45"/>
      <c r="H1698" s="45"/>
      <c r="I1698" s="45"/>
      <c r="J1698" s="45"/>
    </row>
    <row r="1699" spans="1:10" ht="14.1" customHeight="1" thickBot="1" x14ac:dyDescent="0.25">
      <c r="A1699" s="119"/>
      <c r="B1699" s="67" t="s">
        <v>1787</v>
      </c>
      <c r="C1699" s="108">
        <f>IF(C1698="","",IF(AND(MONTH(C1698)&gt;=1,MONTH(C1698)&lt;=3),1,IF(AND(MONTH(C1698)&gt;=4,MONTH(C1698)&lt;=6),2,IF(AND(MONTH(C1698)&gt;=7,MONTH(C1698)&lt;=9),3,4))))</f>
        <v>2</v>
      </c>
      <c r="D1699" s="119"/>
      <c r="E1699" s="67" t="s">
        <v>13194</v>
      </c>
      <c r="F1699" s="66" t="s">
        <v>4623</v>
      </c>
      <c r="G1699" s="45"/>
      <c r="H1699" s="45"/>
      <c r="I1699" s="45"/>
      <c r="J1699" s="45"/>
    </row>
    <row r="1700" spans="1:10" ht="14.1" customHeight="1" thickBot="1" x14ac:dyDescent="0.25">
      <c r="A1700" s="45"/>
      <c r="B1700" s="45"/>
      <c r="C1700" s="45"/>
      <c r="D1700" s="45"/>
      <c r="E1700" s="45"/>
      <c r="F1700" s="45"/>
      <c r="G1700" s="45"/>
      <c r="H1700" s="45"/>
      <c r="I1700" s="45"/>
      <c r="J1700" s="45"/>
    </row>
    <row r="1701" spans="1:10" ht="14.1" customHeight="1" thickBot="1" x14ac:dyDescent="0.25">
      <c r="A1701" s="72" t="s">
        <v>15736</v>
      </c>
      <c r="B1701" s="72" t="s">
        <v>16147</v>
      </c>
      <c r="C1701" s="72" t="s">
        <v>15642</v>
      </c>
      <c r="D1701" s="72" t="s">
        <v>15252</v>
      </c>
      <c r="E1701" s="72" t="s">
        <v>6935</v>
      </c>
      <c r="F1701" s="72" t="s">
        <v>15281</v>
      </c>
      <c r="G1701" s="45"/>
      <c r="H1701" s="45"/>
      <c r="I1701" s="45"/>
      <c r="J1701" s="45"/>
    </row>
    <row r="1702" spans="1:10" ht="13.5" customHeight="1" x14ac:dyDescent="0.2">
      <c r="A1702" s="92">
        <v>52152004</v>
      </c>
      <c r="B1702" s="69" t="str">
        <f ca="1">IFERROR(INDEX(UNSPSCDes,MATCH(INDIRECT(ADDRESS(ROW(),COLUMN()-1,4)),UNSPSCCode,0)),"")</f>
        <v>Platos para uso doméstico</v>
      </c>
      <c r="C1702" s="81" t="s">
        <v>1450</v>
      </c>
      <c r="D1702" s="81">
        <v>14</v>
      </c>
      <c r="E1702" s="71">
        <v>150</v>
      </c>
      <c r="F1702" s="70">
        <f ca="1">INDIRECT(ADDRESS(ROW(),COLUMN()-2,4))*INDIRECT(ADDRESS(ROW(),COLUMN()-1,4))</f>
        <v>2100</v>
      </c>
      <c r="G1702" s="45"/>
      <c r="H1702" s="45"/>
      <c r="I1702" s="45"/>
      <c r="J1702" s="45"/>
    </row>
    <row r="1703" spans="1:10" ht="13.5" customHeight="1" x14ac:dyDescent="0.2">
      <c r="A1703" s="92">
        <v>52151702</v>
      </c>
      <c r="B1703" s="69" t="str">
        <f ca="1">IFERROR(INDEX(UNSPSCDes,MATCH(INDIRECT(ADDRESS(ROW(),COLUMN()-1,4)),UNSPSCCode,0)),"")</f>
        <v>Cuchillos para uso doméstico</v>
      </c>
      <c r="C1703" s="81" t="s">
        <v>1450</v>
      </c>
      <c r="D1703" s="81">
        <v>18</v>
      </c>
      <c r="E1703" s="71">
        <v>60</v>
      </c>
      <c r="F1703" s="70">
        <f ca="1">INDIRECT(ADDRESS(ROW(),COLUMN()-2,4))*INDIRECT(ADDRESS(ROW(),COLUMN()-1,4))</f>
        <v>1080</v>
      </c>
      <c r="G1703" s="45"/>
      <c r="H1703" s="45"/>
      <c r="I1703" s="45"/>
      <c r="J1703" s="45"/>
    </row>
    <row r="1704" spans="1:10" ht="13.5" customHeight="1" x14ac:dyDescent="0.2">
      <c r="A1704" s="92">
        <v>52151636</v>
      </c>
      <c r="B1704" s="69" t="str">
        <f ca="1">IFERROR(INDEX(UNSPSCDes,MATCH(INDIRECT(ADDRESS(ROW(),COLUMN()-1,4)),UNSPSCCode,0)),"")</f>
        <v>Palas o cucharas para alimentos para uso doméstico</v>
      </c>
      <c r="C1704" s="81" t="s">
        <v>1450</v>
      </c>
      <c r="D1704" s="81">
        <v>6</v>
      </c>
      <c r="E1704" s="71">
        <v>125</v>
      </c>
      <c r="F1704" s="70">
        <f ca="1">INDIRECT(ADDRESS(ROW(),COLUMN()-2,4))*INDIRECT(ADDRESS(ROW(),COLUMN()-1,4))</f>
        <v>750</v>
      </c>
      <c r="G1704" s="45"/>
      <c r="H1704" s="45"/>
      <c r="I1704" s="45"/>
      <c r="J1704" s="45"/>
    </row>
    <row r="1705" spans="1:10" ht="13.5" customHeight="1" x14ac:dyDescent="0.2">
      <c r="A1705" s="81">
        <v>52151803</v>
      </c>
      <c r="B1705" s="69" t="str">
        <f ca="1">IFERROR(INDEX(UNSPSCDes,MATCH(INDIRECT(ADDRESS(ROW(),COLUMN()-1,4)),UNSPSCCode,0)),"")</f>
        <v>Cacerolas para uso doméstico</v>
      </c>
      <c r="C1705" s="81" t="s">
        <v>1450</v>
      </c>
      <c r="D1705" s="81">
        <v>2</v>
      </c>
      <c r="E1705" s="71">
        <v>2535</v>
      </c>
      <c r="F1705" s="70">
        <f ca="1">INDIRECT(ADDRESS(ROW(),COLUMN()-2,4))*INDIRECT(ADDRESS(ROW(),COLUMN()-1,4))</f>
        <v>5070</v>
      </c>
      <c r="G1705" s="45"/>
      <c r="H1705" s="45"/>
      <c r="I1705" s="45"/>
      <c r="J1705" s="45"/>
    </row>
    <row r="1706" spans="1:10" ht="14.1" customHeight="1" x14ac:dyDescent="0.2">
      <c r="A1706" s="45"/>
      <c r="B1706" s="45"/>
      <c r="C1706" s="45"/>
      <c r="D1706" s="45"/>
      <c r="E1706" s="73" t="s">
        <v>12552</v>
      </c>
      <c r="F1706" s="74">
        <f ca="1">SUM(Table321[MONTO TOTAL ESTIMADO])</f>
        <v>9000</v>
      </c>
      <c r="G1706" s="45"/>
      <c r="H1706" s="45" t="str">
        <f>C1695</f>
        <v>Bienes</v>
      </c>
      <c r="I1706" s="45" t="str">
        <f>E1695</f>
        <v>Sí</v>
      </c>
      <c r="J1706" s="45" t="str">
        <f>D1695</f>
        <v>Compras por debajo del Umbral</v>
      </c>
    </row>
    <row r="1707" spans="1:10" ht="14.1" customHeight="1" thickBot="1" x14ac:dyDescent="0.3"/>
    <row r="1708" spans="1:10" ht="33.75" customHeight="1" thickBot="1" x14ac:dyDescent="0.25">
      <c r="A1708" s="64" t="s">
        <v>16383</v>
      </c>
      <c r="B1708" s="64" t="s">
        <v>161</v>
      </c>
      <c r="C1708" s="64" t="s">
        <v>11726</v>
      </c>
      <c r="D1708" s="64" t="s">
        <v>14380</v>
      </c>
      <c r="E1708" s="64" t="s">
        <v>10964</v>
      </c>
      <c r="F1708" s="64" t="s">
        <v>11097</v>
      </c>
      <c r="G1708" s="45"/>
      <c r="H1708" s="45"/>
      <c r="I1708" s="45"/>
      <c r="J1708" s="45"/>
    </row>
    <row r="1709" spans="1:10" ht="13.5" customHeight="1" thickBot="1" x14ac:dyDescent="0.25">
      <c r="A1709" s="66" t="s">
        <v>18889</v>
      </c>
      <c r="B1709" s="66" t="s">
        <v>18890</v>
      </c>
      <c r="C1709" s="66" t="s">
        <v>6801</v>
      </c>
      <c r="D1709" s="66" t="s">
        <v>10173</v>
      </c>
      <c r="E1709" s="66" t="s">
        <v>17854</v>
      </c>
      <c r="F1709" s="66"/>
      <c r="G1709" s="45"/>
      <c r="H1709" s="45"/>
      <c r="I1709" s="45"/>
      <c r="J1709" s="45"/>
    </row>
    <row r="1710" spans="1:10" ht="14.1" customHeight="1" thickBot="1" x14ac:dyDescent="0.25">
      <c r="A1710" s="118" t="s">
        <v>14830</v>
      </c>
      <c r="B1710" s="67" t="s">
        <v>8531</v>
      </c>
      <c r="C1710" s="76">
        <v>43832</v>
      </c>
      <c r="D1710" s="118" t="s">
        <v>9388</v>
      </c>
      <c r="E1710" s="67" t="s">
        <v>13095</v>
      </c>
      <c r="F1710" s="66" t="s">
        <v>3082</v>
      </c>
      <c r="G1710" s="45"/>
      <c r="H1710" s="45"/>
      <c r="I1710" s="45"/>
      <c r="J1710" s="45"/>
    </row>
    <row r="1711" spans="1:10" ht="14.1" customHeight="1" thickBot="1" x14ac:dyDescent="0.25">
      <c r="A1711" s="119"/>
      <c r="B1711" s="67" t="s">
        <v>1787</v>
      </c>
      <c r="C1711" s="110">
        <f>IF(C1710="","",IF(AND(MONTH(C1710)&gt;=1,MONTH(C1710)&lt;=3),1,IF(AND(MONTH(C1710)&gt;=4,MONTH(C1710)&lt;=6),2,IF(AND(MONTH(C1710)&gt;=7,MONTH(C1710)&lt;=9),3,4))))</f>
        <v>1</v>
      </c>
      <c r="D1711" s="119"/>
      <c r="E1711" s="67" t="s">
        <v>2419</v>
      </c>
      <c r="F1711" s="66" t="s">
        <v>14451</v>
      </c>
      <c r="G1711" s="45"/>
      <c r="H1711" s="45"/>
      <c r="I1711" s="45"/>
      <c r="J1711" s="45"/>
    </row>
    <row r="1712" spans="1:10" ht="14.1" customHeight="1" thickBot="1" x14ac:dyDescent="0.25">
      <c r="A1712" s="119"/>
      <c r="B1712" s="67" t="s">
        <v>12944</v>
      </c>
      <c r="C1712" s="76">
        <v>43921</v>
      </c>
      <c r="D1712" s="119"/>
      <c r="E1712" s="67" t="s">
        <v>3075</v>
      </c>
      <c r="F1712" s="66" t="s">
        <v>4623</v>
      </c>
      <c r="G1712" s="45"/>
      <c r="H1712" s="45"/>
      <c r="I1712" s="45"/>
      <c r="J1712" s="45"/>
    </row>
    <row r="1713" spans="1:10" ht="14.1" customHeight="1" thickBot="1" x14ac:dyDescent="0.25">
      <c r="A1713" s="119"/>
      <c r="B1713" s="67" t="s">
        <v>1787</v>
      </c>
      <c r="C1713" s="110">
        <f>IF(C1712="","",IF(AND(MONTH(C1712)&gt;=1,MONTH(C1712)&lt;=3),1,IF(AND(MONTH(C1712)&gt;=4,MONTH(C1712)&lt;=6),2,IF(AND(MONTH(C1712)&gt;=7,MONTH(C1712)&lt;=9),3,4))))</f>
        <v>1</v>
      </c>
      <c r="D1713" s="119"/>
      <c r="E1713" s="67" t="s">
        <v>13194</v>
      </c>
      <c r="F1713" s="66" t="s">
        <v>4623</v>
      </c>
      <c r="G1713" s="45"/>
      <c r="H1713" s="45"/>
      <c r="I1713" s="45"/>
      <c r="J1713" s="45"/>
    </row>
    <row r="1714" spans="1:10" ht="14.1" customHeight="1" thickBot="1" x14ac:dyDescent="0.25">
      <c r="A1714" s="45"/>
      <c r="B1714" s="45"/>
      <c r="C1714" s="45"/>
      <c r="D1714" s="45"/>
      <c r="E1714" s="45"/>
      <c r="F1714" s="45"/>
      <c r="G1714" s="45"/>
      <c r="H1714" s="45"/>
      <c r="I1714" s="45"/>
      <c r="J1714" s="45"/>
    </row>
    <row r="1715" spans="1:10" ht="14.1" customHeight="1" thickBot="1" x14ac:dyDescent="0.25">
      <c r="A1715" s="72" t="s">
        <v>15736</v>
      </c>
      <c r="B1715" s="72" t="s">
        <v>16147</v>
      </c>
      <c r="C1715" s="72" t="s">
        <v>15642</v>
      </c>
      <c r="D1715" s="72" t="s">
        <v>15252</v>
      </c>
      <c r="E1715" s="72" t="s">
        <v>6935</v>
      </c>
      <c r="F1715" s="72" t="s">
        <v>15281</v>
      </c>
      <c r="G1715" s="45"/>
      <c r="H1715" s="45"/>
      <c r="I1715" s="45"/>
      <c r="J1715" s="45"/>
    </row>
    <row r="1716" spans="1:10" ht="13.5" customHeight="1" x14ac:dyDescent="0.2">
      <c r="A1716" s="85">
        <v>78121601</v>
      </c>
      <c r="B1716" s="69" t="str">
        <f ca="1">IFERROR(INDEX(UNSPSCDes,MATCH(INDIRECT(ADDRESS(ROW(),COLUMN()-1,4)),UNSPSCCode,0)),"")</f>
        <v>Carga y descarga de mercancías</v>
      </c>
      <c r="C1716" s="111" t="s">
        <v>1450</v>
      </c>
      <c r="D1716" s="111">
        <v>2</v>
      </c>
      <c r="E1716" s="112">
        <v>200</v>
      </c>
      <c r="F1716" s="70">
        <f ca="1">INDIRECT(ADDRESS(ROW(),COLUMN()-2,4))*INDIRECT(ADDRESS(ROW(),COLUMN()-1,4))</f>
        <v>400</v>
      </c>
      <c r="G1716" s="45"/>
      <c r="H1716" s="45"/>
      <c r="I1716" s="45"/>
      <c r="J1716" s="45"/>
    </row>
    <row r="1717" spans="1:10" ht="14.1" customHeight="1" x14ac:dyDescent="0.2">
      <c r="A1717" s="45"/>
      <c r="B1717" s="45"/>
      <c r="C1717" s="45"/>
      <c r="D1717" s="45"/>
      <c r="E1717" s="73" t="s">
        <v>12552</v>
      </c>
      <c r="F1717" s="74">
        <f ca="1">SUM(Table343[MONTO TOTAL ESTIMADO])</f>
        <v>400</v>
      </c>
      <c r="G1717" s="45"/>
      <c r="H1717" s="45" t="str">
        <f>C1709</f>
        <v>Servicios</v>
      </c>
      <c r="I1717" s="45" t="str">
        <f>E1709</f>
        <v>No</v>
      </c>
      <c r="J1717" s="45" t="str">
        <f>D1709</f>
        <v>Compras por debajo del Umbral</v>
      </c>
    </row>
    <row r="1718" spans="1:10" ht="14.1" customHeight="1" thickBot="1" x14ac:dyDescent="0.3"/>
    <row r="1719" spans="1:10" ht="33.75" customHeight="1" thickBot="1" x14ac:dyDescent="0.25">
      <c r="A1719" s="64" t="s">
        <v>16383</v>
      </c>
      <c r="B1719" s="64" t="s">
        <v>161</v>
      </c>
      <c r="C1719" s="64" t="s">
        <v>11726</v>
      </c>
      <c r="D1719" s="64" t="s">
        <v>14380</v>
      </c>
      <c r="E1719" s="64" t="s">
        <v>10964</v>
      </c>
      <c r="F1719" s="64" t="s">
        <v>11097</v>
      </c>
      <c r="G1719" s="45"/>
      <c r="H1719" s="45"/>
      <c r="I1719" s="45"/>
      <c r="J1719" s="45"/>
    </row>
    <row r="1720" spans="1:10" ht="13.5" customHeight="1" thickBot="1" x14ac:dyDescent="0.25">
      <c r="A1720" s="66" t="s">
        <v>18889</v>
      </c>
      <c r="B1720" s="66" t="s">
        <v>18890</v>
      </c>
      <c r="C1720" s="66" t="s">
        <v>6801</v>
      </c>
      <c r="D1720" s="66" t="s">
        <v>10173</v>
      </c>
      <c r="E1720" s="66" t="s">
        <v>17854</v>
      </c>
      <c r="F1720" s="66"/>
      <c r="G1720" s="45"/>
      <c r="H1720" s="45"/>
      <c r="I1720" s="45"/>
      <c r="J1720" s="45"/>
    </row>
    <row r="1721" spans="1:10" ht="14.1" customHeight="1" thickBot="1" x14ac:dyDescent="0.25">
      <c r="A1721" s="118" t="s">
        <v>14830</v>
      </c>
      <c r="B1721" s="67" t="s">
        <v>8531</v>
      </c>
      <c r="C1721" s="76">
        <v>43922</v>
      </c>
      <c r="D1721" s="118" t="s">
        <v>9388</v>
      </c>
      <c r="E1721" s="67" t="s">
        <v>13095</v>
      </c>
      <c r="F1721" s="66" t="s">
        <v>3082</v>
      </c>
      <c r="G1721" s="45"/>
      <c r="H1721" s="45"/>
      <c r="I1721" s="45"/>
      <c r="J1721" s="45"/>
    </row>
    <row r="1722" spans="1:10" ht="14.1" customHeight="1" thickBot="1" x14ac:dyDescent="0.25">
      <c r="A1722" s="119"/>
      <c r="B1722" s="67" t="s">
        <v>1787</v>
      </c>
      <c r="C1722" s="110">
        <f>IF(C1721="","",IF(AND(MONTH(C1721)&gt;=1,MONTH(C1721)&lt;=3),1,IF(AND(MONTH(C1721)&gt;=4,MONTH(C1721)&lt;=6),2,IF(AND(MONTH(C1721)&gt;=7,MONTH(C1721)&lt;=9),3,4))))</f>
        <v>2</v>
      </c>
      <c r="D1722" s="119"/>
      <c r="E1722" s="67" t="s">
        <v>2419</v>
      </c>
      <c r="F1722" s="66" t="s">
        <v>14451</v>
      </c>
      <c r="G1722" s="45"/>
      <c r="H1722" s="45"/>
      <c r="I1722" s="45"/>
      <c r="J1722" s="45"/>
    </row>
    <row r="1723" spans="1:10" ht="14.1" customHeight="1" thickBot="1" x14ac:dyDescent="0.25">
      <c r="A1723" s="119"/>
      <c r="B1723" s="67" t="s">
        <v>12944</v>
      </c>
      <c r="C1723" s="76">
        <v>44012</v>
      </c>
      <c r="D1723" s="119"/>
      <c r="E1723" s="67" t="s">
        <v>3075</v>
      </c>
      <c r="F1723" s="66" t="s">
        <v>4623</v>
      </c>
      <c r="G1723" s="45"/>
      <c r="H1723" s="45"/>
      <c r="I1723" s="45"/>
      <c r="J1723" s="45"/>
    </row>
    <row r="1724" spans="1:10" ht="14.1" customHeight="1" thickBot="1" x14ac:dyDescent="0.25">
      <c r="A1724" s="119"/>
      <c r="B1724" s="67" t="s">
        <v>1787</v>
      </c>
      <c r="C1724" s="110">
        <f>IF(C1723="","",IF(AND(MONTH(C1723)&gt;=1,MONTH(C1723)&lt;=3),1,IF(AND(MONTH(C1723)&gt;=4,MONTH(C1723)&lt;=6),2,IF(AND(MONTH(C1723)&gt;=7,MONTH(C1723)&lt;=9),3,4))))</f>
        <v>2</v>
      </c>
      <c r="D1724" s="119"/>
      <c r="E1724" s="67" t="s">
        <v>13194</v>
      </c>
      <c r="F1724" s="66" t="s">
        <v>4623</v>
      </c>
      <c r="G1724" s="45"/>
      <c r="H1724" s="45"/>
      <c r="I1724" s="45"/>
      <c r="J1724" s="45"/>
    </row>
    <row r="1725" spans="1:10" ht="14.1" customHeight="1" thickBot="1" x14ac:dyDescent="0.25">
      <c r="A1725" s="45"/>
      <c r="B1725" s="45"/>
      <c r="C1725" s="45"/>
      <c r="D1725" s="45"/>
      <c r="E1725" s="45"/>
      <c r="F1725" s="45"/>
      <c r="G1725" s="45"/>
      <c r="H1725" s="45"/>
      <c r="I1725" s="45"/>
      <c r="J1725" s="45"/>
    </row>
    <row r="1726" spans="1:10" ht="14.1" customHeight="1" thickBot="1" x14ac:dyDescent="0.25">
      <c r="A1726" s="72" t="s">
        <v>15736</v>
      </c>
      <c r="B1726" s="72" t="s">
        <v>16147</v>
      </c>
      <c r="C1726" s="72" t="s">
        <v>15642</v>
      </c>
      <c r="D1726" s="72" t="s">
        <v>15252</v>
      </c>
      <c r="E1726" s="72" t="s">
        <v>6935</v>
      </c>
      <c r="F1726" s="72" t="s">
        <v>15281</v>
      </c>
      <c r="G1726" s="45"/>
      <c r="H1726" s="45"/>
      <c r="I1726" s="45"/>
      <c r="J1726" s="45"/>
    </row>
    <row r="1727" spans="1:10" ht="13.5" customHeight="1" x14ac:dyDescent="0.2">
      <c r="A1727" s="85">
        <v>78121601</v>
      </c>
      <c r="B1727" s="69" t="str">
        <f ca="1">IFERROR(INDEX(UNSPSCDes,MATCH(INDIRECT(ADDRESS(ROW(),COLUMN()-1,4)),UNSPSCCode,0)),"")</f>
        <v>Carga y descarga de mercancías</v>
      </c>
      <c r="C1727" s="111" t="s">
        <v>1450</v>
      </c>
      <c r="D1727" s="111">
        <v>2</v>
      </c>
      <c r="E1727" s="112">
        <v>200</v>
      </c>
      <c r="F1727" s="70">
        <f ca="1">INDIRECT(ADDRESS(ROW(),COLUMN()-2,4))*INDIRECT(ADDRESS(ROW(),COLUMN()-1,4))</f>
        <v>400</v>
      </c>
      <c r="G1727" s="45"/>
      <c r="H1727" s="45"/>
      <c r="I1727" s="45"/>
      <c r="J1727" s="45"/>
    </row>
    <row r="1728" spans="1:10" ht="14.1" customHeight="1" x14ac:dyDescent="0.2">
      <c r="A1728" s="45"/>
      <c r="B1728" s="45"/>
      <c r="C1728" s="45"/>
      <c r="D1728" s="45"/>
      <c r="E1728" s="73" t="s">
        <v>12552</v>
      </c>
      <c r="F1728" s="74">
        <f ca="1">SUM(Table346[MONTO TOTAL ESTIMADO])</f>
        <v>400</v>
      </c>
      <c r="G1728" s="45"/>
      <c r="H1728" s="45" t="str">
        <f>C1720</f>
        <v>Servicios</v>
      </c>
      <c r="I1728" s="45" t="str">
        <f>E1720</f>
        <v>No</v>
      </c>
      <c r="J1728" s="45" t="str">
        <f>D1720</f>
        <v>Compras por debajo del Umbral</v>
      </c>
    </row>
    <row r="1729" spans="1:10" ht="14.1" customHeight="1" thickBot="1" x14ac:dyDescent="0.3"/>
    <row r="1730" spans="1:10" ht="33.75" customHeight="1" thickBot="1" x14ac:dyDescent="0.25">
      <c r="A1730" s="64" t="s">
        <v>16383</v>
      </c>
      <c r="B1730" s="64" t="s">
        <v>161</v>
      </c>
      <c r="C1730" s="64" t="s">
        <v>11726</v>
      </c>
      <c r="D1730" s="64" t="s">
        <v>14380</v>
      </c>
      <c r="E1730" s="64" t="s">
        <v>10964</v>
      </c>
      <c r="F1730" s="64" t="s">
        <v>11097</v>
      </c>
      <c r="G1730" s="45"/>
      <c r="H1730" s="45"/>
      <c r="I1730" s="45"/>
      <c r="J1730" s="45"/>
    </row>
    <row r="1731" spans="1:10" ht="13.5" customHeight="1" thickBot="1" x14ac:dyDescent="0.25">
      <c r="A1731" s="66" t="s">
        <v>18889</v>
      </c>
      <c r="B1731" s="66" t="s">
        <v>18890</v>
      </c>
      <c r="C1731" s="66" t="s">
        <v>6801</v>
      </c>
      <c r="D1731" s="66" t="s">
        <v>10173</v>
      </c>
      <c r="E1731" s="66" t="s">
        <v>17854</v>
      </c>
      <c r="F1731" s="66"/>
      <c r="G1731" s="45"/>
      <c r="H1731" s="45"/>
      <c r="I1731" s="45"/>
      <c r="J1731" s="45"/>
    </row>
    <row r="1732" spans="1:10" ht="14.1" customHeight="1" thickBot="1" x14ac:dyDescent="0.25">
      <c r="A1732" s="118" t="s">
        <v>14830</v>
      </c>
      <c r="B1732" s="67" t="s">
        <v>8531</v>
      </c>
      <c r="C1732" s="76">
        <v>44013</v>
      </c>
      <c r="D1732" s="118" t="s">
        <v>9388</v>
      </c>
      <c r="E1732" s="67" t="s">
        <v>13095</v>
      </c>
      <c r="F1732" s="66" t="s">
        <v>3082</v>
      </c>
      <c r="G1732" s="45"/>
      <c r="H1732" s="45"/>
      <c r="I1732" s="45"/>
      <c r="J1732" s="45"/>
    </row>
    <row r="1733" spans="1:10" ht="14.1" customHeight="1" thickBot="1" x14ac:dyDescent="0.25">
      <c r="A1733" s="119"/>
      <c r="B1733" s="67" t="s">
        <v>1787</v>
      </c>
      <c r="C1733" s="110">
        <f>IF(C1732="","",IF(AND(MONTH(C1732)&gt;=1,MONTH(C1732)&lt;=3),1,IF(AND(MONTH(C1732)&gt;=4,MONTH(C1732)&lt;=6),2,IF(AND(MONTH(C1732)&gt;=7,MONTH(C1732)&lt;=9),3,4))))</f>
        <v>3</v>
      </c>
      <c r="D1733" s="119"/>
      <c r="E1733" s="67" t="s">
        <v>2419</v>
      </c>
      <c r="F1733" s="66" t="s">
        <v>14451</v>
      </c>
      <c r="G1733" s="45"/>
      <c r="H1733" s="45"/>
      <c r="I1733" s="45"/>
      <c r="J1733" s="45"/>
    </row>
    <row r="1734" spans="1:10" ht="14.1" customHeight="1" thickBot="1" x14ac:dyDescent="0.25">
      <c r="A1734" s="119"/>
      <c r="B1734" s="67" t="s">
        <v>12944</v>
      </c>
      <c r="C1734" s="76">
        <v>44104</v>
      </c>
      <c r="D1734" s="119"/>
      <c r="E1734" s="67" t="s">
        <v>3075</v>
      </c>
      <c r="F1734" s="66" t="s">
        <v>4623</v>
      </c>
      <c r="G1734" s="45"/>
      <c r="H1734" s="45"/>
      <c r="I1734" s="45"/>
      <c r="J1734" s="45"/>
    </row>
    <row r="1735" spans="1:10" ht="14.1" customHeight="1" thickBot="1" x14ac:dyDescent="0.25">
      <c r="A1735" s="119"/>
      <c r="B1735" s="67" t="s">
        <v>1787</v>
      </c>
      <c r="C1735" s="110">
        <f>IF(C1734="","",IF(AND(MONTH(C1734)&gt;=1,MONTH(C1734)&lt;=3),1,IF(AND(MONTH(C1734)&gt;=4,MONTH(C1734)&lt;=6),2,IF(AND(MONTH(C1734)&gt;=7,MONTH(C1734)&lt;=9),3,4))))</f>
        <v>3</v>
      </c>
      <c r="D1735" s="119"/>
      <c r="E1735" s="67" t="s">
        <v>13194</v>
      </c>
      <c r="F1735" s="66" t="s">
        <v>4623</v>
      </c>
      <c r="G1735" s="45"/>
      <c r="H1735" s="45"/>
      <c r="I1735" s="45"/>
      <c r="J1735" s="45"/>
    </row>
    <row r="1736" spans="1:10" ht="14.1" customHeight="1" thickBot="1" x14ac:dyDescent="0.25">
      <c r="A1736" s="45"/>
      <c r="B1736" s="45"/>
      <c r="C1736" s="45"/>
      <c r="D1736" s="45"/>
      <c r="E1736" s="45"/>
      <c r="F1736" s="45"/>
      <c r="G1736" s="45"/>
      <c r="H1736" s="45"/>
      <c r="I1736" s="45"/>
      <c r="J1736" s="45"/>
    </row>
    <row r="1737" spans="1:10" ht="14.1" customHeight="1" thickBot="1" x14ac:dyDescent="0.25">
      <c r="A1737" s="72" t="s">
        <v>15736</v>
      </c>
      <c r="B1737" s="72" t="s">
        <v>16147</v>
      </c>
      <c r="C1737" s="72" t="s">
        <v>15642</v>
      </c>
      <c r="D1737" s="72" t="s">
        <v>15252</v>
      </c>
      <c r="E1737" s="72" t="s">
        <v>6935</v>
      </c>
      <c r="F1737" s="72" t="s">
        <v>15281</v>
      </c>
      <c r="G1737" s="45"/>
      <c r="H1737" s="45"/>
      <c r="I1737" s="45"/>
      <c r="J1737" s="45"/>
    </row>
    <row r="1738" spans="1:10" ht="13.5" customHeight="1" x14ac:dyDescent="0.2">
      <c r="A1738" s="85">
        <v>78121601</v>
      </c>
      <c r="B1738" s="69" t="str">
        <f ca="1">IFERROR(INDEX(UNSPSCDes,MATCH(INDIRECT(ADDRESS(ROW(),COLUMN()-1,4)),UNSPSCCode,0)),"")</f>
        <v>Carga y descarga de mercancías</v>
      </c>
      <c r="C1738" s="111" t="s">
        <v>1450</v>
      </c>
      <c r="D1738" s="111">
        <v>2</v>
      </c>
      <c r="E1738" s="112">
        <v>200</v>
      </c>
      <c r="F1738" s="70">
        <f ca="1">INDIRECT(ADDRESS(ROW(),COLUMN()-2,4))*INDIRECT(ADDRESS(ROW(),COLUMN()-1,4))</f>
        <v>400</v>
      </c>
      <c r="G1738" s="45"/>
      <c r="H1738" s="45"/>
      <c r="I1738" s="45"/>
      <c r="J1738" s="45"/>
    </row>
    <row r="1739" spans="1:10" ht="14.1" customHeight="1" x14ac:dyDescent="0.2">
      <c r="A1739" s="45"/>
      <c r="B1739" s="45"/>
      <c r="C1739" s="45"/>
      <c r="D1739" s="45"/>
      <c r="E1739" s="73" t="s">
        <v>12552</v>
      </c>
      <c r="F1739" s="74">
        <f ca="1">SUM(Table347[MONTO TOTAL ESTIMADO])</f>
        <v>400</v>
      </c>
      <c r="G1739" s="45"/>
      <c r="H1739" s="45" t="str">
        <f>C1731</f>
        <v>Servicios</v>
      </c>
      <c r="I1739" s="45" t="str">
        <f>E1731</f>
        <v>No</v>
      </c>
      <c r="J1739" s="45" t="str">
        <f>D1731</f>
        <v>Compras por debajo del Umbral</v>
      </c>
    </row>
    <row r="1740" spans="1:10" ht="14.1" customHeight="1" thickBot="1" x14ac:dyDescent="0.3"/>
    <row r="1741" spans="1:10" ht="33.75" customHeight="1" thickBot="1" x14ac:dyDescent="0.25">
      <c r="A1741" s="64" t="s">
        <v>16383</v>
      </c>
      <c r="B1741" s="64" t="s">
        <v>161</v>
      </c>
      <c r="C1741" s="64" t="s">
        <v>11726</v>
      </c>
      <c r="D1741" s="64" t="s">
        <v>14380</v>
      </c>
      <c r="E1741" s="64" t="s">
        <v>10964</v>
      </c>
      <c r="F1741" s="64" t="s">
        <v>11097</v>
      </c>
      <c r="G1741" s="45"/>
      <c r="H1741" s="45"/>
      <c r="I1741" s="45"/>
      <c r="J1741" s="45"/>
    </row>
    <row r="1742" spans="1:10" ht="13.5" customHeight="1" thickBot="1" x14ac:dyDescent="0.25">
      <c r="A1742" s="66" t="s">
        <v>18889</v>
      </c>
      <c r="B1742" s="66" t="s">
        <v>18890</v>
      </c>
      <c r="C1742" s="66" t="s">
        <v>6801</v>
      </c>
      <c r="D1742" s="66" t="s">
        <v>10173</v>
      </c>
      <c r="E1742" s="66" t="s">
        <v>17854</v>
      </c>
      <c r="F1742" s="66"/>
      <c r="G1742" s="45"/>
      <c r="H1742" s="45"/>
      <c r="I1742" s="45"/>
      <c r="J1742" s="45"/>
    </row>
    <row r="1743" spans="1:10" ht="14.1" customHeight="1" thickBot="1" x14ac:dyDescent="0.25">
      <c r="A1743" s="118" t="s">
        <v>14830</v>
      </c>
      <c r="B1743" s="67" t="s">
        <v>8531</v>
      </c>
      <c r="C1743" s="76">
        <v>44105</v>
      </c>
      <c r="D1743" s="118" t="s">
        <v>9388</v>
      </c>
      <c r="E1743" s="67" t="s">
        <v>13095</v>
      </c>
      <c r="F1743" s="66" t="s">
        <v>3082</v>
      </c>
      <c r="G1743" s="45"/>
      <c r="H1743" s="45"/>
      <c r="I1743" s="45"/>
      <c r="J1743" s="45"/>
    </row>
    <row r="1744" spans="1:10" ht="14.1" customHeight="1" thickBot="1" x14ac:dyDescent="0.25">
      <c r="A1744" s="119"/>
      <c r="B1744" s="67" t="s">
        <v>1787</v>
      </c>
      <c r="C1744" s="110">
        <f>IF(C1743="","",IF(AND(MONTH(C1743)&gt;=1,MONTH(C1743)&lt;=3),1,IF(AND(MONTH(C1743)&gt;=4,MONTH(C1743)&lt;=6),2,IF(AND(MONTH(C1743)&gt;=7,MONTH(C1743)&lt;=9),3,4))))</f>
        <v>4</v>
      </c>
      <c r="D1744" s="119"/>
      <c r="E1744" s="67" t="s">
        <v>2419</v>
      </c>
      <c r="F1744" s="66" t="s">
        <v>14451</v>
      </c>
      <c r="G1744" s="45"/>
      <c r="H1744" s="45"/>
      <c r="I1744" s="45"/>
      <c r="J1744" s="45"/>
    </row>
    <row r="1745" spans="1:10" ht="14.1" customHeight="1" thickBot="1" x14ac:dyDescent="0.25">
      <c r="A1745" s="119"/>
      <c r="B1745" s="67" t="s">
        <v>12944</v>
      </c>
      <c r="C1745" s="76">
        <v>44196</v>
      </c>
      <c r="D1745" s="119"/>
      <c r="E1745" s="67" t="s">
        <v>3075</v>
      </c>
      <c r="F1745" s="66" t="s">
        <v>4623</v>
      </c>
      <c r="G1745" s="45"/>
      <c r="H1745" s="45"/>
      <c r="I1745" s="45"/>
      <c r="J1745" s="45"/>
    </row>
    <row r="1746" spans="1:10" ht="14.1" customHeight="1" thickBot="1" x14ac:dyDescent="0.25">
      <c r="A1746" s="119"/>
      <c r="B1746" s="67" t="s">
        <v>1787</v>
      </c>
      <c r="C1746" s="110">
        <f>IF(C1745="","",IF(AND(MONTH(C1745)&gt;=1,MONTH(C1745)&lt;=3),1,IF(AND(MONTH(C1745)&gt;=4,MONTH(C1745)&lt;=6),2,IF(AND(MONTH(C1745)&gt;=7,MONTH(C1745)&lt;=9),3,4))))</f>
        <v>4</v>
      </c>
      <c r="D1746" s="119"/>
      <c r="E1746" s="67" t="s">
        <v>13194</v>
      </c>
      <c r="F1746" s="66" t="s">
        <v>4623</v>
      </c>
      <c r="G1746" s="45"/>
      <c r="H1746" s="45"/>
      <c r="I1746" s="45"/>
      <c r="J1746" s="45"/>
    </row>
    <row r="1747" spans="1:10" ht="14.1" customHeight="1" thickBot="1" x14ac:dyDescent="0.25">
      <c r="A1747" s="45"/>
      <c r="B1747" s="45"/>
      <c r="C1747" s="45"/>
      <c r="D1747" s="45"/>
      <c r="E1747" s="45"/>
      <c r="F1747" s="45"/>
      <c r="G1747" s="45"/>
      <c r="H1747" s="45"/>
      <c r="I1747" s="45"/>
      <c r="J1747" s="45"/>
    </row>
    <row r="1748" spans="1:10" ht="14.1" customHeight="1" thickBot="1" x14ac:dyDescent="0.25">
      <c r="A1748" s="72" t="s">
        <v>15736</v>
      </c>
      <c r="B1748" s="72" t="s">
        <v>16147</v>
      </c>
      <c r="C1748" s="72" t="s">
        <v>15642</v>
      </c>
      <c r="D1748" s="72" t="s">
        <v>15252</v>
      </c>
      <c r="E1748" s="72" t="s">
        <v>6935</v>
      </c>
      <c r="F1748" s="72" t="s">
        <v>15281</v>
      </c>
      <c r="G1748" s="45"/>
      <c r="H1748" s="45"/>
      <c r="I1748" s="45"/>
      <c r="J1748" s="45"/>
    </row>
    <row r="1749" spans="1:10" ht="13.5" customHeight="1" x14ac:dyDescent="0.2">
      <c r="A1749" s="85">
        <v>78121601</v>
      </c>
      <c r="B1749" s="69" t="str">
        <f ca="1">IFERROR(INDEX(UNSPSCDes,MATCH(INDIRECT(ADDRESS(ROW(),COLUMN()-1,4)),UNSPSCCode,0)),"")</f>
        <v>Carga y descarga de mercancías</v>
      </c>
      <c r="C1749" s="111" t="s">
        <v>1450</v>
      </c>
      <c r="D1749" s="111">
        <v>2</v>
      </c>
      <c r="E1749" s="112">
        <v>200</v>
      </c>
      <c r="F1749" s="70">
        <f ca="1">INDIRECT(ADDRESS(ROW(),COLUMN()-2,4))*INDIRECT(ADDRESS(ROW(),COLUMN()-1,4))</f>
        <v>400</v>
      </c>
      <c r="G1749" s="45"/>
      <c r="H1749" s="45"/>
      <c r="I1749" s="45"/>
      <c r="J1749" s="45"/>
    </row>
    <row r="1750" spans="1:10" ht="14.1" customHeight="1" x14ac:dyDescent="0.2">
      <c r="A1750" s="45"/>
      <c r="B1750" s="45"/>
      <c r="C1750" s="45"/>
      <c r="D1750" s="45"/>
      <c r="E1750" s="73" t="s">
        <v>12552</v>
      </c>
      <c r="F1750" s="74">
        <f ca="1">SUM(Table348[MONTO TOTAL ESTIMADO])</f>
        <v>400</v>
      </c>
      <c r="G1750" s="45"/>
      <c r="H1750" s="45" t="str">
        <f>C1742</f>
        <v>Servicios</v>
      </c>
      <c r="I1750" s="45" t="str">
        <f>E1742</f>
        <v>No</v>
      </c>
      <c r="J1750" s="45" t="str">
        <f>D1742</f>
        <v>Compras por debajo del Umbral</v>
      </c>
    </row>
    <row r="1751" spans="1:10" ht="14.1" customHeight="1" thickBot="1" x14ac:dyDescent="0.3"/>
    <row r="1752" spans="1:10" ht="33.75" customHeight="1" thickBot="1" x14ac:dyDescent="0.25">
      <c r="A1752" s="64" t="s">
        <v>16383</v>
      </c>
      <c r="B1752" s="64" t="s">
        <v>161</v>
      </c>
      <c r="C1752" s="64" t="s">
        <v>11726</v>
      </c>
      <c r="D1752" s="64" t="s">
        <v>14380</v>
      </c>
      <c r="E1752" s="64" t="s">
        <v>10964</v>
      </c>
      <c r="F1752" s="64" t="s">
        <v>11097</v>
      </c>
      <c r="G1752" s="45"/>
      <c r="H1752" s="45"/>
      <c r="I1752" s="45"/>
      <c r="J1752" s="45"/>
    </row>
    <row r="1753" spans="1:10" ht="13.5" customHeight="1" thickBot="1" x14ac:dyDescent="0.25">
      <c r="A1753" s="66" t="s">
        <v>18832</v>
      </c>
      <c r="B1753" s="66" t="s">
        <v>18833</v>
      </c>
      <c r="C1753" s="66" t="s">
        <v>17798</v>
      </c>
      <c r="D1753" s="66" t="s">
        <v>2520</v>
      </c>
      <c r="E1753" s="66" t="s">
        <v>17854</v>
      </c>
      <c r="F1753" s="66"/>
      <c r="G1753" s="45"/>
      <c r="H1753" s="45"/>
      <c r="I1753" s="45"/>
      <c r="J1753" s="45"/>
    </row>
    <row r="1754" spans="1:10" ht="14.1" customHeight="1" thickBot="1" x14ac:dyDescent="0.25">
      <c r="A1754" s="118" t="s">
        <v>14830</v>
      </c>
      <c r="B1754" s="67" t="s">
        <v>8531</v>
      </c>
      <c r="C1754" s="76">
        <v>44013</v>
      </c>
      <c r="D1754" s="118" t="s">
        <v>9388</v>
      </c>
      <c r="E1754" s="67" t="s">
        <v>13095</v>
      </c>
      <c r="F1754" s="66" t="s">
        <v>3082</v>
      </c>
      <c r="G1754" s="45"/>
      <c r="H1754" s="45"/>
      <c r="I1754" s="45"/>
      <c r="J1754" s="45"/>
    </row>
    <row r="1755" spans="1:10" ht="14.1" customHeight="1" thickBot="1" x14ac:dyDescent="0.25">
      <c r="A1755" s="119"/>
      <c r="B1755" s="67" t="s">
        <v>1787</v>
      </c>
      <c r="C1755" s="110">
        <f>IF(C1754="","",IF(AND(MONTH(C1754)&gt;=1,MONTH(C1754)&lt;=3),1,IF(AND(MONTH(C1754)&gt;=4,MONTH(C1754)&lt;=6),2,IF(AND(MONTH(C1754)&gt;=7,MONTH(C1754)&lt;=9),3,4))))</f>
        <v>3</v>
      </c>
      <c r="D1755" s="119"/>
      <c r="E1755" s="67" t="s">
        <v>2419</v>
      </c>
      <c r="F1755" s="66" t="s">
        <v>14451</v>
      </c>
      <c r="G1755" s="45"/>
      <c r="H1755" s="45"/>
      <c r="I1755" s="45"/>
      <c r="J1755" s="45"/>
    </row>
    <row r="1756" spans="1:10" ht="14.1" customHeight="1" thickBot="1" x14ac:dyDescent="0.25">
      <c r="A1756" s="119"/>
      <c r="B1756" s="67" t="s">
        <v>12944</v>
      </c>
      <c r="C1756" s="76">
        <v>44196</v>
      </c>
      <c r="D1756" s="119"/>
      <c r="E1756" s="67" t="s">
        <v>3075</v>
      </c>
      <c r="F1756" s="66" t="s">
        <v>4623</v>
      </c>
      <c r="G1756" s="45"/>
      <c r="H1756" s="45"/>
      <c r="I1756" s="45"/>
      <c r="J1756" s="45"/>
    </row>
    <row r="1757" spans="1:10" ht="14.1" customHeight="1" thickBot="1" x14ac:dyDescent="0.25">
      <c r="A1757" s="119"/>
      <c r="B1757" s="67" t="s">
        <v>1787</v>
      </c>
      <c r="C1757" s="110">
        <f>IF(C1756="","",IF(AND(MONTH(C1756)&gt;=1,MONTH(C1756)&lt;=3),1,IF(AND(MONTH(C1756)&gt;=4,MONTH(C1756)&lt;=6),2,IF(AND(MONTH(C1756)&gt;=7,MONTH(C1756)&lt;=9),3,4))))</f>
        <v>4</v>
      </c>
      <c r="D1757" s="119"/>
      <c r="E1757" s="67" t="s">
        <v>13194</v>
      </c>
      <c r="F1757" s="66" t="s">
        <v>4623</v>
      </c>
      <c r="G1757" s="45"/>
      <c r="H1757" s="45"/>
      <c r="I1757" s="45"/>
      <c r="J1757" s="45"/>
    </row>
    <row r="1758" spans="1:10" ht="14.1" customHeight="1" thickBot="1" x14ac:dyDescent="0.25">
      <c r="A1758" s="45"/>
      <c r="B1758" s="45"/>
      <c r="C1758" s="45"/>
      <c r="D1758" s="45"/>
      <c r="E1758" s="45"/>
      <c r="F1758" s="45"/>
      <c r="G1758" s="45"/>
      <c r="H1758" s="45"/>
      <c r="I1758" s="45"/>
      <c r="J1758" s="45"/>
    </row>
    <row r="1759" spans="1:10" ht="14.1" customHeight="1" thickBot="1" x14ac:dyDescent="0.25">
      <c r="A1759" s="72" t="s">
        <v>15736</v>
      </c>
      <c r="B1759" s="72" t="s">
        <v>16147</v>
      </c>
      <c r="C1759" s="72" t="s">
        <v>15642</v>
      </c>
      <c r="D1759" s="72" t="s">
        <v>15252</v>
      </c>
      <c r="E1759" s="72" t="s">
        <v>6935</v>
      </c>
      <c r="F1759" s="72" t="s">
        <v>15281</v>
      </c>
      <c r="G1759" s="45"/>
      <c r="H1759" s="45"/>
      <c r="I1759" s="45"/>
      <c r="J1759" s="45"/>
    </row>
    <row r="1760" spans="1:10" ht="14.1" customHeight="1" x14ac:dyDescent="0.2">
      <c r="A1760" s="85">
        <v>15101505</v>
      </c>
      <c r="B1760" s="69" t="str">
        <f ca="1">IFERROR(INDEX(UNSPSCDes,MATCH(INDIRECT(ADDRESS(ROW(),COLUMN()-1,4)),UNSPSCCode,0)),"")</f>
        <v>Combustible diesel</v>
      </c>
      <c r="C1760" s="113" t="s">
        <v>1450</v>
      </c>
      <c r="D1760" s="113">
        <v>8800</v>
      </c>
      <c r="E1760" s="114">
        <v>500</v>
      </c>
      <c r="F1760" s="70">
        <f ca="1">INDIRECT(ADDRESS(ROW(),COLUMN()-2,4))*INDIRECT(ADDRESS(ROW(),COLUMN()-1,4))</f>
        <v>4400000</v>
      </c>
      <c r="G1760" s="45"/>
      <c r="H1760" s="45"/>
      <c r="I1760" s="45"/>
      <c r="J1760" s="45"/>
    </row>
    <row r="1761" spans="1:10" ht="13.5" customHeight="1" x14ac:dyDescent="0.2">
      <c r="A1761" s="85">
        <v>15101505</v>
      </c>
      <c r="B1761" s="69" t="str">
        <f ca="1">IFERROR(INDEX(UNSPSCDes,MATCH(INDIRECT(ADDRESS(ROW(),COLUMN()-1,4)),UNSPSCCode,0)),"")</f>
        <v>Combustible diesel</v>
      </c>
      <c r="C1761" s="113" t="s">
        <v>1450</v>
      </c>
      <c r="D1761" s="113">
        <v>10800</v>
      </c>
      <c r="E1761" s="114">
        <v>1000</v>
      </c>
      <c r="F1761" s="70">
        <f ca="1">INDIRECT(ADDRESS(ROW(),COLUMN()-2,4))*INDIRECT(ADDRESS(ROW(),COLUMN()-1,4))</f>
        <v>10800000</v>
      </c>
      <c r="G1761" s="45"/>
      <c r="H1761" s="45"/>
      <c r="I1761" s="45"/>
      <c r="J1761" s="45"/>
    </row>
    <row r="1762" spans="1:10" ht="13.5" customHeight="1" x14ac:dyDescent="0.2">
      <c r="A1762" s="85">
        <v>15101506</v>
      </c>
      <c r="B1762" s="69" t="str">
        <f ca="1">IFERROR(INDEX(UNSPSCDes,MATCH(INDIRECT(ADDRESS(ROW(),COLUMN()-1,4)),UNSPSCCode,0)),"")</f>
        <v>Gasolina</v>
      </c>
      <c r="C1762" s="113" t="s">
        <v>1450</v>
      </c>
      <c r="D1762" s="113">
        <v>6400</v>
      </c>
      <c r="E1762" s="114">
        <v>1000</v>
      </c>
      <c r="F1762" s="70">
        <f ca="1">INDIRECT(ADDRESS(ROW(),COLUMN()-2,4))*INDIRECT(ADDRESS(ROW(),COLUMN()-1,4))</f>
        <v>6400000</v>
      </c>
      <c r="G1762" s="45"/>
      <c r="H1762" s="45"/>
      <c r="I1762" s="45"/>
      <c r="J1762" s="45"/>
    </row>
    <row r="1763" spans="1:10" ht="13.5" customHeight="1" x14ac:dyDescent="0.2">
      <c r="A1763" s="85">
        <v>15111510</v>
      </c>
      <c r="B1763" s="69" t="str">
        <f ca="1">IFERROR(INDEX(UNSPSCDes,MATCH(INDIRECT(ADDRESS(ROW(),COLUMN()-1,4)),UNSPSCCode,0)),"")</f>
        <v>Gas licuado de petróleo</v>
      </c>
      <c r="C1763" s="113" t="s">
        <v>9562</v>
      </c>
      <c r="D1763" s="113">
        <v>5640</v>
      </c>
      <c r="E1763" s="114">
        <v>117.02</v>
      </c>
      <c r="F1763" s="70">
        <f ca="1">INDIRECT(ADDRESS(ROW(),COLUMN()-2,4))*INDIRECT(ADDRESS(ROW(),COLUMN()-1,4))</f>
        <v>659992.79999999993</v>
      </c>
      <c r="G1763" s="45"/>
      <c r="H1763" s="45"/>
      <c r="I1763" s="45"/>
      <c r="J1763" s="45"/>
    </row>
    <row r="1764" spans="1:10" ht="14.1" customHeight="1" x14ac:dyDescent="0.2">
      <c r="A1764" s="45"/>
      <c r="B1764" s="45"/>
      <c r="C1764" s="45"/>
      <c r="D1764" s="45"/>
      <c r="E1764" s="73" t="s">
        <v>12552</v>
      </c>
      <c r="F1764" s="74">
        <f ca="1">SUM(Table362[MONTO TOTAL ESTIMADO])</f>
        <v>22259992.800000001</v>
      </c>
      <c r="G1764" s="45"/>
      <c r="H1764" s="45" t="str">
        <f>C1753</f>
        <v>Bienes</v>
      </c>
      <c r="I1764" s="45" t="str">
        <f>E1753</f>
        <v>No</v>
      </c>
      <c r="J1764" s="45" t="str">
        <f>D1753</f>
        <v>Licitacion Publica</v>
      </c>
    </row>
  </sheetData>
  <protectedRanges>
    <protectedRange sqref="F5:G5" name="Rango3"/>
    <protectedRange sqref="E11:E12" name="Rango2"/>
  </protectedRanges>
  <mergeCells count="140">
    <mergeCell ref="A1696:A1699"/>
    <mergeCell ref="D1696:D1699"/>
    <mergeCell ref="A1637:A1640"/>
    <mergeCell ref="D1637:D1640"/>
    <mergeCell ref="A1577:A1580"/>
    <mergeCell ref="D1577:D1580"/>
    <mergeCell ref="A1588:A1591"/>
    <mergeCell ref="D1588:D1591"/>
    <mergeCell ref="A1599:A1602"/>
    <mergeCell ref="D1599:D1602"/>
    <mergeCell ref="A1610:A1613"/>
    <mergeCell ref="D1610:D1613"/>
    <mergeCell ref="A1621:A1624"/>
    <mergeCell ref="D1621:D1624"/>
    <mergeCell ref="A1684:A1687"/>
    <mergeCell ref="D1684:D1687"/>
    <mergeCell ref="A1533:A1536"/>
    <mergeCell ref="D1533:D1536"/>
    <mergeCell ref="A1544:A1547"/>
    <mergeCell ref="D1544:D1547"/>
    <mergeCell ref="A1555:A1558"/>
    <mergeCell ref="D1555:D1558"/>
    <mergeCell ref="A1566:A1569"/>
    <mergeCell ref="D1566:D1569"/>
    <mergeCell ref="A1445:A1448"/>
    <mergeCell ref="D1445:D1448"/>
    <mergeCell ref="A1459:A1462"/>
    <mergeCell ref="D1459:D1462"/>
    <mergeCell ref="A1473:A1476"/>
    <mergeCell ref="D1473:D1476"/>
    <mergeCell ref="A1487:A1490"/>
    <mergeCell ref="D1487:D1490"/>
    <mergeCell ref="A1499:A1502"/>
    <mergeCell ref="D1499:D1502"/>
    <mergeCell ref="A1417:A1420"/>
    <mergeCell ref="D1417:D1420"/>
    <mergeCell ref="A1431:A1434"/>
    <mergeCell ref="D1431:D1434"/>
    <mergeCell ref="A1310:A1313"/>
    <mergeCell ref="D1310:D1313"/>
    <mergeCell ref="A1368:A1371"/>
    <mergeCell ref="D1368:D1371"/>
    <mergeCell ref="A1348:A1351"/>
    <mergeCell ref="D1348:D1351"/>
    <mergeCell ref="A1324:A1327"/>
    <mergeCell ref="D1324:D1327"/>
    <mergeCell ref="A1336:A1339"/>
    <mergeCell ref="D1336:D1339"/>
    <mergeCell ref="A1245:A1248"/>
    <mergeCell ref="D1245:D1248"/>
    <mergeCell ref="A1278:A1281"/>
    <mergeCell ref="D1278:D1281"/>
    <mergeCell ref="A1387:A1390"/>
    <mergeCell ref="D1387:D1390"/>
    <mergeCell ref="A1402:A1405"/>
    <mergeCell ref="D1402:D1405"/>
    <mergeCell ref="A1294:A1297"/>
    <mergeCell ref="D1294:D1297"/>
    <mergeCell ref="A531:A534"/>
    <mergeCell ref="D531:D534"/>
    <mergeCell ref="A658:A661"/>
    <mergeCell ref="D658:D661"/>
    <mergeCell ref="A1146:A1149"/>
    <mergeCell ref="D1146:D1149"/>
    <mergeCell ref="A1179:A1182"/>
    <mergeCell ref="D1179:D1182"/>
    <mergeCell ref="A1212:A1215"/>
    <mergeCell ref="D1212:D1215"/>
    <mergeCell ref="A1:A4"/>
    <mergeCell ref="E6:F6"/>
    <mergeCell ref="E7:F7"/>
    <mergeCell ref="B2:E2"/>
    <mergeCell ref="B3:E3"/>
    <mergeCell ref="A225:A228"/>
    <mergeCell ref="D225:D228"/>
    <mergeCell ref="A487:A490"/>
    <mergeCell ref="D487:D490"/>
    <mergeCell ref="A17:A20"/>
    <mergeCell ref="D17:D20"/>
    <mergeCell ref="E9:F9"/>
    <mergeCell ref="E8:F8"/>
    <mergeCell ref="E10:F10"/>
    <mergeCell ref="E11:F11"/>
    <mergeCell ref="E12:F12"/>
    <mergeCell ref="A31:A34"/>
    <mergeCell ref="D31:D34"/>
    <mergeCell ref="A79:A82"/>
    <mergeCell ref="D79:D82"/>
    <mergeCell ref="A47:A50"/>
    <mergeCell ref="D47:D50"/>
    <mergeCell ref="A63:A66"/>
    <mergeCell ref="D63:D66"/>
    <mergeCell ref="A95:A98"/>
    <mergeCell ref="D95:D98"/>
    <mergeCell ref="A1024:A1027"/>
    <mergeCell ref="D1024:D1027"/>
    <mergeCell ref="A1077:A1080"/>
    <mergeCell ref="D1077:D1080"/>
    <mergeCell ref="A160:A163"/>
    <mergeCell ref="D160:D163"/>
    <mergeCell ref="A399:A402"/>
    <mergeCell ref="D399:D402"/>
    <mergeCell ref="A443:A446"/>
    <mergeCell ref="D443:D446"/>
    <mergeCell ref="A355:A358"/>
    <mergeCell ref="D355:D358"/>
    <mergeCell ref="A290:A293"/>
    <mergeCell ref="D290:D293"/>
    <mergeCell ref="A720:A723"/>
    <mergeCell ref="D720:D723"/>
    <mergeCell ref="A600:A603"/>
    <mergeCell ref="D600:D603"/>
    <mergeCell ref="A812:A815"/>
    <mergeCell ref="D812:D815"/>
    <mergeCell ref="A670:A673"/>
    <mergeCell ref="D670:D673"/>
    <mergeCell ref="A1743:A1746"/>
    <mergeCell ref="D1743:D1746"/>
    <mergeCell ref="A1754:A1757"/>
    <mergeCell ref="D1754:D1757"/>
    <mergeCell ref="A1130:A1133"/>
    <mergeCell ref="D1130:D1133"/>
    <mergeCell ref="A766:A769"/>
    <mergeCell ref="D766:D769"/>
    <mergeCell ref="A1710:A1713"/>
    <mergeCell ref="D1710:D1713"/>
    <mergeCell ref="A1721:A1724"/>
    <mergeCell ref="D1721:D1724"/>
    <mergeCell ref="A1732:A1735"/>
    <mergeCell ref="D1732:D1735"/>
    <mergeCell ref="A845:A848"/>
    <mergeCell ref="D845:D848"/>
    <mergeCell ref="A970:A973"/>
    <mergeCell ref="D970:D973"/>
    <mergeCell ref="A877:A880"/>
    <mergeCell ref="D877:D880"/>
    <mergeCell ref="A894:A897"/>
    <mergeCell ref="D894:D897"/>
    <mergeCell ref="A911:A914"/>
    <mergeCell ref="D911:D914"/>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1 C47 C63 C79 C95 C160 C225 C290 C355 C399 C443 C487 C531 C600 C658 C670 C720 C766 C812 C845 C877 C894 C911 C970 C1024 C1077 C1130 C1146 C1179 C1212 C1245 C1278 C1294 C1310 C1324 C1336 C1348 C1368 C1387 C1402 C1417 C1431 C1445 C1459 C1473 C1487 C1499 C1533 C1544 C1555 C1566 C1577 C1588 C1599 C1610 C1621 C1637 C1684 C1696 C1710 C1721 C1732 C1743 C1754">
      <formula1>C19</formula1>
    </dataValidation>
    <dataValidation type="date" operator="greaterThanOrEqual" allowBlank="1" showInputMessage="1" showErrorMessage="1" sqref="C19 C33 C49 C65 C81 C97 C162 C227 C292 C357 C401 C445 C489 C533 C602 C660 C672 C722 C768 C814 C847 C879 C896 C913 C972 C1026 C1079 C1132 C1148 C1181 C1214 C1247 C1280 C1296 C1312 C1326 C1338 C1350 C1370 C1389 C1404 C1419 C1433 C1447 C1461 C1475 C1489 C1501 C1535 C1546 C1557 C1568 C1579 C1590 C1601 C1612 C1623 C1639 C1686 C1698 C1712 C1723 C1734 C1745 C1756">
      <formula1>C17</formula1>
    </dataValidation>
    <dataValidation type="list" allowBlank="1" showInputMessage="1" showErrorMessage="1" sqref="F17 F31 F47 F63 F79 F95 F160 F225 F290 F355 F399 F443 F487 F531 F600 F658 F670 F720 F766 F812 F845 F877 F894 F911 F970 F1024 F1077 F1130 F1146 F1179 F1212 F1245 F1278 F1294 F1310 F1324 F1336 F1348 F1368 F1387 F1402 F1417 F1431 F1445 F1459 F1473 F1487 F1499 F1533 F1544 F1555 F1566 F1577 F1588 F1599 F1610 F1621 F1637 F1684 F1696 F1710 F1721 F1732 F1743 F1754">
      <formula1>IF(INDIRECT(ADDRESS(ROW()+1,COLUMN(),4))="",RegionList,INDEX(RegionColumn,MATCH(INDIRECT(ADDRESS(ROW()+1,COLUMN(),4)),ProvinciaList,0)))</formula1>
    </dataValidation>
    <dataValidation type="list" allowBlank="1" showInputMessage="1" showErrorMessage="1" sqref="F18 F32 F48 F64 F80 F96 F161 F226 F291 F356 F400 F444 F488 F532 F601 F659 F671 F721 F767 F813 F846 F878 F895 F912 F971 F1025 F1078 F1131 F1147 F1180 F1213 F1246 F1279 F1295 F1311 F1325 F1337 F1349 F1369 F1388 F1403 F1418 F1432 F1446 F1460 F1474 F1488 F1500 F1534 F1545 F1556 F1567 F1578 F1589 F1600 F1611 F1622 F1638 F1685 F1697 F1711 F1722 F1733 F1744 F175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3 F49 F65 F81 F97 F162 F227 F292 F357 F401 F445 F489 F533 F602 F660 F672 F722 F768 F814 F847 F879 F896 F913 F972 F1026 F1079 F1132 F1148 F1181 F1214 F1247 F1280 F1296 F1312 F1326 F1338 F1350 F1370 F1389 F1404 F1419 F1433 F1447 F1461 F1475 F1489 F1501 F1535 F1546 F1557 F1568 F1579 F1590 F1601 F1612 F1623 F1639 F1686 F1698 F1712 F1723 F1734 F1745 F175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 F50 F66 F82 F98 F163 F228 F293 F358 F402 F446 F490 F534 F603 F661 F673 F723 F769 F815 F848 F880 F897 F914 F973 F1027 F1080 F1133 F1149 F1182 F1215 F1248 F1281 F1297 F1313 F1327 F1339 F1351 F1371 F1390 F1405 F1420 F1434 F1448 F1462 F1476 F1490 F1502 F1536 F1547 F1558 F1569 F1580 F1591 F1602 F1613 F1624 F1640 F1687 F1699 F1713 F1724 F1735 F1746 F1757">
      <formula1>OFFSET(MunicipioStart,MATCH(INDIRECT(ADDRESS(ROW()-1,COLUMN(),4)),MunicipioColumn,0)-1,1,COUNTIF(MunicipioColumn,INDIRECT(ADDRESS(ROW()-1,COLUMN(),4))),1)</formula1>
    </dataValidation>
    <dataValidation type="whole" operator="greaterThan" allowBlank="1" showInputMessage="1" showErrorMessage="1" sqref="A37:A42 A53:A58 A69:A74 A85:A90 A101:A155 A166:A220 A231:A285 A296:A350 A361:A394 A405:A438 A449:A482 A493:A526 A818:A840 A664:A665 A1330:A1331 A1284:A1289 A1300:A1305 A1316:A1319 A1342:A1343 A1423:A1426 A1374:A1382 A1393:A1397 A1408:A1412 A726:A761 A1437:A1440 A1451:A1454 A1465:A1468 A1493:A1494 A1505:A1528 A1539 A1550 A1554 A1572 A1583 A1594 A1605 A1616 A1643:A1679 A23:A26 A851:A872 A1354:A1363 A883:A889 A900:A906 A1479:A1482 A1690:A1691 A1152:A1174 A1185:A1207 A1218:A1240 A1251:A1273 A917:A965 A976:A1019 A1030:A1072 A1083:A1125 A772:A807 A1627:A1632 A1702:A1705 A1760:A1763 A676:A715 A1136:A1141 A1716 A1727 A1738 A1749 A537:A595 A606:A653">
      <formula1>0</formula1>
    </dataValidation>
    <dataValidation type="list" allowBlank="1" showInputMessage="1" showErrorMessage="1" sqref="C37:C42 C53:C58 C69:C74 C85:C90 C101:C155 C166:C220 C231:C285 C296:C350 C361:C394 C405:C438 C449:C482 C493:C526 C818:C840 C664:C665 C1330:C1331 C1284:C1289 C1300:C1305 C1316:C1319 C1342:C1343 C1423:C1426 C1374:C1382 C1393:C1397 C1408:C1412 C726:C761 C1437:C1440 C1451:C1454 C1465:C1468 C1493:C1494 C1505:C1528 C1539 C1550 C1561 C1572 C1583 C1594 C1605 C1616 C1643:C1679 C23:C26 C851:C872 C1354:C1363 C883:C889 C900:C906 C1479:C1482 C1690:C1691 C1152:C1174 C1185:C1207 C1218:C1240 C1251:C1273 C917:C965 C976:C1019 C1030:C1072 C1083:C1125 C772:C807 C1627:C1632 C1702:C1705 C1760:C1763 C676:C715 C1136:C1141 C1716 C1727 C1738 C1749 C537:C595 C606:C653">
      <formula1>UnidadesList</formula1>
    </dataValidation>
    <dataValidation type="decimal" operator="greaterThan" allowBlank="1" showInputMessage="1" showErrorMessage="1" sqref="D37:E42 D69:E74 D53:E58 D85:E90 D101:D155 D166:D220 D231:D285 D296:D350 D23:E26 D772:E807 D664:E665 D1330:E1331 D1284:E1289 D1300:E1305 D1316:E1319 D1342:E1343 D1423:E1426 D1363:E1363 D1393:D1397 D726:E761 D1437:E1440 D1451:E1454 D1465:E1468 D1493:E1494 D1505:E1528 D1539:E1539 D1550:E1550 D1561:E1561 D1572:E1572 D1583:E1583 D1594:E1594 D1605:E1605 D1616:E1616 D1643:E1679 D851:E872 D1408:D1412 D883:E889 D900:E906 D1479:E1482 D1690:E1691 D1152:E1174 D1185:E1207 D1218:E1240 D1251:E1273 D917:E965 D976:E1019 D1030:E1072 D1083:E1125 E818:E840 D818:D835 D837:D840 D1627:E1632 D1702:E1705 E558:E560 E562:E573 D537:D545 D1760:E1763 D676:E715 D1136:E1141 D1716:E1716 D1727:E1727 D1738:E1738 D1749:E1749 E537:E556 D547:D595 E575:E595 D606:E653">
      <formula1>0</formula1>
    </dataValidation>
  </dataValidations>
  <pageMargins left="0.25" right="0.25" top="0.75" bottom="0.75" header="0.3" footer="0.3"/>
  <pageSetup scale="1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1767</xdr:row>
                    <xdr:rowOff>0</xdr:rowOff>
                  </from>
                  <to>
                    <xdr:col>1</xdr:col>
                    <xdr:colOff>333375</xdr:colOff>
                    <xdr:row>1769</xdr:row>
                    <xdr:rowOff>19050</xdr:rowOff>
                  </to>
                </anchor>
              </controlPr>
            </control>
          </mc:Choice>
        </mc:AlternateContent>
        <mc:AlternateContent xmlns:mc="http://schemas.openxmlformats.org/markup-compatibility/2006">
          <mc:Choice Requires="x14">
            <control shapeId="12316" r:id="rId8" name="Button 1052">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7" r:id="rId9" name="Button 1053">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8" r:id="rId10" name="Button 1054">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435" r:id="rId11" name="Button 1171">
              <controlPr locked="0" defaultSize="0" print="0" autoFill="0" autoPict="0" macro="[0]!Sheet1.InsertNewTabl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436" r:id="rId12" name="Button 1172">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437" r:id="rId13" name="Button 1173">
              <controlPr locked="0" defaultSize="0" print="0" autoFill="0" autoPict="0" macro="[0]!Sheet1.deleteProcedure">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447" r:id="rId14" name="Button 118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449" r:id="rId15" name="Button 1185">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451" r:id="rId16" name="Button 1187">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452" r:id="rId17" name="Button 1188">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453" r:id="rId18" name="Button 1189">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472" r:id="rId19" name="Button 1208">
              <controlPr locked="0" defaultSize="0" print="0" autoFill="0" autoPict="0" macro="[0]!Sheet1.InsertNewTabl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473" r:id="rId20" name="Button 1209">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474" r:id="rId21" name="Button 1210">
              <controlPr locked="0" defaultSize="0" print="0" autoFill="0" autoPict="0" macro="[0]!Sheet1.deleteProcedure">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479" r:id="rId22" name="Button 1215">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480" r:id="rId23" name="Button 1216">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481" r:id="rId24" name="Button 1217">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83" r:id="rId25" name="Button 1219">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484" r:id="rId26" name="Button 1220">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503" r:id="rId27" name="Button 1239">
              <controlPr locked="0" defaultSize="0" print="0" autoFill="0" autoPict="0" macro="[0]!Sheet1.InsertNewTabl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504" r:id="rId28" name="Button 1240">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505" r:id="rId29" name="Button 1241">
              <controlPr locked="0" defaultSize="0" print="0" autoFill="0" autoPict="0" macro="[0]!Sheet1.deleteProcedure">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510" r:id="rId30" name="Button 1246">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511" r:id="rId31" name="Button 1247">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512" r:id="rId32" name="Button 1248">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513" r:id="rId33" name="Button 1249">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514" r:id="rId34" name="Button 1250">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533" r:id="rId35" name="Button 1269">
              <controlPr locked="0" defaultSize="0" print="0" autoFill="0" autoPict="0" macro="[0]!Sheet1.InsertNewTabl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534" r:id="rId36" name="Button 1270">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535" r:id="rId37" name="Button 1271">
              <controlPr locked="0" defaultSize="0" print="0" autoFill="0" autoPict="0" macro="[0]!Sheet1.deleteProcedure">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540" r:id="rId38" name="Button 1276">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541" r:id="rId39" name="Button 1277">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542" r:id="rId40" name="Button 1278">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543" r:id="rId41" name="Button 1279">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544" r:id="rId42" name="Button 1280">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563" r:id="rId43" name="Button 1299">
              <controlPr locked="0" defaultSize="0" print="0" autoFill="0" autoPict="0" macro="[0]!Sheet1.InsertNewTabl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64" r:id="rId44" name="Button 1300">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565" r:id="rId45" name="Button 1301">
              <controlPr locked="0" defaultSize="0" print="0" autoFill="0" autoPict="0" macro="[0]!Sheet1.deleteProcedure">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569" r:id="rId46" name="Button 1305">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571" r:id="rId47" name="Button 1307">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73" r:id="rId48" name="Button 1309">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574" r:id="rId49" name="Button 1310">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576" r:id="rId50" name="Button 1312">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578" r:id="rId51" name="Button 1314">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79" r:id="rId52" name="Button 1315">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81" r:id="rId53" name="Button 1317">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83" r:id="rId54" name="Button 1319">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85" r:id="rId55" name="Button 1321">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87" r:id="rId56" name="Button 1323">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89" r:id="rId57" name="Button 1325">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91" r:id="rId58" name="Button 1327">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93" r:id="rId59" name="Button 1329">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95" r:id="rId60" name="Button 1331">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97" r:id="rId61" name="Button 1333">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99" r:id="rId62" name="Button 1335">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601" r:id="rId63" name="Button 1337">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603" r:id="rId64" name="Button 1339">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605" r:id="rId65" name="Button 1341">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606" r:id="rId66" name="Button 1342">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608" r:id="rId67" name="Button 1344">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610" r:id="rId68" name="Button 1346">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612" r:id="rId69" name="Button 1348">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614" r:id="rId70" name="Button 1350">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616" r:id="rId71" name="Button 1352">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618" r:id="rId72" name="Button 1354">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620" r:id="rId73" name="Button 1356">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622" r:id="rId74" name="Button 1358">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624" r:id="rId75" name="Button 1360">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626" r:id="rId76" name="Button 1362">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629" r:id="rId77" name="Button 1365">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631" r:id="rId78" name="Button 1367">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633" r:id="rId79" name="Button 1369">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635" r:id="rId80" name="Button 1371">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637" r:id="rId81" name="Button 1373">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639" r:id="rId82" name="Button 1375">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641" r:id="rId83" name="Button 1377">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643" r:id="rId84" name="Button 1379">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644" r:id="rId85" name="Button 1380">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646" r:id="rId86" name="Button 1382">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647" r:id="rId87" name="Button 1383">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648" r:id="rId88" name="Button 1384">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650" r:id="rId89" name="Button 1386">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652" r:id="rId90" name="Button 1388">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654" r:id="rId91" name="Button 1390">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656" r:id="rId92" name="Button 1392">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658" r:id="rId93" name="Button 1394">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660" r:id="rId94" name="Button 1396">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662" r:id="rId95" name="Button 1398">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664" r:id="rId96" name="Button 1400">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66" r:id="rId97" name="Button 1402">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668" r:id="rId98" name="Button 1404">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670" r:id="rId99" name="Button 1406">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689" r:id="rId100" name="Button 1425">
              <controlPr locked="0" defaultSize="0" print="0" autoFill="0" autoPict="0" macro="[0]!Sheet1.InsertNewTabl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90" r:id="rId101" name="Button 1426">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91" r:id="rId102" name="Button 1427">
              <controlPr locked="0" defaultSize="0" print="0" autoFill="0" autoPict="0" macro="[0]!Sheet1.deleteProcedure">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695" r:id="rId103" name="Button 1431">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96" r:id="rId104" name="Button 1432">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97" r:id="rId105" name="Button 1433">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99" r:id="rId106" name="Button 1435">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701" r:id="rId107" name="Button 1437">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703" r:id="rId108" name="Button 1439">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705" r:id="rId109" name="Button 1441">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707" r:id="rId110" name="Button 1443">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709" r:id="rId111" name="Button 1445">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710" r:id="rId112" name="Button 1446">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712" r:id="rId113" name="Button 1448">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713" r:id="rId114" name="Button 1449">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715" r:id="rId115" name="Button 1451">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717" r:id="rId116" name="Button 1453">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719" r:id="rId117" name="Button 145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720" r:id="rId118" name="Button 145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722" r:id="rId119" name="Button 1458">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723" r:id="rId120" name="Button 1459">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724" r:id="rId121" name="Button 1460">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727" r:id="rId122" name="Button 1463">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730" r:id="rId123" name="Button 1466">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731" r:id="rId124" name="Button 1467">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732" r:id="rId125" name="Button 1468">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733" r:id="rId126" name="Button 1469">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734" r:id="rId127" name="Button 1470">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735" r:id="rId128" name="Button 1471">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742" r:id="rId129" name="Button 1478">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743" r:id="rId130" name="Button 1479">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745" r:id="rId131" name="Button 1481">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746" r:id="rId132" name="Button 1482">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748" r:id="rId133" name="Button 1484">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749" r:id="rId134" name="Button 1485">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750" r:id="rId135" name="Button 1486">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751" r:id="rId136" name="Button 1487">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752" r:id="rId137" name="Button 1488">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759" r:id="rId138" name="Button 1495">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760" r:id="rId139" name="Button 1496">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761" r:id="rId140" name="Button 1497">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762" r:id="rId141" name="Button 1498">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763" r:id="rId142" name="Button 1499">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64" r:id="rId143" name="Button 1500">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65" r:id="rId144" name="Button 1501">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766" r:id="rId145" name="Button 1502">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67" r:id="rId146" name="Button 1503">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776" r:id="rId147" name="Button 1512">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777" r:id="rId148" name="Button 1513">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778" r:id="rId149" name="Button 1514">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79" r:id="rId150" name="Button 1515">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84" r:id="rId151" name="Button 1520">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785" r:id="rId152" name="Button 1521">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86" r:id="rId153" name="Button 1522">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89" r:id="rId154" name="Button 1525">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790" r:id="rId155" name="Button 1526">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794" r:id="rId156" name="Button 1530">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819" r:id="rId157" name="Button 1555">
              <controlPr locked="0" defaultSize="0" print="0" autoFill="0" autoPict="0" macro="[0]!Sheet1.InsertNewTabl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820" r:id="rId158" name="Button 1556">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821" r:id="rId159" name="Button 1557">
              <controlPr locked="0" defaultSize="0" print="0" autoFill="0" autoPict="0" macro="[0]!Sheet1.deleteProcedure">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824" r:id="rId160" name="Button 1560">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825" r:id="rId161" name="Button 1561">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826" r:id="rId162" name="Button 1562">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827" r:id="rId163" name="Button 1563">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828" r:id="rId164" name="Button 1564">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829" r:id="rId165" name="Button 1565">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830" r:id="rId166" name="Button 1566">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831" r:id="rId167" name="Button 1567">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832" r:id="rId168" name="Button 1568">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833" r:id="rId169" name="Button 1569">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834" r:id="rId170" name="Button 1570">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35" r:id="rId171" name="Button 1571">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836" r:id="rId172" name="Button 1572">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837" r:id="rId173" name="Button 1573">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838" r:id="rId174" name="Button 1574">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839" r:id="rId175" name="Button 1575">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840" r:id="rId176" name="Button 1576">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841" r:id="rId177" name="Button 1577">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842" r:id="rId178" name="Button 1578">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43" r:id="rId179" name="Button 1579">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844" r:id="rId180" name="Button 1580">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845" r:id="rId181" name="Button 1581">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846" r:id="rId182" name="Button 1582">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847" r:id="rId183" name="Button 1583">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848" r:id="rId184" name="Button 1584">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849" r:id="rId185" name="Button 1585">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851" r:id="rId186" name="Button 1587">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54" r:id="rId187" name="Button 1590">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855" r:id="rId188" name="Button 1591">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856" r:id="rId189" name="Button 1592">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857" r:id="rId190" name="Button 1593">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58" r:id="rId191" name="Button 1594">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859" r:id="rId192" name="Button 1595">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860" r:id="rId193" name="Button 1596">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861" r:id="rId194" name="Button 1597">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862" r:id="rId195" name="Button 1598">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863" r:id="rId196" name="Button 1599">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873" r:id="rId197" name="Button 1609">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74" r:id="rId198" name="Button 1610">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875" r:id="rId199" name="Button 1611">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876" r:id="rId200" name="Button 1612">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83" r:id="rId201" name="Button 1619">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884" r:id="rId202" name="Button 1620">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885" r:id="rId203" name="Button 1621">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86" r:id="rId204" name="Button 1622">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87" r:id="rId205" name="Button 1623">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88" r:id="rId206" name="Button 1624">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89" r:id="rId207" name="Button 1625">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98" r:id="rId208" name="Button 1634">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99" r:id="rId209" name="Button 1635">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900" r:id="rId210" name="Button 1636">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901" r:id="rId211" name="Button 1637">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905" r:id="rId212" name="Button 1641">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906" r:id="rId213" name="Button 1642">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930" r:id="rId214" name="Button 1666">
              <controlPr locked="0" defaultSize="0" print="0" autoFill="0" autoPict="0" macro="[0]!Sheet1.InsertNewTabl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31" r:id="rId215" name="Button 1667">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32" r:id="rId216" name="Button 1668">
              <controlPr locked="0" defaultSize="0" print="0" autoFill="0" autoPict="0" macro="[0]!Sheet1.deleteProcedure">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938" r:id="rId217" name="Button 1674">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939" r:id="rId218" name="Button 1675">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940" r:id="rId219" name="Button 1676">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941" r:id="rId220" name="Button 1677">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942" r:id="rId221" name="Button 1678">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943" r:id="rId222" name="Button 1679">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44" r:id="rId223" name="Button 1680">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45" r:id="rId224" name="Button 1681">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46" r:id="rId225" name="Button 1682">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47" r:id="rId226" name="Button 1683">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948" r:id="rId227" name="Button 1684">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949" r:id="rId228" name="Button 1685">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950" r:id="rId229" name="Button 1686">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51" r:id="rId230" name="Button 1687">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952" r:id="rId231" name="Button 1688">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953" r:id="rId232" name="Button 1689">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67" r:id="rId233" name="Button 1703">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68" r:id="rId234" name="Button 1704">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969" r:id="rId235" name="Button 1705">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70" r:id="rId236" name="Button 1706">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71" r:id="rId237" name="Button 1707">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972" r:id="rId238" name="Button 1708">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973" r:id="rId239" name="Button 1709">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974" r:id="rId240" name="Button 1710">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79" r:id="rId241" name="Button 1715">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980" r:id="rId242" name="Button 1716">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81" r:id="rId243" name="Button 1717">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82" r:id="rId244" name="Button 1718">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83" r:id="rId245" name="Button 1719">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84" r:id="rId246" name="Button 1720">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85" r:id="rId247" name="Button 1721">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86" r:id="rId248" name="Button 1722">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987" r:id="rId249" name="Button 1723">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88" r:id="rId250" name="Button 1724">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89" r:id="rId251" name="Button 1725">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3000" r:id="rId252" name="Button 1736">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3001" r:id="rId253" name="Button 1737">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3003" r:id="rId254" name="Button 1739">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3004" r:id="rId255" name="Button 1740">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3005" r:id="rId256" name="Button 1741">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3006" r:id="rId257" name="Button 1742">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3007" r:id="rId258" name="Button 1743">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3008" r:id="rId259" name="Button 1744">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3009" r:id="rId260" name="Button 1745">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3010" r:id="rId261" name="Button 1746">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3011" r:id="rId262" name="Button 1747">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012" r:id="rId263" name="Button 1748">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3013" r:id="rId264" name="Button 1749">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3027" r:id="rId265" name="Button 1763">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3028" r:id="rId266" name="Button 1764">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3029" r:id="rId267" name="Button 1765">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3030" r:id="rId268" name="Button 1766">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3031" r:id="rId269" name="Button 1767">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32" r:id="rId270" name="Button 1768">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68" r:id="rId271" name="Button 1804">
              <controlPr locked="0" defaultSize="0" print="0" autoFill="0" autoPict="0" macro="[0]!Sheet1.InsertNewTabl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69" r:id="rId272" name="Button 1805">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70" r:id="rId273" name="Button 1806">
              <controlPr locked="0" defaultSize="0" print="0" autoFill="0" autoPict="0" macro="[0]!Sheet1.deleteProcedure">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76" r:id="rId274" name="Button 1812">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77" r:id="rId275" name="Button 1813">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78" r:id="rId276" name="Button 1814">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079" r:id="rId277" name="Button 1815">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080" r:id="rId278" name="Button 1816">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81" r:id="rId279" name="Button 1817">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82" r:id="rId280" name="Button 1818">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083" r:id="rId281" name="Button 1819">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084" r:id="rId282" name="Button 1820">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085" r:id="rId283" name="Button 1821">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86" r:id="rId284" name="Button 1822">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087" r:id="rId285" name="Button 1823">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88" r:id="rId286" name="Button 1824">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89" r:id="rId287" name="Button 1825">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90" r:id="rId288" name="Button 1826">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91" r:id="rId289" name="Button 1827">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92" r:id="rId290" name="Button 1828">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93" r:id="rId291" name="Button 1829">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110" r:id="rId292" name="Button 1846">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111" r:id="rId293" name="Button 1847">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112" r:id="rId294" name="Button 1848">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113" r:id="rId295" name="Button 1849">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114" r:id="rId296" name="Button 1850">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119" r:id="rId297" name="Button 1855">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120" r:id="rId298" name="Button 1856">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121" r:id="rId299" name="Button 1857">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122" r:id="rId300" name="Button 1858">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123" r:id="rId301" name="Button 1859">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131" r:id="rId302" name="Button 1867">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132" r:id="rId303" name="Button 1868">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133" r:id="rId304" name="Button 1869">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134" r:id="rId305" name="Button 1870">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135" r:id="rId306" name="Button 1871">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168" r:id="rId307" name="Button 1904">
              <controlPr locked="0" defaultSize="0" print="0" autoFill="0" autoPict="0" macro="[0]!Sheet1.InsertNewTabl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169" r:id="rId308" name="Button 1905">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70" r:id="rId309" name="Button 1906">
              <controlPr locked="0" defaultSize="0" print="0" autoFill="0" autoPict="0" macro="[0]!Sheet1.deleteProcedure">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174" r:id="rId310" name="Button 1910">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175" r:id="rId311" name="Button 1911">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76" r:id="rId312" name="Button 1912">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77" r:id="rId313" name="Button 1913">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178" r:id="rId314" name="Button 1914">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179" r:id="rId315" name="Button 1915">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80" r:id="rId316" name="Button 1916">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181" r:id="rId317" name="Button 1917">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182" r:id="rId318" name="Button 1918">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183" r:id="rId319" name="Button 1919">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184" r:id="rId320" name="Button 1920">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185" r:id="rId321" name="Button 1921">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186" r:id="rId322" name="Button 1922">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87" r:id="rId323" name="Button 1923">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88" r:id="rId324" name="Button 1924">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89" r:id="rId325" name="Button 1925">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90" r:id="rId326" name="Button 1926">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91" r:id="rId327" name="Button 1927">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203" r:id="rId328" name="Button 1939">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204" r:id="rId329" name="Button 1940">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205" r:id="rId330" name="Button 1941">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206" r:id="rId331" name="Button 1942">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207" r:id="rId332" name="Button 1943">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208" r:id="rId333" name="Button 1944">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209" r:id="rId334" name="Button 1945">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210" r:id="rId335" name="Button 1946">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211" r:id="rId336" name="Button 1947">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212" r:id="rId337" name="Button 1948">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213" r:id="rId338" name="Button 1949">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223" r:id="rId339" name="Button 1959">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224" r:id="rId340" name="Button 1960">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225" r:id="rId341" name="Button 1961">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226" r:id="rId342" name="Button 1962">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253" r:id="rId343" name="Button 1989">
              <controlPr locked="0" defaultSize="0" print="0" autoFill="0" autoPict="0" macro="[0]!Sheet1.InsertNewTabl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254" r:id="rId344" name="Button 1990">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255" r:id="rId345" name="Button 1991">
              <controlPr locked="0" defaultSize="0" print="0" autoFill="0" autoPict="0" macro="[0]!Sheet1.deleteProcedure">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260" r:id="rId346" name="Button 1996">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261" r:id="rId347" name="Button 1997">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262" r:id="rId348" name="Button 1998">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263" r:id="rId349" name="Button 1999">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264" r:id="rId350" name="Button 2000">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265" r:id="rId351" name="Button 2001">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266" r:id="rId352" name="Button 2002">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267" r:id="rId353" name="Button 2003">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268" r:id="rId354" name="Button 2004">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269" r:id="rId355" name="Button 2005">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70" r:id="rId356" name="Button 2006">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271" r:id="rId357" name="Button 2007">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272" r:id="rId358" name="Button 2008">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73" r:id="rId359" name="Button 2009">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274" r:id="rId360" name="Button 2010">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275" r:id="rId361" name="Button 2011">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76" r:id="rId362" name="Button 2012">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77" r:id="rId363" name="Button 2013">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78" r:id="rId364" name="Button 2014">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79" r:id="rId365" name="Button 2015">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280" r:id="rId366" name="Button 2016">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81" r:id="rId367" name="Button 2017">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302" r:id="rId368" name="Button 2038">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303" r:id="rId369" name="Button 2039">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304" r:id="rId370" name="Button 2040">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305" r:id="rId371" name="Button 2041">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306" r:id="rId372" name="Button 2042">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7410" r:id="rId373" name="Button 2050">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7411" r:id="rId374" name="Button 2051">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7412" r:id="rId375" name="Button 2052">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7413" r:id="rId376" name="Button 2053">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7414" r:id="rId377" name="Button 2054">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7415" r:id="rId378" name="Button 2055">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7439" r:id="rId379" name="Button 2079">
              <controlPr locked="0" defaultSize="0" print="0" autoFill="0" autoPict="0" macro="[0]!Sheet1.InsertNewTabl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7440" r:id="rId380" name="Button 2080">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7441" r:id="rId381" name="Button 2081">
              <controlPr locked="0" defaultSize="0" print="0" autoFill="0" autoPict="0" macro="[0]!Sheet1.deleteProcedure">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7447" r:id="rId382" name="Button 2087">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7448" r:id="rId383" name="Button 2088">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449" r:id="rId384" name="Button 2089">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450" r:id="rId385" name="Button 2090">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7451" r:id="rId386" name="Button 2091">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452" r:id="rId387" name="Button 2092">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453" r:id="rId388" name="Button 2093">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454" r:id="rId389" name="Button 2094">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455" r:id="rId390" name="Button 2095">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7456" r:id="rId391" name="Button 2096">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457" r:id="rId392" name="Button 2097">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466" r:id="rId393" name="Button 2106">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7467" r:id="rId394" name="Button 2107">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468" r:id="rId395" name="Button 2108">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469" r:id="rId396" name="Button 2109">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7470" r:id="rId397" name="Button 2110">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471" r:id="rId398" name="Button 2111">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472" r:id="rId399" name="Button 2112">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473" r:id="rId400" name="Button 2113">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474" r:id="rId401" name="Button 2114">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475" r:id="rId402" name="Button 2115">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80" r:id="rId403" name="Button 2120">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7481" r:id="rId404" name="Button 2121">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482" r:id="rId405" name="Button 2122">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83" r:id="rId406" name="Button 2123">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484" r:id="rId407" name="Button 2124">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485" r:id="rId408" name="Button 2125">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90" r:id="rId409" name="Button 2130">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91" r:id="rId410" name="Button 2131">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92" r:id="rId411" name="Button 2132">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98" r:id="rId412" name="Button 2138">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99" r:id="rId413" name="Button 2139">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500" r:id="rId414" name="Button 2140">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527" r:id="rId415" name="Button 2167">
              <controlPr locked="0" defaultSize="0" print="0" autoFill="0" autoPict="0" macro="[0]!Sheet1.InsertNewTabl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528" r:id="rId416" name="Button 2168">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529" r:id="rId417" name="Button 2169">
              <controlPr locked="0" defaultSize="0" print="0" autoFill="0" autoPict="0" macro="[0]!Sheet1.deleteProcedure">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535" r:id="rId418" name="Button 2175">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536" r:id="rId419" name="Button 2176">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538" r:id="rId420" name="Button 2178">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539" r:id="rId421" name="Button 2179">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542" r:id="rId422" name="Button 2182">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543" r:id="rId423" name="Button 2183">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544" r:id="rId424" name="Button 218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545" r:id="rId425" name="Button 2185">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546" r:id="rId426" name="Button 2186">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547" r:id="rId427" name="Button 2187">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548" r:id="rId428" name="Button 2188">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549" r:id="rId429" name="Button 2189">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553" r:id="rId430" name="Button 2193">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569" r:id="rId431" name="Button 2209">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570" r:id="rId432" name="Button 2210">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573" r:id="rId433" name="Button 2213">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574" r:id="rId434" name="Button 2214">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75" r:id="rId435" name="Button 2215">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577" r:id="rId436" name="Button 2217">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578" r:id="rId437" name="Button 2218">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79" r:id="rId438" name="Button 2219">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580" r:id="rId439" name="Button 2220">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581" r:id="rId440" name="Button 2221">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592" r:id="rId441" name="Button 2232">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594" r:id="rId442" name="Button 2234">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595" r:id="rId443" name="Button 2235">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596" r:id="rId444" name="Button 2236">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98" r:id="rId445" name="Button 2238">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599" r:id="rId446" name="Button 2239">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600" r:id="rId447" name="Button 2240">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601" r:id="rId448" name="Button 2241">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602" r:id="rId449" name="Button 2242">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603" r:id="rId450" name="Button 2243">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604" r:id="rId451" name="Button 2244">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605" r:id="rId452" name="Button 2245">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606" r:id="rId453" name="Button 2246">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620" r:id="rId454" name="Button 2260">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622" r:id="rId455" name="Button 2262">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623" r:id="rId456" name="Button 2263">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624" r:id="rId457" name="Button 2264">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627" r:id="rId458" name="Button 2267">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628" r:id="rId459" name="Button 2268">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629" r:id="rId460" name="Button 2269">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630" r:id="rId461" name="Button 2270">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631" r:id="rId462" name="Button 2271">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632" r:id="rId463" name="Button 2272">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634" r:id="rId464" name="Button 2274">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646" r:id="rId465" name="Button 2286">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647" r:id="rId466" name="Button 2287">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648" r:id="rId467" name="Button 2288">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649" r:id="rId468" name="Button 2289">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650" r:id="rId469" name="Button 2290">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652" r:id="rId470" name="Button 2292">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686" r:id="rId471" name="Button 2326">
              <controlPr locked="0" defaultSize="0" print="0" autoFill="0" autoPict="0" macro="[0]!Sheet1.InsertNewTabl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687" r:id="rId472" name="Button 2327">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688" r:id="rId473" name="Button 2328">
              <controlPr locked="0" defaultSize="0" print="0" autoFill="0" autoPict="0" macro="[0]!Sheet1.deleteProcedure">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693" r:id="rId474" name="Button 2333">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694" r:id="rId475" name="Button 2334">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696" r:id="rId476" name="Button 2336">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697" r:id="rId477" name="Button 2337">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700" r:id="rId478" name="Button 2340">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701" r:id="rId479" name="Button 2341">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702" r:id="rId480" name="Button 2342">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704" r:id="rId481" name="Button 2344">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705" r:id="rId482" name="Button 2345">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725" r:id="rId483" name="Button 2365">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729" r:id="rId484" name="Button 2369">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730" r:id="rId485" name="Button 2370">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732" r:id="rId486" name="Button 2372">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734" r:id="rId487" name="Button 2374">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735" r:id="rId488" name="Button 2375">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736" r:id="rId489" name="Button 2376">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737" r:id="rId490" name="Button 2377">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749" r:id="rId491" name="Button 2389">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751" r:id="rId492" name="Button 2391">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754" r:id="rId493" name="Button 2394">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755" r:id="rId494" name="Button 2395">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757" r:id="rId495" name="Button 2397">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767" r:id="rId496" name="Button 2407">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768" r:id="rId497" name="Button 2408">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769" r:id="rId498" name="Button 2409">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770" r:id="rId499" name="Button 2410">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771" r:id="rId500" name="Button 2411">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772" r:id="rId501" name="Button 2412">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774" r:id="rId502" name="Button 2414">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775" r:id="rId503" name="Button 2415">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776" r:id="rId504" name="Button 2416">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777" r:id="rId505" name="Button 2417">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778" r:id="rId506" name="Button 2418">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789" r:id="rId507" name="Button 2429">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790" r:id="rId508" name="Button 2430">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791" r:id="rId509" name="Button 2431">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792" r:id="rId510" name="Button 2432">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793" r:id="rId511" name="Button 2433">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794" r:id="rId512" name="Button 2434">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795" r:id="rId513" name="Button 2435">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812" r:id="rId514" name="Button 2452">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814" r:id="rId515" name="Button 2454">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815" r:id="rId516" name="Button 2455">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978" r:id="rId517" name="Button 2618">
              <controlPr locked="0" defaultSize="0" print="0" autoFill="0" autoPict="0" macro="[0]!Sheet1.InsertNewTabl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980" r:id="rId518" name="Button 2620">
              <controlPr locked="0" defaultSize="0" print="0" autoFill="0" autoPict="0" macro="[0]!Sheet1.deleteProcedure">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985" r:id="rId519" name="Button 2625">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8038" r:id="rId520" name="Button 2678">
              <controlPr locked="0" defaultSize="0" print="0" autoFill="0" autoPict="0" macro="[0]!Sheet1.InsertNewTabl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8039" r:id="rId521" name="Button 2679">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8040" r:id="rId522" name="Button 2680">
              <controlPr locked="0" defaultSize="0" print="0" autoFill="0" autoPict="0" macro="[0]!Sheet1.deleteProcedure">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8046" r:id="rId523" name="Button 2686">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8047" r:id="rId524" name="Button 2687">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8048" r:id="rId525" name="Button 2688">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8049" r:id="rId526" name="Button 2689">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8050" r:id="rId527" name="Button 2690">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8051" r:id="rId528" name="Button 2691">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8052" r:id="rId529" name="Button 2692">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8054" r:id="rId530" name="Button 2694">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8055" r:id="rId531" name="Button 2695">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8056" r:id="rId532" name="Button 2696">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8057" r:id="rId533" name="Button 2697">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8058" r:id="rId534" name="Button 2698">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8059" r:id="rId535" name="Button 2699">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8060" r:id="rId536" name="Button 2700">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8061" r:id="rId537" name="Button 2701">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8062" r:id="rId538" name="Button 2702">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8063" r:id="rId539" name="Button 2703">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8064" r:id="rId540" name="Button 2704">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8068" r:id="rId541" name="Button 2708">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8069" r:id="rId542" name="Button 2709">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8071" r:id="rId543" name="Button 2711">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8076" r:id="rId544" name="Button 2716">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8077" r:id="rId545" name="Button 2717">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8078" r:id="rId546" name="Button 2718">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8079" r:id="rId547" name="Button 2719">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8080" r:id="rId548" name="Button 2720">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8081" r:id="rId549" name="Button 2721">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8082" r:id="rId550" name="Button 2722">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8083" r:id="rId551" name="Button 2723">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8084" r:id="rId552" name="Button 2724">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8085" r:id="rId553" name="Button 2725">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8086" r:id="rId554" name="Button 2726">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8087" r:id="rId555" name="Button 2727">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8088" r:id="rId556" name="Button 2728">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8089" r:id="rId557" name="Button 2729">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8090" r:id="rId558" name="Button 2730">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8091" r:id="rId559" name="Button 2731">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8092" r:id="rId560" name="Button 2732">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8093" r:id="rId561" name="Button 2733">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8112" r:id="rId562" name="Button 2752">
              <controlPr locked="0" defaultSize="0" print="0" autoFill="0" autoPict="0" macro="[0]!Sheet1.InsertNewTabl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8113" r:id="rId563" name="Button 2753">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8114" r:id="rId564" name="Button 2754">
              <controlPr locked="0" defaultSize="0" print="0" autoFill="0" autoPict="0" macro="[0]!Sheet1.deleteProcedure">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8119" r:id="rId565" name="Button 2759">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8120" r:id="rId566" name="Button 2760">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8121" r:id="rId567" name="Button 2761">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8122" r:id="rId568" name="Button 2762">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8123" r:id="rId569" name="Button 2763">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8124" r:id="rId570" name="Button 2764">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8125" r:id="rId571" name="Button 2765">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8126" r:id="rId572" name="Button 2766">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8127" r:id="rId573" name="Button 2767">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8128" r:id="rId574" name="Button 2768">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8129" r:id="rId575" name="Button 2769">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8130" r:id="rId576" name="Button 2770">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8131" r:id="rId577" name="Button 2771">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8132" r:id="rId578" name="Button 2772">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8133" r:id="rId579" name="Button 2773">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8134" r:id="rId580" name="Button 2774">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8135" r:id="rId581" name="Button 2775">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8146" r:id="rId582" name="Button 2786">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8147" r:id="rId583" name="Button 2787">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8149" r:id="rId584" name="Button 2789">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8177" r:id="rId585" name="Button 2817">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8178" r:id="rId586" name="Button 2818">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8179" r:id="rId587" name="Button 2819">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8180" r:id="rId588" name="Button 2820">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8181" r:id="rId589" name="Button 2821">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8182" r:id="rId590" name="Button 2822">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183" r:id="rId591" name="Button 2823">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8184" r:id="rId592" name="Button 2824">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8188" r:id="rId593" name="Button 2828">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8189" r:id="rId594" name="Button 2829">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8190" r:id="rId595" name="Button 2830">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8191" r:id="rId596" name="Button 2831">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8192" r:id="rId597" name="Button 2832">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8193" r:id="rId598" name="Button 2833">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196" r:id="rId599" name="Button 2836">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8221" r:id="rId600" name="Button 2861">
              <controlPr locked="0" defaultSize="0" print="0" autoFill="0" autoPict="0" macro="[0]!Sheet1.InsertNewTabl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222" r:id="rId601" name="Button 2862">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223" r:id="rId602" name="Button 2863">
              <controlPr locked="0" defaultSize="0" print="0" autoFill="0" autoPict="0" macro="[0]!Sheet1.deleteProcedure">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8228" r:id="rId603" name="Button 2868">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229" r:id="rId604" name="Button 2869">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230" r:id="rId605" name="Button 2870">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231" r:id="rId606" name="Button 2871">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232" r:id="rId607" name="Button 2872">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8233" r:id="rId608" name="Button 2873">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8234" r:id="rId609" name="Button 2874">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8235" r:id="rId610" name="Button 2875">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8236" r:id="rId611" name="Button 2876">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8237" r:id="rId612" name="Button 2877">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238" r:id="rId613" name="Button 2878">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239" r:id="rId614" name="Button 2879">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240" r:id="rId615" name="Button 2880">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241" r:id="rId616" name="Button 2881">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242" r:id="rId617" name="Button 2882">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243" r:id="rId618" name="Button 2883">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244" r:id="rId619" name="Button 2884">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245" r:id="rId620" name="Button 2885">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246" r:id="rId621" name="Button 2886">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247" r:id="rId622" name="Button 2887">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248" r:id="rId623" name="Button 2888">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260" r:id="rId624" name="Button 2900">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261" r:id="rId625" name="Button 2901">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262" r:id="rId626" name="Button 2902">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263" r:id="rId627" name="Button 2903">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268" r:id="rId628" name="Button 2908">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269" r:id="rId629" name="Button 2909">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8270" r:id="rId630" name="Button 2910">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271" r:id="rId631" name="Button 2911">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272" r:id="rId632" name="Button 2912">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273" r:id="rId633" name="Button 2913">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278" r:id="rId634" name="Button 2918">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279" r:id="rId635" name="Button 2919">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280" r:id="rId636" name="Button 2920">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289" r:id="rId637" name="Button 2929">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314" r:id="rId638" name="Button 2954">
              <controlPr locked="0" defaultSize="0" print="0" autoFill="0" autoPict="0" macro="[0]!Sheet1.InsertNewTabl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315" r:id="rId639" name="Button 2955">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316" r:id="rId640" name="Button 2956">
              <controlPr locked="0" defaultSize="0" print="0" autoFill="0" autoPict="0" macro="[0]!Sheet1.deleteProcedure">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8321" r:id="rId641" name="Button 2961">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8322" r:id="rId642" name="Button 2962">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323" r:id="rId643" name="Button 2963">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324" r:id="rId644" name="Button 2964">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8325" r:id="rId645" name="Button 2965">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326" r:id="rId646" name="Button 2966">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8327" r:id="rId647" name="Button 2967">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8328" r:id="rId648" name="Button 2968">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8329" r:id="rId649" name="Button 2969">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330" r:id="rId650" name="Button 2970">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331" r:id="rId651" name="Button 2971">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332" r:id="rId652" name="Button 2972">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333" r:id="rId653" name="Button 2973">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334" r:id="rId654" name="Button 2974">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335" r:id="rId655" name="Button 2975">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336" r:id="rId656" name="Button 2976">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347" r:id="rId657" name="Button 2987">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348" r:id="rId658" name="Button 2988">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349" r:id="rId659" name="Button 2989">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350" r:id="rId660" name="Button 2990">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351" r:id="rId661" name="Button 2991">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352" r:id="rId662" name="Button 2992">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379" r:id="rId663" name="Button 3019">
              <controlPr locked="0" defaultSize="0" print="0" autoFill="0" autoPict="0" macro="[0]!Sheet1.InsertNewTabl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380" r:id="rId664" name="Button 3020">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381" r:id="rId665" name="Button 3021">
              <controlPr locked="0" defaultSize="0" print="0" autoFill="0" autoPict="0" macro="[0]!Sheet1.deleteProcedure">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386" r:id="rId666" name="Button 3026">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387" r:id="rId667" name="Button 3027">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388" r:id="rId668" name="Button 3028">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389" r:id="rId669" name="Button 3029">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390" r:id="rId670" name="Button 3030">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391" r:id="rId671" name="Button 3031">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392" r:id="rId672" name="Button 3032">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393" r:id="rId673" name="Button 3033">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394" r:id="rId674" name="Button 3034">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395" r:id="rId675" name="Button 303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8396" r:id="rId676" name="Button 303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397" r:id="rId677" name="Button 3037">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398" r:id="rId678" name="Button 3038">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399" r:id="rId679" name="Button 3039">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400" r:id="rId680" name="Button 3040">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401" r:id="rId681" name="Button 3041">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402" r:id="rId682" name="Button 3042">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403" r:id="rId683" name="Button 3043">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404" r:id="rId684" name="Button 3044">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406" r:id="rId685" name="Button 3046">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407" r:id="rId686" name="Button 3047">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2545" r:id="rId687" name="Button 3089">
              <controlPr locked="0" defaultSize="0" print="0" autoFill="0" autoPict="0" macro="[0]!Sheet1.InsertNewTabl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2546" r:id="rId688" name="Button 3090">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2547" r:id="rId689" name="Button 3091">
              <controlPr locked="0" defaultSize="0" print="0" autoFill="0" autoPict="0" macro="[0]!Sheet1.deleteProcedure">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2552" r:id="rId690" name="Button 3096">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22553" r:id="rId691" name="Button 3097">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2554" r:id="rId692" name="Button 3098">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2555" r:id="rId693" name="Button 3099">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2563" r:id="rId694" name="Button 3107">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2585" r:id="rId695" name="Button 3129">
              <controlPr locked="0" defaultSize="0" print="0" autoFill="0" autoPict="0" macro="[0]!Sheet1.InsertNewTabl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22586" r:id="rId696" name="Button 3130">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2587" r:id="rId697" name="Button 3131">
              <controlPr locked="0" defaultSize="0" print="0" autoFill="0" autoPict="0" macro="[0]!Sheet1.deleteProcedure">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2592" r:id="rId698" name="Button 3136">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2593" r:id="rId699" name="Button 3137">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2594" r:id="rId700" name="Button 3138">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2595" r:id="rId701" name="Button 3139">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2601" r:id="rId702" name="Button 3145">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2622" r:id="rId703" name="Button 3166">
              <controlPr locked="0" defaultSize="0" print="0" autoFill="0" autoPict="0" macro="[0]!Sheet1.InsertNewTabl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2623" r:id="rId704" name="Button 3167">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2624" r:id="rId705" name="Button 3168">
              <controlPr locked="0" defaultSize="0" print="0" autoFill="0" autoPict="0" macro="[0]!Sheet1.deleteProcedure">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2630" r:id="rId706" name="Button 3174">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2631" r:id="rId707" name="Button 3175">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2632" r:id="rId708" name="Button 3176">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2633" r:id="rId709" name="Button 3177">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2634" r:id="rId710" name="Button 3178">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2635" r:id="rId711" name="Button 3179">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2636" r:id="rId712" name="Button 3180">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2637" r:id="rId713" name="Button 3181">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2638" r:id="rId714" name="Button 3182">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2639" r:id="rId715" name="Button 3183">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2640" r:id="rId716" name="Button 3184">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2641" r:id="rId717" name="Button 3185">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2642" r:id="rId718" name="Button 3186">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2643" r:id="rId719" name="Button 3187">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2644" r:id="rId720" name="Button 3188">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2645" r:id="rId721" name="Button 3189">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2646" r:id="rId722" name="Button 3190">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2647" r:id="rId723" name="Button 3191">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2648" r:id="rId724" name="Button 3192">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2660" r:id="rId725" name="Button 3204">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2661" r:id="rId726" name="Button 3205">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2662" r:id="rId727" name="Button 3206">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2663" r:id="rId728" name="Button 3207">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2667" r:id="rId729" name="Button 3211">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2668" r:id="rId730" name="Button 3212">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2669" r:id="rId731" name="Button 3213">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2679" r:id="rId732" name="Button 3223">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2680" r:id="rId733" name="Button 3224">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681" r:id="rId734" name="Button 3225">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2682" r:id="rId735" name="Button 3226">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2683" r:id="rId736" name="Button 3227">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2684" r:id="rId737" name="Button 3228">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2685" r:id="rId738" name="Button 3229">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2686" r:id="rId739" name="Button 3230">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2687" r:id="rId740" name="Button 3231">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2688" r:id="rId741" name="Button 3232">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2689" r:id="rId742" name="Button 3233">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2690" r:id="rId743" name="Button 3234">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2691" r:id="rId744" name="Button 3235">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2692" r:id="rId745" name="Button 3236">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2702" r:id="rId746" name="Button 3246">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2703" r:id="rId747" name="Button 3247">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2704" r:id="rId748" name="Button 3248">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2705" r:id="rId749" name="Button 3249">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2706" r:id="rId750" name="Button 3250">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2707" r:id="rId751" name="Button 3251">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2737" r:id="rId752" name="Button 3281">
              <controlPr locked="0" defaultSize="0" print="0" autoFill="0" autoPict="0" macro="[0]!Sheet1.InsertNewTabl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2738" r:id="rId753" name="Button 3282">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2739" r:id="rId754" name="Button 3283">
              <controlPr locked="0" defaultSize="0" print="0" autoFill="0" autoPict="0" macro="[0]!Sheet1.deleteProcedure">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2743" r:id="rId755" name="Button 3287">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2744" r:id="rId756" name="Button 3288">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2745" r:id="rId757" name="Button 3289">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2746" r:id="rId758" name="Button 3290">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2747" r:id="rId759" name="Button 3291">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748" r:id="rId760" name="Button 3292">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2749" r:id="rId761" name="Button 3293">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2750" r:id="rId762" name="Button 3294">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2755" r:id="rId763" name="Button 3299">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2756" r:id="rId764" name="Button 3300">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2757" r:id="rId765" name="Button 3301">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2758" r:id="rId766" name="Button 3302">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2759" r:id="rId767" name="Button 3303">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2761" r:id="rId768" name="Button 3305">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22767" r:id="rId769" name="Button 3311">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2769" r:id="rId770" name="Button 3313">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2770" r:id="rId771" name="Button 3314">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771" r:id="rId772" name="Button 3315">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772" r:id="rId773" name="Button 3316">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779" r:id="rId774" name="Button 3323">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780" r:id="rId775" name="Button 3324">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781" r:id="rId776" name="Button 3325">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782" r:id="rId777" name="Button 3326">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783" r:id="rId778" name="Button 3327">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784" r:id="rId779" name="Button 3328">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2785" r:id="rId780" name="Button 3329">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2786" r:id="rId781" name="Button 3330">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2787" r:id="rId782" name="Button 3331">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2788" r:id="rId783" name="Button 3332">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2789" r:id="rId784" name="Button 3333">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792" r:id="rId785" name="Button 3336">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2793" r:id="rId786" name="Button 3337">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794" r:id="rId787" name="Button 3338">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2795" r:id="rId788" name="Button 3339">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2796" r:id="rId789" name="Button 3340">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797" r:id="rId790" name="Button 3341">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798" r:id="rId791" name="Button 3342">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2799" r:id="rId792" name="Button 3343">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2800" r:id="rId793" name="Button 3344">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801" r:id="rId794" name="Button 3345">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2802" r:id="rId795" name="Button 3346">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2847" r:id="rId796" name="Button 3391">
              <controlPr locked="0" defaultSize="0" print="0" autoFill="0" autoPict="0" macro="[0]!Sheet1.InsertNewTabl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848" r:id="rId797" name="Button 3392">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849" r:id="rId798" name="Button 3393">
              <controlPr locked="0" defaultSize="0" print="0" autoFill="0" autoPict="0" macro="[0]!Sheet1.deleteProcedure">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854" r:id="rId799" name="Button 3398">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855" r:id="rId800" name="Button 3399">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2856" r:id="rId801" name="Button 3400">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2857" r:id="rId802" name="Button 3401">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858" r:id="rId803" name="Button 3402">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2859" r:id="rId804" name="Button 3403">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860" r:id="rId805" name="Button 3404">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861" r:id="rId806" name="Button 3405">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866" r:id="rId807" name="Button 3410">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867" r:id="rId808" name="Button 3411">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868" r:id="rId809" name="Button 3412">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869" r:id="rId810" name="Button 3413">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2870" r:id="rId811" name="Button 3414">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2871" r:id="rId812" name="Button 3415">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2872" r:id="rId813" name="Button 3416">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2875" r:id="rId814" name="Button 3419">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2876" r:id="rId815" name="Button 3420">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2877" r:id="rId816" name="Button 3421">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2888" r:id="rId817" name="Button 3432">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2889" r:id="rId818" name="Button 3433">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2890" r:id="rId819" name="Button 3434">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2891" r:id="rId820" name="Button 3435">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892" r:id="rId821" name="Button 3436">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893" r:id="rId822" name="Button 3437">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2894" r:id="rId823" name="Button 3438">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896" r:id="rId824" name="Button 3440">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905" r:id="rId825" name="Button 3449">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906" r:id="rId826" name="Button 3450">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907" r:id="rId827" name="Button 3451">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908" r:id="rId828" name="Button 3452">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909" r:id="rId829" name="Button 3453">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2910" r:id="rId830" name="Button 3454">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911" r:id="rId831" name="Button 3455">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912" r:id="rId832" name="Button 3456">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2913" r:id="rId833" name="Button 3457">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920" r:id="rId834" name="Button 3464">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921" r:id="rId835" name="Button 3465">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2922" r:id="rId836" name="Button 3466">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2923" r:id="rId837" name="Button 3467">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924" r:id="rId838" name="Button 3468">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2950" r:id="rId839" name="Button 3494">
              <controlPr locked="0" defaultSize="0" print="0" autoFill="0" autoPict="0" macro="[0]!Sheet1.InsertNewTabl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951" r:id="rId840" name="Button 3495">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952" r:id="rId841" name="Button 3496">
              <controlPr locked="0" defaultSize="0" print="0" autoFill="0" autoPict="0" macro="[0]!Sheet1.deleteProcedure">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2957" r:id="rId842" name="Button 3501">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958" r:id="rId843" name="Button 3502">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959" r:id="rId844" name="Button 3503">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960" r:id="rId845" name="Button 3504">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961" r:id="rId846" name="Button 3505">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962" r:id="rId847" name="Button 3506">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2963" r:id="rId848" name="Button 3507">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2964" r:id="rId849" name="Button 3508">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2965" r:id="rId850" name="Button 3509">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966" r:id="rId851" name="Button 3510">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967" r:id="rId852" name="Button 3511">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968" r:id="rId853" name="Button 3512">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969" r:id="rId854" name="Button 3513">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970" r:id="rId855" name="Button 3514">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971" r:id="rId856" name="Button 3515">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973" r:id="rId857" name="Button 3517">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974" r:id="rId858" name="Button 3518">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975" r:id="rId859" name="Button 3519">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981" r:id="rId860" name="Button 3525">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982" r:id="rId861" name="Button 3526">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983" r:id="rId862" name="Button 3527">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984" r:id="rId863" name="Button 3528">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985" r:id="rId864" name="Button 3529">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990" r:id="rId865" name="Button 3534">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991" r:id="rId866" name="Button 3535">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993" r:id="rId867" name="Button 3537">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2994" r:id="rId868" name="Button 3538">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2995" r:id="rId869" name="Button 3539">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2996" r:id="rId870" name="Button 3540">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2997" r:id="rId871" name="Button 3541">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2998" r:id="rId872" name="Button 3542">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2999" r:id="rId873" name="Button 3543">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000" r:id="rId874" name="Button 3544">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3001" r:id="rId875" name="Button 3545">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3002" r:id="rId876" name="Button 3546">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3003" r:id="rId877" name="Button 3547">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3004" r:id="rId878" name="Button 3548">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3005" r:id="rId879" name="Button 3549">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3006" r:id="rId880" name="Button 3550">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3007" r:id="rId881" name="Button 3551">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3050" r:id="rId882" name="Button 3594">
              <controlPr locked="0" defaultSize="0" print="0" autoFill="0" autoPict="0" macro="[0]!Sheet1.InsertNewTabl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3051" r:id="rId883" name="Button 3595">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3052" r:id="rId884" name="Button 3596">
              <controlPr locked="0" defaultSize="0" print="0" autoFill="0" autoPict="0" macro="[0]!Sheet1.deleteProcedure">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3057" r:id="rId885" name="Button 3601">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3058" r:id="rId886" name="Button 3602">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3060" r:id="rId887" name="Button 3604">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3061" r:id="rId888" name="Button 3605">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3094" r:id="rId889" name="Button 3638">
              <controlPr locked="0" defaultSize="0" print="0" autoFill="0" autoPict="0" macro="[0]!Sheet1.InsertNewTabl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3095" r:id="rId890" name="Button 3639">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3096" r:id="rId891" name="Button 3640">
              <controlPr locked="0" defaultSize="0" print="0" autoFill="0" autoPict="0" macro="[0]!Sheet1.deleteProcedure">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3102" r:id="rId892" name="Button 3646">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3103" r:id="rId893" name="Button 3647">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3104" r:id="rId894" name="Button 3648">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3105" r:id="rId895" name="Button 3649">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3106" r:id="rId896" name="Button 3650">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3107" r:id="rId897" name="Button 3651">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3108" r:id="rId898" name="Button 3652">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3109" r:id="rId899" name="Button 3653">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3110" r:id="rId900" name="Button 3654">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3111" r:id="rId901" name="Button 3655">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3112" r:id="rId902" name="Button 3656">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3113" r:id="rId903" name="Button 3657">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114" r:id="rId904" name="Button 3658">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3115" r:id="rId905" name="Button 3659">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3125" r:id="rId906" name="Button 3669">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3126" r:id="rId907" name="Button 3670">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3127" r:id="rId908" name="Button 3671">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3128" r:id="rId909" name="Button 3672">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3129" r:id="rId910" name="Button 3673">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3130" r:id="rId911" name="Button 3674">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3134" r:id="rId912" name="Button 3678">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3136" r:id="rId913" name="Button 3680">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3157" r:id="rId914" name="Button 3701">
              <controlPr locked="0" defaultSize="0" print="0" autoFill="0" autoPict="0" macro="[0]!Sheet1.InsertNewTabl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3158" r:id="rId915" name="Button 3702">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3159" r:id="rId916" name="Button 3703">
              <controlPr locked="0" defaultSize="0" print="0" autoFill="0" autoPict="0" macro="[0]!Sheet1.deleteProcedure">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3165" r:id="rId917" name="Button 3709">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3166" r:id="rId918" name="Button 3710">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3167" r:id="rId919" name="Button 3711">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3168" r:id="rId920" name="Button 3712">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3169" r:id="rId921" name="Button 3713">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3170" r:id="rId922" name="Button 3714">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3171" r:id="rId923" name="Button 3715">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3172" r:id="rId924" name="Button 3716">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3173" r:id="rId925" name="Button 3717">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3174" r:id="rId926" name="Button 3718">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175" r:id="rId927" name="Button 3719">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176" r:id="rId928" name="Button 3720">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3177" r:id="rId929" name="Button 3721">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3178" r:id="rId930" name="Button 3722">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3179" r:id="rId931" name="Button 3723">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3180" r:id="rId932" name="Button 3724">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3181" r:id="rId933" name="Button 3725">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3182" r:id="rId934" name="Button 3726">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3183" r:id="rId935" name="Button 3727">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3184" r:id="rId936" name="Button 3728">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3185" r:id="rId937" name="Button 3729">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3187" r:id="rId938" name="Button 3731">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237" r:id="rId939" name="Button 3781">
              <controlPr locked="0" defaultSize="0" print="0" autoFill="0" autoPict="0" macro="[0]!Sheet1.InsertNewTabl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238" r:id="rId940" name="Button 3782">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3239" r:id="rId941" name="Button 3783">
              <controlPr locked="0" defaultSize="0" print="0" autoFill="0" autoPict="0" macro="[0]!Sheet1.deleteProcedure">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3245" r:id="rId942" name="Button 3789">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3246" r:id="rId943" name="Button 3790">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3247" r:id="rId944" name="Button 3791">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3248" r:id="rId945" name="Button 3792">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3249" r:id="rId946" name="Button 3793">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3250" r:id="rId947" name="Button 3794">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3251" r:id="rId948" name="Button 3795">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252" r:id="rId949" name="Button 3796">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3253" r:id="rId950" name="Button 3797">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254" r:id="rId951" name="Button 3798">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255" r:id="rId952" name="Button 3799">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3256" r:id="rId953" name="Button 3800">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3259" r:id="rId954" name="Button 3803">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3260" r:id="rId955" name="Button 3804">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261" r:id="rId956" name="Button 3805">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3262" r:id="rId957" name="Button 3806">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3263" r:id="rId958" name="Button 3807">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3264" r:id="rId959" name="Button 3808">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3265" r:id="rId960" name="Button 3809">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3306" r:id="rId961" name="Button 3850">
              <controlPr locked="0" defaultSize="0" print="0" autoFill="0" autoPict="0" macro="[0]!Sheet1.InsertNewTabl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3307" r:id="rId962" name="Button 3851">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3308" r:id="rId963" name="Button 3852">
              <controlPr locked="0" defaultSize="0" print="0" autoFill="0" autoPict="0" macro="[0]!Sheet1.deleteProcedure">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315" r:id="rId964" name="Button 3859">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3316" r:id="rId965" name="Button 3860">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317" r:id="rId966" name="Button 3861">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3318" r:id="rId967" name="Button 3862">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3319" r:id="rId968" name="Button 3863">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320" r:id="rId969" name="Button 3864">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3321" r:id="rId970" name="Button 3865">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3322" r:id="rId971" name="Button 3866">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323" r:id="rId972" name="Button 3867">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3324" r:id="rId973" name="Button 3868">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325" r:id="rId974" name="Button 3869">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3326" r:id="rId975" name="Button 3870">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3327" r:id="rId976" name="Button 3871">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3328" r:id="rId977" name="Button 3872">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3340" r:id="rId978" name="Button 3884">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3341" r:id="rId979" name="Button 3885">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342" r:id="rId980" name="Button 3886">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3347" r:id="rId981" name="Button 3891">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3348" r:id="rId982" name="Button 3892">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3371" r:id="rId983" name="Button 3915">
              <controlPr locked="0" defaultSize="0" print="0" autoFill="0" autoPict="0" macro="[0]!Sheet1.InsertNewTabl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3372" r:id="rId984" name="Button 3916">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3373" r:id="rId985" name="Button 3917">
              <controlPr locked="0" defaultSize="0" print="0" autoFill="0" autoPict="0" macro="[0]!Sheet1.deleteProcedure">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378" r:id="rId986" name="Button 3922">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3379" r:id="rId987" name="Button 3923">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3380" r:id="rId988" name="Button 3924">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3381" r:id="rId989" name="Button 3925">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3383" r:id="rId990" name="Button 3927">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3404" r:id="rId991" name="Button 3948">
              <controlPr locked="0" defaultSize="0" print="0" autoFill="0" autoPict="0" macro="[0]!Sheet1.InsertNewTabl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405" r:id="rId992" name="Button 3949">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406" r:id="rId993" name="Button 3950">
              <controlPr locked="0" defaultSize="0" print="0" autoFill="0" autoPict="0" macro="[0]!Sheet1.deleteProcedure">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411" r:id="rId994" name="Button 3955">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3412" r:id="rId995" name="Button 3956">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413" r:id="rId996" name="Button 3957">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414" r:id="rId997" name="Button 3958">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3416" r:id="rId998" name="Button 3960">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436" r:id="rId999" name="Button 3980">
              <controlPr locked="0" defaultSize="0" print="0" autoFill="0" autoPict="0" macro="[0]!Sheet1.InsertNewTabl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3437" r:id="rId1000" name="Button 3981">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3438" r:id="rId1001" name="Button 3982">
              <controlPr locked="0" defaultSize="0" print="0" autoFill="0" autoPict="0" macro="[0]!Sheet1.deleteProcedure">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3444" r:id="rId1002" name="Button 3988">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445" r:id="rId1003" name="Button 3989">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3446" r:id="rId1004" name="Button 3990">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3495" r:id="rId1005" name="Button 4039">
              <controlPr locked="0" defaultSize="0" print="0" autoFill="0" autoPict="0" macro="[0]!Sheet1.InsertNewTabl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3497" r:id="rId1006" name="Button 4041">
              <controlPr locked="0" defaultSize="0" print="0" autoFill="0" autoPict="0" macro="[0]!Sheet1.deleteProcedure">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506" r:id="rId1007" name="Button 4050">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3508" r:id="rId1008" name="Button 4052">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533" r:id="rId1009" name="Button 4077">
              <controlPr locked="0" defaultSize="0" print="0" autoFill="0" autoPict="0" macro="[0]!Sheet1.InsertNewTabl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3534" r:id="rId1010" name="Button 4078">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3535" r:id="rId1011" name="Button 4079">
              <controlPr locked="0" defaultSize="0" print="0" autoFill="0" autoPict="0" macro="[0]!Sheet1.deleteProcedure">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540" r:id="rId1012" name="Button 4084">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7742" r:id="rId1013" name="Button 4190">
              <controlPr locked="0" defaultSize="0" print="0" autoFill="0" autoPict="0" macro="[0]!Sheet1.InsertNewTabl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7743" r:id="rId1014" name="Button 4191">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7744" r:id="rId1015" name="Button 4192">
              <controlPr locked="0" defaultSize="0" print="0" autoFill="0" autoPict="0" macro="[0]!Sheet1.deleteProcedure">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7748" r:id="rId1016" name="Button 4196">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7749" r:id="rId1017" name="Button 4197">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7751" r:id="rId1018" name="Button 4199">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7753" r:id="rId1019" name="Button 4201">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7754" r:id="rId1020" name="Button 4202">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7758" r:id="rId1021" name="Button 4206">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7759" r:id="rId1022" name="Button 4207">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7762" r:id="rId1023" name="Button 4210">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7782" r:id="rId1024" name="Button 4230">
              <controlPr locked="0" defaultSize="0" print="0" autoFill="0" autoPict="0" macro="[0]!Sheet1.InsertNewTabl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7783" r:id="rId1025" name="Button 4231">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7784" r:id="rId1026" name="Button 4232">
              <controlPr locked="0" defaultSize="0" print="0" autoFill="0" autoPict="0" macro="[0]!Sheet1.deleteProcedure">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7786" r:id="rId1027" name="Button 4234">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7787" r:id="rId1028" name="Button 4235">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7790" r:id="rId1029" name="Button 4238">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7791" r:id="rId1030" name="Button 4239">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7793" r:id="rId1031" name="Button 4241">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7796" r:id="rId1032" name="Button 4244">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7798" r:id="rId1033" name="Button 4246">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7799" r:id="rId1034" name="Button 4247">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7820" r:id="rId1035" name="Button 4268">
              <controlPr locked="0" defaultSize="0" print="0" autoFill="0" autoPict="0" macro="[0]!Sheet1.InsertNewTabl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7821" r:id="rId1036" name="Button 4269">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7822" r:id="rId1037" name="Button 4270">
              <controlPr locked="0" defaultSize="0" print="0" autoFill="0" autoPict="0" macro="[0]!Sheet1.deleteProcedure">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7826" r:id="rId1038" name="Button 4274">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7827" r:id="rId1039" name="Button 4275">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7828" r:id="rId1040" name="Button 4276">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7829" r:id="rId1041" name="Button 4277">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7851" r:id="rId1042" name="Button 4299">
              <controlPr locked="0" defaultSize="0" print="0" autoFill="0" autoPict="0" macro="[0]!Sheet1.InsertNewTabl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7852" r:id="rId1043" name="Button 4300">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7853" r:id="rId1044" name="Button 4301">
              <controlPr locked="0" defaultSize="0" print="0" autoFill="0" autoPict="0" macro="[0]!Sheet1.deleteProcedure">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7857" r:id="rId1045" name="Button 4305">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7858" r:id="rId1046" name="Button 4306">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7860" r:id="rId1047" name="Button 4308">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7861" r:id="rId1048" name="Button 4309">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7881" r:id="rId1049" name="Button 4329">
              <controlPr locked="0" defaultSize="0" print="0" autoFill="0" autoPict="0" macro="[0]!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7883" r:id="rId1050" name="Button 4331">
              <controlPr locked="0" defaultSize="0" print="0" autoFill="0" autoPict="0" macro="[0]!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7887" r:id="rId1051" name="Button 4335">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7888" r:id="rId1052" name="Button 4336">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7889" r:id="rId1053" name="Button 4337">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7890" r:id="rId1054" name="Button 4338">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7892" r:id="rId1055" name="Button 4340">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7895" r:id="rId1056" name="Button 4343">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7918" r:id="rId1057" name="Button 4366">
              <controlPr locked="0" defaultSize="0" print="0" autoFill="0" autoPict="0" macro="[0]!Sheet1.InsertNewTabl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7919" r:id="rId1058" name="Button 4367">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7920" r:id="rId1059" name="Button 4368">
              <controlPr locked="0" defaultSize="0" print="0" autoFill="0" autoPict="0" macro="[0]!Sheet1.deleteProcedure">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7924" r:id="rId1060" name="Button 4372">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7925" r:id="rId1061" name="Button 4373">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7946" r:id="rId1062" name="Button 4394">
              <controlPr locked="0" defaultSize="0" print="0" autoFill="0" autoPict="0" macro="[0]!Sheet1.InsertNewTabl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7947" r:id="rId1063" name="Button 4395">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7948" r:id="rId1064" name="Button 4396">
              <controlPr locked="0" defaultSize="0" print="0" autoFill="0" autoPict="0" macro="[0]!Sheet1.deleteProcedure">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7952" r:id="rId1065" name="Button 4400">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7953" r:id="rId1066" name="Button 4401">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7973" r:id="rId1067" name="Button 4421">
              <controlPr locked="0" defaultSize="0" print="0" autoFill="0" autoPict="0" macro="[0]!Sheet1.InsertNewTabl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7974" r:id="rId1068" name="Button 4422">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7975" r:id="rId1069" name="Button 4423">
              <controlPr locked="0" defaultSize="0" print="0" autoFill="0" autoPict="0" macro="[0]!Sheet1.deleteProcedure">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7979" r:id="rId1070" name="Button 4427">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7980" r:id="rId1071" name="Button 4428">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8000" r:id="rId1072" name="Button 4448">
              <controlPr locked="0" defaultSize="0" print="0" autoFill="0" autoPict="0" macro="[0]!Sheet1.InsertNewTabl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8001" r:id="rId1073" name="Button 4449">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8002" r:id="rId1074" name="Button 4450">
              <controlPr locked="0" defaultSize="0" print="0" autoFill="0" autoPict="0" macro="[0]!Sheet1.deleteProcedure">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8006" r:id="rId1075" name="Button 4454">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8007" r:id="rId1076" name="Button 4455">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8027" r:id="rId1077" name="Button 4475">
              <controlPr locked="0" defaultSize="0" print="0" autoFill="0" autoPict="0" macro="[0]!Sheet1.InsertNewTabl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8028" r:id="rId1078" name="Button 4476">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8029" r:id="rId1079" name="Button 4477">
              <controlPr locked="0" defaultSize="0" print="0" autoFill="0" autoPict="0" macro="[0]!Sheet1.deleteProcedure">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8030" r:id="rId1080" name="Button 4478">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8056" r:id="rId1081" name="Button 4504">
              <controlPr locked="0" defaultSize="0" print="0" autoFill="0" autoPict="0" macro="[0]!Sheet1.InsertNewTabl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8057" r:id="rId1082" name="Button 4505">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8058" r:id="rId1083" name="Button 4506">
              <controlPr locked="0" defaultSize="0" print="0" autoFill="0" autoPict="0" macro="[0]!Sheet1.deleteProcedure">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8062" r:id="rId1084" name="Button 4510">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8065" r:id="rId1085" name="Button 4513">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8067" r:id="rId1086" name="Button 4515">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8071" r:id="rId1087" name="Button 4519">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8072" r:id="rId1088" name="Button 4520">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8073" r:id="rId1089" name="Button 4521">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8074" r:id="rId1090" name="Button 4522">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8075" r:id="rId1091" name="Button 4523">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8076" r:id="rId1092" name="Button 4524">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8079" r:id="rId1093" name="Button 4527">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8080" r:id="rId1094" name="Button 4528">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8081" r:id="rId1095" name="Button 4529">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8082" r:id="rId1096" name="Button 4530">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8083" r:id="rId1097" name="Button 4531">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8084" r:id="rId1098" name="Button 4532">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8085" r:id="rId1099" name="Button 4533">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8086" r:id="rId1100" name="Button 4534">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8087" r:id="rId1101" name="Button 4535">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8092" r:id="rId1102" name="Button 4540">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8093" r:id="rId1103" name="Button 4541">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8094" r:id="rId1104" name="Button 4542">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8095" r:id="rId1105" name="Button 4543">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8101" r:id="rId1106" name="Button 4549">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8135" r:id="rId1107" name="Button 4583">
              <controlPr locked="0" defaultSize="0" print="0" autoFill="0" autoPict="0" macro="[0]!Sheet1.InsertNewTabl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8136" r:id="rId1108" name="Button 4584">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8137" r:id="rId1109" name="Button 4585">
              <controlPr locked="0" defaultSize="0" print="0" autoFill="0" autoPict="0" macro="[0]!Sheet1.deleteProcedure">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8161" r:id="rId1110" name="Button 4609">
              <controlPr locked="0" defaultSize="0" print="0" autoFill="0" autoPict="0" macro="[0]!Sheet1.InsertNewTabl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8162" r:id="rId1111" name="Button 4610">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8163" r:id="rId1112" name="Button 4611">
              <controlPr locked="0" defaultSize="0" print="0" autoFill="0" autoPict="0" macro="[0]!Sheet1.deleteProcedure">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8213" r:id="rId1113" name="Button 4661">
              <controlPr locked="0" defaultSize="0" print="0" autoFill="0" autoPict="0" macro="[0]!Sheet1.InsertNewTabl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8214" r:id="rId1114" name="Button 4662">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8215" r:id="rId1115" name="Button 4663">
              <controlPr locked="0" defaultSize="0" print="0" autoFill="0" autoPict="0" macro="[0]!Sheet1.deleteProcedure">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8238" r:id="rId1116" name="Button 4686">
              <controlPr locked="0" defaultSize="0" print="0" autoFill="0" autoPict="0" macro="[0]!Sheet1.InsertNewTabl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8239" r:id="rId1117" name="Button 4687">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8240" r:id="rId1118" name="Button 4688">
              <controlPr locked="0" defaultSize="0" print="0" autoFill="0" autoPict="0" macro="[0]!Sheet1.deleteProcedure">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8263" r:id="rId1119" name="Button 4711">
              <controlPr locked="0" defaultSize="0" print="0" autoFill="0" autoPict="0" macro="[0]!Sheet1.InsertNewTabl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8264" r:id="rId1120" name="Button 4712">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8265" r:id="rId1121" name="Button 4713">
              <controlPr locked="0" defaultSize="0" print="0" autoFill="0" autoPict="0" macro="[0]!Sheet1.deleteProcedure">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8287" r:id="rId1122" name="Button 4735">
              <controlPr locked="0" defaultSize="0" print="0" autoFill="0" autoPict="0" macro="[0]!Sheet1.InsertNewTabl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8288" r:id="rId1123" name="Button 4736">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8289" r:id="rId1124" name="Button 4737">
              <controlPr locked="0" defaultSize="0" print="0" autoFill="0" autoPict="0" macro="[0]!Sheet1.deleteProcedure">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8312" r:id="rId1125" name="Button 4760">
              <controlPr locked="0" defaultSize="0" print="0" autoFill="0" autoPict="0" macro="[0]!Sheet1.InsertNewTabl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8313" r:id="rId1126" name="Button 4761">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8314" r:id="rId1127" name="Button 4762">
              <controlPr locked="0" defaultSize="0" print="0" autoFill="0" autoPict="0" macro="[0]!Sheet1.deleteProcedure">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8336" r:id="rId1128" name="Button 4784">
              <controlPr locked="0" defaultSize="0" print="0" autoFill="0" autoPict="0" macro="[0]!Sheet1.InsertNewTabl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8337" r:id="rId1129" name="Button 4785">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8338" r:id="rId1130" name="Button 4786">
              <controlPr locked="0" defaultSize="0" print="0" autoFill="0" autoPict="0" macro="[0]!Sheet1.deleteProcedure">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8361" r:id="rId1131" name="Button 4809">
              <controlPr locked="0" defaultSize="0" print="0" autoFill="0" autoPict="0" macro="[0]!Sheet1.InsertNewTabl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8362" r:id="rId1132" name="Button 4810">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8363" r:id="rId1133" name="Button 4811">
              <controlPr locked="0" defaultSize="0" print="0" autoFill="0" autoPict="0" macro="[0]!Sheet1.deleteProcedure">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8426" r:id="rId1134" name="Button 4874">
              <controlPr locked="0" defaultSize="0" print="0" autoFill="0" autoPict="0" macro="[0]!Sheet1.InsertNewTabl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8427" r:id="rId1135" name="Button 4875">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8428" r:id="rId1136" name="Button 4876">
              <controlPr locked="0" defaultSize="0" print="0" autoFill="0" autoPict="0" macro="[0]!Sheet1.deleteProcedure">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8429" r:id="rId1137" name="Button 4877">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28432" r:id="rId1138" name="Button 4880">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8433" r:id="rId1139" name="Button 4881">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8434" r:id="rId1140" name="Button 4882">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8435" r:id="rId1141" name="Button 4883">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8436" r:id="rId1142" name="Button 4884">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8439" r:id="rId1143" name="Button 4887">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8440" r:id="rId1144" name="Button 4888">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8441" r:id="rId1145" name="Button 4889">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8442" r:id="rId1146" name="Button 4890">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8443" r:id="rId1147" name="Button 4891">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8444" r:id="rId1148" name="Button 4892">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8445" r:id="rId1149" name="Button 4893">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8447" r:id="rId1150" name="Button 4895">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8448" r:id="rId1151" name="Button 4896">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8449" r:id="rId1152" name="Button 4897">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8450" r:id="rId1153" name="Button 4898">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8456" r:id="rId1154" name="Button 4904">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8462" r:id="rId1155" name="Button 4910">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8463" r:id="rId1156" name="Button 4911">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8464" r:id="rId1157" name="Button 4912">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8465" r:id="rId1158" name="Button 4913">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8466" r:id="rId1159" name="Button 4914">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8467" r:id="rId1160" name="Button 4915">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8468" r:id="rId1161" name="Button 4916">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8469" r:id="rId1162" name="Button 4917">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8470" r:id="rId1163" name="Button 4918">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8471" r:id="rId1164" name="Button 4919">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8476" r:id="rId1165" name="Button 4924">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8477" r:id="rId1166" name="Button 4925">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8478" r:id="rId1167" name="Button 4926">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8479" r:id="rId1168" name="Button 4927">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8480" r:id="rId1169" name="Button 4928">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8482" r:id="rId1170" name="Button 4930">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8483" r:id="rId1171" name="Button 4931">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8484" r:id="rId1172" name="Button 4932">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8552" r:id="rId1173" name="Button 5000">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8564" r:id="rId1174" name="Button 5012">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8565" r:id="rId1175" name="Button 5013">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8567" r:id="rId1176" name="Button 5015">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8569" r:id="rId1177" name="Button 5017">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8570" r:id="rId1178" name="Button 5018">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8571" r:id="rId1179" name="Button 5019">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8591" r:id="rId1180" name="Button 5039">
              <controlPr locked="0" defaultSize="0" print="0" autoFill="0" autoPict="0" macro="[0]!Sheet1.InsertNewTabl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8592" r:id="rId1181" name="Button 5040">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8593" r:id="rId1182" name="Button 5041">
              <controlPr locked="0" defaultSize="0" print="0" autoFill="0" autoPict="0" macro="[0]!Sheet1.deleteProcedure">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8597" r:id="rId1183" name="Button 5045">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8599" r:id="rId1184" name="Button 5047">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8600" r:id="rId1185" name="Button 5048">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8601" r:id="rId1186" name="Button 5049">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8603" r:id="rId1187" name="Button 5051">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8604" r:id="rId1188" name="Button 5052">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8605" r:id="rId1189" name="Button 5053">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8608" r:id="rId1190" name="Button 5056">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8609" r:id="rId1191" name="Button 5057">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8614" r:id="rId1192" name="Button 5062">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8615" r:id="rId1193" name="Button 5063">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8623" r:id="rId1194" name="Button 5071">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8624" r:id="rId1195" name="Button 5072">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8629" r:id="rId1196" name="Button 5077">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8630" r:id="rId1197" name="Button 5078">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8633" r:id="rId1198" name="Button 5081">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28635" r:id="rId1199" name="Button 5083">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8636" r:id="rId1200" name="Button 5084">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8637" r:id="rId1201" name="Button 5085">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8638" r:id="rId1202" name="Button 5086">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8639" r:id="rId1203" name="Button 5087">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8660" r:id="rId1204" name="Button 5108">
              <controlPr locked="0" defaultSize="0" print="0" autoFill="0" autoPict="0" macro="[0]!Sheet1.InsertNewTabl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8661" r:id="rId1205" name="Button 5109">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8662" r:id="rId1206" name="Button 5110">
              <controlPr locked="0" defaultSize="0" print="0" autoFill="0" autoPict="0" macro="[0]!Sheet1.deleteProcedure">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8663" r:id="rId1207" name="Button 5111">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8664" r:id="rId1208" name="Button 5112">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8665" r:id="rId1209" name="Button 5113">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37900" r:id="rId1210" name="Button 5132">
              <controlPr locked="0" defaultSize="0" print="0" autoFill="0" autoPict="0" macro="[0]!Sheet1.InsertNewTabl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37901" r:id="rId1211" name="Button 5133">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37902" r:id="rId1212" name="Button 5134">
              <controlPr locked="0" defaultSize="0" print="0" autoFill="0" autoPict="0" macro="[0]!Sheet1.deleteProcedure">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37923" r:id="rId1213" name="Button 5155">
              <controlPr locked="0" defaultSize="0" print="0" autoFill="0" autoPict="0" macro="[0]!Sheet1.InsertNewTabl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37924" r:id="rId1214" name="Button 5156">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37925" r:id="rId1215" name="Button 5157">
              <controlPr locked="0" defaultSize="0" print="0" autoFill="0" autoPict="0" macro="[0]!Sheet1.deleteProcedure">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37946" r:id="rId1216" name="Button 5178">
              <controlPr locked="0" defaultSize="0" print="0" autoFill="0" autoPict="0" macro="[0]!Sheet1.InsertNewTabl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37947" r:id="rId1217" name="Button 5179">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37948" r:id="rId1218" name="Button 5180">
              <controlPr locked="0" defaultSize="0" print="0" autoFill="0" autoPict="0" macro="[0]!Sheet1.deleteProcedure">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37970" r:id="rId1219" name="Button 5202">
              <controlPr locked="0" defaultSize="0" print="0" autoFill="0" autoPict="0" macro="[0]!Sheet1.InsertNewTabl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37971" r:id="rId1220" name="Button 5203">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37972" r:id="rId1221" name="Button 5204">
              <controlPr locked="0" defaultSize="0" print="0" autoFill="0" autoPict="0" macro="[0]!Sheet1.deleteProcedure">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38021" r:id="rId1222" name="Button 5253">
              <controlPr locked="0" defaultSize="0" print="0" autoFill="0" autoPict="0" macro="[0]!Sheet1.InsertNewTabl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38022" r:id="rId1223" name="Button 5254">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38023" r:id="rId1224" name="Button 5255">
              <controlPr locked="0" defaultSize="0" print="0" autoFill="0" autoPict="0" macro="[0]!Sheet1.deleteProcedure">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38027" r:id="rId1225" name="Button 5259">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38028" r:id="rId1226" name="Button 5260">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38029" r:id="rId1227" name="Button 5261">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38046" r:id="rId1228" name="Button 5278">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38047" r:id="rId1229" name="Button 5279">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38048" r:id="rId1230" name="Button 5280">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38049" r:id="rId1231" name="Button 5281">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38051" r:id="rId1232" name="Button 5283">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38054" r:id="rId1233" name="Button 5286">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38055" r:id="rId1234" name="Button 5287">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38057" r:id="rId1235" name="Button 5289">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controls>
    </mc:Choice>
  </mc:AlternateContent>
  <tableParts count="6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C30 C46 C62 C78 C94 C159 C224 C289 C354 C398 C442 C486 C530 C599 C657 C669 C719 C765 C811 C844 C876 C893 C910 C969 C1023 C1076 C1129 C1145 C1178 C1211 C1244 C1277 C1293 C1309 C1323 C1335 C1347 C1367 C1386 C1401 C1416 C1430 C1444 C1458 C1472 C1486 C1498 C1532 C1543 C1554 C1565 C1576 C1587 C1598 C1609 C1620 C1636 C1683 C1695 C1709 C1720 C1731 C1742 C1753</xm:sqref>
        </x14:dataValidation>
        <x14:dataValidation type="list" allowBlank="1" showInputMessage="1" showErrorMessage="1">
          <x14:formula1>
            <xm:f>'Informacion '!$L$3:$L$17</xm:f>
          </x14:formula1>
          <xm:sqref>D16 D30 D46 D62 D78 D94 D159 D224 D289 D354 D398 D442 D486 D530 D599 D657 D669 D719 D765 D811 D844 D876 D893 D910 D969 D1023 D1076 D1129 D1145 D1178 D1211 D1244 D1277 D1293 D1309 D1323 D1335 D1347 D1367 D1386 D1401 D1416 D1430 D1444 D1458 D1472 D1486 D1498 D1532 D1543 D1554 D1565 D1576 D1587 D1598 D1609 D1620 D1636 D1683 D1695 D1709 D1720 D1731 D1742 D1753</xm:sqref>
        </x14:dataValidation>
        <x14:dataValidation type="list" allowBlank="1" showInputMessage="1" showErrorMessage="1">
          <x14:formula1>
            <xm:f>'Informacion '!$N$3:$N$5</xm:f>
          </x14:formula1>
          <xm:sqref>E16 E30 E46 E62 E78 E94 E159 E224 E289 E354 E398 E442 E486 E530 E599 E657 E669 E719 E765 E811 E844 E876 E893 E910 E969 E1023 E1076 E1129 E1145 E1178 E1211 E1244 E1277 E1293 E1309 E1323 E1335 E1347 E1367 E1386 E1401 E1416 E1430 E1444 E1458 E1472 E1486 E1498 E1532 E1543 E1554 E1565 E1576 E1587 E1598 E1609 E1620 E1636 E1683 E1695 E1709 E1720 E1731 E1742 E1753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12439</v>
      </c>
      <c r="B1" s="15" t="s">
        <v>11979</v>
      </c>
      <c r="C1" s="16"/>
      <c r="D1" s="15" t="s">
        <v>1128</v>
      </c>
      <c r="E1" s="19"/>
      <c r="F1" s="16"/>
      <c r="G1" s="12" t="s">
        <v>7763</v>
      </c>
      <c r="H1" s="12"/>
      <c r="I1" s="12"/>
      <c r="J1" s="12"/>
    </row>
    <row r="2" spans="1:21" ht="22.5" x14ac:dyDescent="0.2">
      <c r="A2" s="14" t="s">
        <v>1181</v>
      </c>
      <c r="B2" s="17" t="s">
        <v>1181</v>
      </c>
      <c r="C2" s="18" t="s">
        <v>4729</v>
      </c>
      <c r="D2" s="17" t="s">
        <v>1181</v>
      </c>
      <c r="E2" s="20" t="s">
        <v>4729</v>
      </c>
      <c r="F2" s="20" t="s">
        <v>5480</v>
      </c>
      <c r="G2" s="21" t="s">
        <v>1181</v>
      </c>
      <c r="H2" s="22" t="s">
        <v>4729</v>
      </c>
      <c r="I2" s="22" t="s">
        <v>5480</v>
      </c>
      <c r="J2" s="23" t="s">
        <v>17010</v>
      </c>
      <c r="L2" s="4" t="s">
        <v>15258</v>
      </c>
      <c r="N2" s="4" t="s">
        <v>15296</v>
      </c>
      <c r="P2" s="4" t="s">
        <v>18111</v>
      </c>
      <c r="Q2" s="25" t="s">
        <v>5088</v>
      </c>
      <c r="S2" s="4" t="s">
        <v>12274</v>
      </c>
      <c r="U2" s="4" t="s">
        <v>12986</v>
      </c>
    </row>
    <row r="3" spans="1:21" x14ac:dyDescent="0.2">
      <c r="A3" s="5" t="s">
        <v>1710</v>
      </c>
      <c r="B3" s="5" t="s">
        <v>1710</v>
      </c>
      <c r="C3" s="5" t="s">
        <v>8810</v>
      </c>
      <c r="D3" s="5" t="s">
        <v>1710</v>
      </c>
      <c r="E3" s="5" t="s">
        <v>8810</v>
      </c>
      <c r="F3" s="5" t="s">
        <v>3720</v>
      </c>
      <c r="G3" s="6" t="s">
        <v>3191</v>
      </c>
      <c r="H3" s="6" t="s">
        <v>7354</v>
      </c>
      <c r="I3" s="6" t="s">
        <v>13940</v>
      </c>
      <c r="J3" s="6" t="s">
        <v>13940</v>
      </c>
      <c r="L3" s="7" t="s">
        <v>1876</v>
      </c>
      <c r="N3" s="5" t="s">
        <v>8857</v>
      </c>
      <c r="P3" s="5" t="s">
        <v>5438</v>
      </c>
      <c r="Q3" s="5" t="s">
        <v>16989</v>
      </c>
      <c r="S3" s="11" t="s">
        <v>17798</v>
      </c>
      <c r="U3" s="5" t="s">
        <v>12552</v>
      </c>
    </row>
    <row r="4" spans="1:21" x14ac:dyDescent="0.2">
      <c r="A4" s="5" t="s">
        <v>8096</v>
      </c>
      <c r="B4" s="5" t="s">
        <v>1710</v>
      </c>
      <c r="C4" s="5" t="s">
        <v>12633</v>
      </c>
      <c r="D4" s="5" t="s">
        <v>1710</v>
      </c>
      <c r="E4" s="5" t="s">
        <v>8810</v>
      </c>
      <c r="F4" s="5" t="s">
        <v>4316</v>
      </c>
      <c r="G4" s="6" t="s">
        <v>3191</v>
      </c>
      <c r="H4" s="6" t="s">
        <v>7354</v>
      </c>
      <c r="I4" s="6" t="s">
        <v>13940</v>
      </c>
      <c r="J4" s="6" t="s">
        <v>841</v>
      </c>
      <c r="L4" s="7" t="s">
        <v>17483</v>
      </c>
      <c r="N4" s="5" t="s">
        <v>6035</v>
      </c>
      <c r="P4" s="5" t="s">
        <v>4870</v>
      </c>
      <c r="Q4" s="5" t="s">
        <v>10306</v>
      </c>
      <c r="S4" s="11" t="s">
        <v>6801</v>
      </c>
    </row>
    <row r="5" spans="1:21" x14ac:dyDescent="0.2">
      <c r="A5" s="5" t="s">
        <v>3191</v>
      </c>
      <c r="B5" s="5" t="s">
        <v>1710</v>
      </c>
      <c r="C5" s="5" t="s">
        <v>17757</v>
      </c>
      <c r="D5" s="5" t="s">
        <v>1710</v>
      </c>
      <c r="E5" s="5" t="s">
        <v>8810</v>
      </c>
      <c r="F5" s="5" t="s">
        <v>2916</v>
      </c>
      <c r="G5" s="6" t="s">
        <v>3191</v>
      </c>
      <c r="H5" s="6" t="s">
        <v>7354</v>
      </c>
      <c r="I5" s="6" t="s">
        <v>13940</v>
      </c>
      <c r="J5" s="6" t="s">
        <v>2583</v>
      </c>
      <c r="L5" s="7" t="s">
        <v>10173</v>
      </c>
      <c r="N5" s="5" t="s">
        <v>17854</v>
      </c>
      <c r="P5" s="5" t="s">
        <v>16749</v>
      </c>
      <c r="Q5" s="5" t="s">
        <v>14630</v>
      </c>
      <c r="S5" s="11" t="s">
        <v>15699</v>
      </c>
    </row>
    <row r="6" spans="1:21" x14ac:dyDescent="0.2">
      <c r="A6" s="5" t="s">
        <v>1493</v>
      </c>
      <c r="B6" s="5" t="s">
        <v>8096</v>
      </c>
      <c r="C6" s="5" t="s">
        <v>18173</v>
      </c>
      <c r="D6" s="5" t="s">
        <v>1710</v>
      </c>
      <c r="E6" s="5" t="s">
        <v>8810</v>
      </c>
      <c r="F6" s="5" t="s">
        <v>1676</v>
      </c>
      <c r="G6" s="6" t="s">
        <v>3191</v>
      </c>
      <c r="H6" s="6" t="s">
        <v>7354</v>
      </c>
      <c r="I6" s="6" t="s">
        <v>2570</v>
      </c>
      <c r="J6" s="6" t="s">
        <v>2570</v>
      </c>
      <c r="L6" s="5" t="s">
        <v>5891</v>
      </c>
      <c r="P6" s="5" t="s">
        <v>11828</v>
      </c>
      <c r="Q6" s="5" t="s">
        <v>10376</v>
      </c>
      <c r="S6" s="11" t="s">
        <v>6152</v>
      </c>
    </row>
    <row r="7" spans="1:21" x14ac:dyDescent="0.2">
      <c r="A7" s="5" t="s">
        <v>18355</v>
      </c>
      <c r="B7" s="5" t="s">
        <v>8096</v>
      </c>
      <c r="C7" s="5" t="s">
        <v>2601</v>
      </c>
      <c r="D7" s="5" t="s">
        <v>1710</v>
      </c>
      <c r="E7" s="5" t="s">
        <v>8810</v>
      </c>
      <c r="F7" s="5" t="s">
        <v>9131</v>
      </c>
      <c r="G7" s="6" t="s">
        <v>3191</v>
      </c>
      <c r="H7" s="6" t="s">
        <v>7354</v>
      </c>
      <c r="I7" s="6" t="s">
        <v>6361</v>
      </c>
      <c r="J7" s="6" t="s">
        <v>6361</v>
      </c>
      <c r="L7" s="5" t="s">
        <v>7244</v>
      </c>
      <c r="P7" s="5" t="s">
        <v>8120</v>
      </c>
      <c r="Q7" s="5" t="s">
        <v>435</v>
      </c>
      <c r="S7" s="11" t="s">
        <v>9451</v>
      </c>
    </row>
    <row r="8" spans="1:21" x14ac:dyDescent="0.2">
      <c r="A8" s="5" t="s">
        <v>5960</v>
      </c>
      <c r="B8" s="5" t="s">
        <v>8096</v>
      </c>
      <c r="C8" s="5" t="s">
        <v>5890</v>
      </c>
      <c r="D8" s="5" t="s">
        <v>1710</v>
      </c>
      <c r="E8" s="5" t="s">
        <v>8810</v>
      </c>
      <c r="F8" s="5" t="s">
        <v>13557</v>
      </c>
      <c r="G8" s="6" t="s">
        <v>3191</v>
      </c>
      <c r="H8" s="6" t="s">
        <v>7354</v>
      </c>
      <c r="I8" s="6" t="s">
        <v>6361</v>
      </c>
      <c r="J8" s="6" t="s">
        <v>4039</v>
      </c>
      <c r="L8" s="5" t="s">
        <v>4321</v>
      </c>
      <c r="P8" s="5" t="s">
        <v>9957</v>
      </c>
      <c r="Q8" s="5" t="s">
        <v>9613</v>
      </c>
      <c r="S8" s="11"/>
    </row>
    <row r="9" spans="1:21" x14ac:dyDescent="0.2">
      <c r="A9" s="5" t="s">
        <v>12509</v>
      </c>
      <c r="B9" s="5" t="s">
        <v>3191</v>
      </c>
      <c r="C9" s="5" t="s">
        <v>7354</v>
      </c>
      <c r="D9" s="5" t="s">
        <v>1710</v>
      </c>
      <c r="E9" s="5" t="s">
        <v>8810</v>
      </c>
      <c r="F9" s="5" t="s">
        <v>14113</v>
      </c>
      <c r="G9" s="6" t="s">
        <v>3191</v>
      </c>
      <c r="H9" s="6" t="s">
        <v>7354</v>
      </c>
      <c r="I9" s="6" t="s">
        <v>6880</v>
      </c>
      <c r="J9" s="6" t="s">
        <v>6880</v>
      </c>
      <c r="L9" s="7" t="s">
        <v>7201</v>
      </c>
      <c r="P9" s="5" t="s">
        <v>17162</v>
      </c>
      <c r="Q9" s="5" t="s">
        <v>2024</v>
      </c>
      <c r="S9" s="9"/>
    </row>
    <row r="10" spans="1:21" x14ac:dyDescent="0.2">
      <c r="A10" s="5" t="s">
        <v>17539</v>
      </c>
      <c r="B10" s="5" t="s">
        <v>3191</v>
      </c>
      <c r="C10" s="5" t="s">
        <v>10739</v>
      </c>
      <c r="D10" s="5" t="s">
        <v>1710</v>
      </c>
      <c r="E10" s="5" t="s">
        <v>8810</v>
      </c>
      <c r="F10" s="5" t="s">
        <v>9060</v>
      </c>
      <c r="G10" s="6" t="s">
        <v>3191</v>
      </c>
      <c r="H10" s="6" t="s">
        <v>7354</v>
      </c>
      <c r="I10" s="6" t="s">
        <v>4811</v>
      </c>
      <c r="J10" s="6" t="s">
        <v>4811</v>
      </c>
      <c r="L10" s="5" t="s">
        <v>7250</v>
      </c>
      <c r="P10" s="5" t="s">
        <v>6586</v>
      </c>
      <c r="Q10" s="5" t="s">
        <v>1328</v>
      </c>
    </row>
    <row r="11" spans="1:21" ht="22.5" x14ac:dyDescent="0.2">
      <c r="A11" s="5" t="s">
        <v>16543</v>
      </c>
      <c r="B11" s="5" t="s">
        <v>3191</v>
      </c>
      <c r="C11" s="5" t="s">
        <v>2815</v>
      </c>
      <c r="D11" s="5" t="s">
        <v>1710</v>
      </c>
      <c r="E11" s="5" t="s">
        <v>8810</v>
      </c>
      <c r="F11" s="5" t="s">
        <v>15235</v>
      </c>
      <c r="G11" s="6" t="s">
        <v>3191</v>
      </c>
      <c r="H11" s="6" t="s">
        <v>7354</v>
      </c>
      <c r="I11" s="6" t="s">
        <v>3663</v>
      </c>
      <c r="J11" s="6" t="s">
        <v>13872</v>
      </c>
      <c r="L11" s="5" t="s">
        <v>11343</v>
      </c>
      <c r="P11" s="5" t="s">
        <v>5509</v>
      </c>
      <c r="Q11" s="5" t="s">
        <v>9562</v>
      </c>
    </row>
    <row r="12" spans="1:21" ht="22.5" x14ac:dyDescent="0.2">
      <c r="A12" s="5" t="s">
        <v>3082</v>
      </c>
      <c r="B12" s="5" t="s">
        <v>3191</v>
      </c>
      <c r="C12" s="5" t="s">
        <v>5432</v>
      </c>
      <c r="D12" s="5" t="s">
        <v>1710</v>
      </c>
      <c r="E12" s="5" t="s">
        <v>12633</v>
      </c>
      <c r="F12" s="5" t="s">
        <v>17503</v>
      </c>
      <c r="G12" s="6" t="s">
        <v>3191</v>
      </c>
      <c r="H12" s="6" t="s">
        <v>7354</v>
      </c>
      <c r="I12" s="6" t="s">
        <v>3663</v>
      </c>
      <c r="J12" s="6" t="s">
        <v>17128</v>
      </c>
      <c r="L12" s="5" t="s">
        <v>15038</v>
      </c>
      <c r="P12" s="5" t="s">
        <v>3813</v>
      </c>
      <c r="Q12" s="5" t="s">
        <v>14297</v>
      </c>
      <c r="S12" s="24"/>
    </row>
    <row r="13" spans="1:21" ht="22.5" x14ac:dyDescent="0.2">
      <c r="B13" s="5" t="s">
        <v>1493</v>
      </c>
      <c r="C13" s="5" t="s">
        <v>11528</v>
      </c>
      <c r="D13" s="5" t="s">
        <v>1710</v>
      </c>
      <c r="E13" s="5" t="s">
        <v>12633</v>
      </c>
      <c r="F13" s="5" t="s">
        <v>18403</v>
      </c>
      <c r="G13" s="6" t="s">
        <v>3191</v>
      </c>
      <c r="H13" s="6" t="s">
        <v>7354</v>
      </c>
      <c r="I13" s="6" t="s">
        <v>3663</v>
      </c>
      <c r="J13" s="6" t="s">
        <v>16865</v>
      </c>
      <c r="L13" s="7" t="s">
        <v>2520</v>
      </c>
      <c r="P13" s="5" t="s">
        <v>3808</v>
      </c>
      <c r="Q13" s="5" t="s">
        <v>4694</v>
      </c>
      <c r="S13" s="24"/>
    </row>
    <row r="14" spans="1:21" ht="22.5" x14ac:dyDescent="0.2">
      <c r="B14" s="5" t="s">
        <v>1493</v>
      </c>
      <c r="C14" s="5" t="s">
        <v>10530</v>
      </c>
      <c r="D14" s="5" t="s">
        <v>1710</v>
      </c>
      <c r="E14" s="5" t="s">
        <v>12633</v>
      </c>
      <c r="F14" s="5" t="s">
        <v>549</v>
      </c>
      <c r="G14" s="6" t="s">
        <v>3191</v>
      </c>
      <c r="H14" s="6" t="s">
        <v>7354</v>
      </c>
      <c r="I14" s="6" t="s">
        <v>3663</v>
      </c>
      <c r="J14" s="6" t="s">
        <v>16956</v>
      </c>
      <c r="L14" s="7" t="s">
        <v>17901</v>
      </c>
      <c r="P14" s="5" t="s">
        <v>15635</v>
      </c>
      <c r="Q14" s="5" t="s">
        <v>5294</v>
      </c>
    </row>
    <row r="15" spans="1:21" ht="22.5" x14ac:dyDescent="0.2">
      <c r="B15" s="5" t="s">
        <v>1493</v>
      </c>
      <c r="C15" s="5" t="s">
        <v>13976</v>
      </c>
      <c r="D15" s="5" t="s">
        <v>1710</v>
      </c>
      <c r="E15" s="5" t="s">
        <v>12633</v>
      </c>
      <c r="F15" s="5" t="s">
        <v>18116</v>
      </c>
      <c r="G15" s="6" t="s">
        <v>3191</v>
      </c>
      <c r="H15" s="6" t="s">
        <v>7354</v>
      </c>
      <c r="I15" s="6" t="s">
        <v>3663</v>
      </c>
      <c r="J15" s="6" t="s">
        <v>3663</v>
      </c>
      <c r="L15" s="7" t="s">
        <v>9401</v>
      </c>
      <c r="P15" s="5" t="s">
        <v>9903</v>
      </c>
      <c r="Q15" s="5" t="s">
        <v>7440</v>
      </c>
    </row>
    <row r="16" spans="1:21" x14ac:dyDescent="0.2">
      <c r="B16" s="5" t="s">
        <v>1493</v>
      </c>
      <c r="C16" s="5" t="s">
        <v>12136</v>
      </c>
      <c r="D16" s="5" t="s">
        <v>1710</v>
      </c>
      <c r="E16" s="5" t="s">
        <v>12633</v>
      </c>
      <c r="F16" s="5" t="s">
        <v>1018</v>
      </c>
      <c r="G16" s="6" t="s">
        <v>3191</v>
      </c>
      <c r="H16" s="6" t="s">
        <v>7354</v>
      </c>
      <c r="I16" s="6" t="s">
        <v>1383</v>
      </c>
      <c r="J16" s="6" t="s">
        <v>12912</v>
      </c>
      <c r="L16" s="7" t="s">
        <v>13091</v>
      </c>
      <c r="P16" s="5" t="s">
        <v>4866</v>
      </c>
      <c r="Q16" s="5" t="s">
        <v>13534</v>
      </c>
    </row>
    <row r="17" spans="2:17" x14ac:dyDescent="0.2">
      <c r="B17" s="5" t="s">
        <v>18355</v>
      </c>
      <c r="C17" s="5" t="s">
        <v>15161</v>
      </c>
      <c r="D17" s="5" t="s">
        <v>1710</v>
      </c>
      <c r="E17" s="5" t="s">
        <v>12633</v>
      </c>
      <c r="F17" s="5" t="s">
        <v>4049</v>
      </c>
      <c r="G17" s="6" t="s">
        <v>3191</v>
      </c>
      <c r="H17" s="6" t="s">
        <v>7354</v>
      </c>
      <c r="I17" s="6" t="s">
        <v>1383</v>
      </c>
      <c r="J17" s="6" t="s">
        <v>16587</v>
      </c>
      <c r="L17" s="7" t="s">
        <v>156</v>
      </c>
      <c r="P17" s="5" t="s">
        <v>16616</v>
      </c>
      <c r="Q17" s="5" t="s">
        <v>6423</v>
      </c>
    </row>
    <row r="18" spans="2:17" x14ac:dyDescent="0.2">
      <c r="B18" s="5" t="s">
        <v>18355</v>
      </c>
      <c r="C18" s="5" t="s">
        <v>5156</v>
      </c>
      <c r="D18" s="5" t="s">
        <v>1710</v>
      </c>
      <c r="E18" s="5" t="s">
        <v>12633</v>
      </c>
      <c r="F18" s="5" t="s">
        <v>2294</v>
      </c>
      <c r="G18" s="6" t="s">
        <v>3191</v>
      </c>
      <c r="H18" s="6" t="s">
        <v>7354</v>
      </c>
      <c r="I18" s="6" t="s">
        <v>1383</v>
      </c>
      <c r="J18" s="6" t="s">
        <v>3582</v>
      </c>
      <c r="P18" s="5" t="s">
        <v>1649</v>
      </c>
      <c r="Q18" s="5" t="s">
        <v>15637</v>
      </c>
    </row>
    <row r="19" spans="2:17" x14ac:dyDescent="0.2">
      <c r="B19" s="5" t="s">
        <v>18355</v>
      </c>
      <c r="C19" s="5" t="s">
        <v>2171</v>
      </c>
      <c r="D19" s="5" t="s">
        <v>1710</v>
      </c>
      <c r="E19" s="5" t="s">
        <v>12633</v>
      </c>
      <c r="F19" s="5" t="s">
        <v>7248</v>
      </c>
      <c r="G19" s="6" t="s">
        <v>3191</v>
      </c>
      <c r="H19" s="6" t="s">
        <v>7354</v>
      </c>
      <c r="I19" s="6" t="s">
        <v>1383</v>
      </c>
      <c r="J19" s="6" t="s">
        <v>7230</v>
      </c>
      <c r="P19" s="5" t="s">
        <v>3809</v>
      </c>
      <c r="Q19" s="5" t="s">
        <v>17479</v>
      </c>
    </row>
    <row r="20" spans="2:17" x14ac:dyDescent="0.2">
      <c r="B20" s="5" t="s">
        <v>18355</v>
      </c>
      <c r="C20" s="5" t="s">
        <v>6676</v>
      </c>
      <c r="D20" s="5" t="s">
        <v>1710</v>
      </c>
      <c r="E20" s="5" t="s">
        <v>12633</v>
      </c>
      <c r="F20" s="5" t="s">
        <v>1624</v>
      </c>
      <c r="G20" s="6" t="s">
        <v>3191</v>
      </c>
      <c r="H20" s="6" t="s">
        <v>7354</v>
      </c>
      <c r="I20" s="6" t="s">
        <v>1383</v>
      </c>
      <c r="J20" s="6" t="s">
        <v>1383</v>
      </c>
      <c r="P20" s="5" t="s">
        <v>12958</v>
      </c>
      <c r="Q20" s="5" t="s">
        <v>18143</v>
      </c>
    </row>
    <row r="21" spans="2:17" ht="22.5" x14ac:dyDescent="0.2">
      <c r="B21" s="5" t="s">
        <v>5960</v>
      </c>
      <c r="C21" s="5" t="s">
        <v>2700</v>
      </c>
      <c r="D21" s="5" t="s">
        <v>1710</v>
      </c>
      <c r="E21" s="5" t="s">
        <v>17757</v>
      </c>
      <c r="F21" s="5" t="s">
        <v>4882</v>
      </c>
      <c r="G21" s="6" t="s">
        <v>3191</v>
      </c>
      <c r="H21" s="6" t="s">
        <v>10739</v>
      </c>
      <c r="I21" s="6" t="s">
        <v>11261</v>
      </c>
      <c r="J21" s="6" t="s">
        <v>5377</v>
      </c>
      <c r="P21" s="5" t="s">
        <v>305</v>
      </c>
      <c r="Q21" s="5" t="s">
        <v>13266</v>
      </c>
    </row>
    <row r="22" spans="2:17" ht="22.5" x14ac:dyDescent="0.2">
      <c r="B22" s="5" t="s">
        <v>5960</v>
      </c>
      <c r="C22" s="5" t="s">
        <v>5616</v>
      </c>
      <c r="D22" s="5" t="s">
        <v>1710</v>
      </c>
      <c r="E22" s="5" t="s">
        <v>17757</v>
      </c>
      <c r="F22" s="5" t="s">
        <v>46</v>
      </c>
      <c r="G22" s="6" t="s">
        <v>3191</v>
      </c>
      <c r="H22" s="6" t="s">
        <v>10739</v>
      </c>
      <c r="I22" s="6" t="s">
        <v>11261</v>
      </c>
      <c r="J22" s="6" t="s">
        <v>11261</v>
      </c>
      <c r="P22" s="5" t="s">
        <v>4444</v>
      </c>
      <c r="Q22" s="5" t="s">
        <v>17559</v>
      </c>
    </row>
    <row r="23" spans="2:17" ht="22.5" x14ac:dyDescent="0.2">
      <c r="B23" s="5" t="s">
        <v>5960</v>
      </c>
      <c r="C23" s="5" t="s">
        <v>18822</v>
      </c>
      <c r="D23" s="5" t="s">
        <v>1710</v>
      </c>
      <c r="E23" s="5" t="s">
        <v>17757</v>
      </c>
      <c r="F23" s="5" t="s">
        <v>13271</v>
      </c>
      <c r="G23" s="6" t="s">
        <v>3191</v>
      </c>
      <c r="H23" s="6" t="s">
        <v>10739</v>
      </c>
      <c r="I23" s="6" t="s">
        <v>5246</v>
      </c>
      <c r="J23" s="6" t="s">
        <v>16932</v>
      </c>
      <c r="P23" s="5" t="s">
        <v>1174</v>
      </c>
      <c r="Q23" s="5" t="s">
        <v>10023</v>
      </c>
    </row>
    <row r="24" spans="2:17" ht="22.5" x14ac:dyDescent="0.2">
      <c r="B24" s="5" t="s">
        <v>5960</v>
      </c>
      <c r="C24" s="5" t="s">
        <v>12707</v>
      </c>
      <c r="D24" s="5" t="s">
        <v>1710</v>
      </c>
      <c r="E24" s="5" t="s">
        <v>17757</v>
      </c>
      <c r="F24" s="5" t="s">
        <v>3366</v>
      </c>
      <c r="G24" s="6" t="s">
        <v>3191</v>
      </c>
      <c r="H24" s="6" t="s">
        <v>10739</v>
      </c>
      <c r="I24" s="6" t="s">
        <v>5246</v>
      </c>
      <c r="J24" s="6" t="s">
        <v>5246</v>
      </c>
      <c r="P24" s="5" t="s">
        <v>7456</v>
      </c>
      <c r="Q24" s="5" t="s">
        <v>6825</v>
      </c>
    </row>
    <row r="25" spans="2:17" ht="22.5" x14ac:dyDescent="0.2">
      <c r="B25" s="5" t="s">
        <v>12509</v>
      </c>
      <c r="C25" s="5" t="s">
        <v>3431</v>
      </c>
      <c r="D25" s="5" t="s">
        <v>8096</v>
      </c>
      <c r="E25" s="5" t="s">
        <v>18173</v>
      </c>
      <c r="F25" s="5" t="s">
        <v>1154</v>
      </c>
      <c r="G25" s="6" t="s">
        <v>3191</v>
      </c>
      <c r="H25" s="6" t="s">
        <v>10739</v>
      </c>
      <c r="I25" s="6" t="s">
        <v>15243</v>
      </c>
      <c r="J25" s="6" t="s">
        <v>15243</v>
      </c>
      <c r="P25" s="5" t="s">
        <v>4869</v>
      </c>
      <c r="Q25" s="5" t="s">
        <v>15649</v>
      </c>
    </row>
    <row r="26" spans="2:17" ht="22.5" x14ac:dyDescent="0.2">
      <c r="B26" s="5" t="s">
        <v>12509</v>
      </c>
      <c r="C26" s="5" t="s">
        <v>2461</v>
      </c>
      <c r="D26" s="5" t="s">
        <v>8096</v>
      </c>
      <c r="E26" s="5" t="s">
        <v>18173</v>
      </c>
      <c r="F26" s="5" t="s">
        <v>18783</v>
      </c>
      <c r="G26" s="6" t="s">
        <v>3191</v>
      </c>
      <c r="H26" s="6" t="s">
        <v>2815</v>
      </c>
      <c r="I26" s="6" t="s">
        <v>10851</v>
      </c>
      <c r="J26" s="6" t="s">
        <v>1028</v>
      </c>
      <c r="P26" s="5" t="s">
        <v>5735</v>
      </c>
      <c r="Q26" s="5" t="s">
        <v>1617</v>
      </c>
    </row>
    <row r="27" spans="2:17" ht="22.5" x14ac:dyDescent="0.2">
      <c r="B27" s="5" t="s">
        <v>17539</v>
      </c>
      <c r="C27" s="5" t="s">
        <v>7760</v>
      </c>
      <c r="D27" s="5" t="s">
        <v>8096</v>
      </c>
      <c r="E27" s="5" t="s">
        <v>18173</v>
      </c>
      <c r="F27" s="5" t="s">
        <v>5976</v>
      </c>
      <c r="G27" s="6" t="s">
        <v>3191</v>
      </c>
      <c r="H27" s="6" t="s">
        <v>2815</v>
      </c>
      <c r="I27" s="6" t="s">
        <v>10851</v>
      </c>
      <c r="J27" s="6" t="s">
        <v>10851</v>
      </c>
      <c r="P27" s="5" t="s">
        <v>9217</v>
      </c>
      <c r="Q27" s="5" t="s">
        <v>5079</v>
      </c>
    </row>
    <row r="28" spans="2:17" ht="22.5" x14ac:dyDescent="0.2">
      <c r="B28" s="5" t="s">
        <v>17539</v>
      </c>
      <c r="C28" s="5" t="s">
        <v>628</v>
      </c>
      <c r="D28" s="5" t="s">
        <v>8096</v>
      </c>
      <c r="E28" s="5" t="s">
        <v>18173</v>
      </c>
      <c r="F28" s="5" t="s">
        <v>18434</v>
      </c>
      <c r="G28" s="6" t="s">
        <v>3191</v>
      </c>
      <c r="H28" s="6" t="s">
        <v>2815</v>
      </c>
      <c r="I28" s="6" t="s">
        <v>10851</v>
      </c>
      <c r="J28" s="6" t="s">
        <v>5955</v>
      </c>
      <c r="P28" s="5" t="s">
        <v>12999</v>
      </c>
      <c r="Q28" s="5" t="s">
        <v>6743</v>
      </c>
    </row>
    <row r="29" spans="2:17" ht="22.5" x14ac:dyDescent="0.2">
      <c r="B29" s="5" t="s">
        <v>17539</v>
      </c>
      <c r="C29" s="5" t="s">
        <v>10726</v>
      </c>
      <c r="D29" s="5" t="s">
        <v>8096</v>
      </c>
      <c r="E29" s="5" t="s">
        <v>2601</v>
      </c>
      <c r="F29" s="5" t="s">
        <v>12132</v>
      </c>
      <c r="G29" s="6" t="s">
        <v>3191</v>
      </c>
      <c r="H29" s="6" t="s">
        <v>2815</v>
      </c>
      <c r="I29" s="6" t="s">
        <v>3124</v>
      </c>
      <c r="J29" s="6" t="s">
        <v>3124</v>
      </c>
      <c r="P29" s="5" t="s">
        <v>5199</v>
      </c>
      <c r="Q29" s="5" t="s">
        <v>4736</v>
      </c>
    </row>
    <row r="30" spans="2:17" ht="22.5" x14ac:dyDescent="0.2">
      <c r="B30" s="5" t="s">
        <v>16543</v>
      </c>
      <c r="C30" s="5" t="s">
        <v>9646</v>
      </c>
      <c r="D30" s="5" t="s">
        <v>8096</v>
      </c>
      <c r="E30" s="5" t="s">
        <v>2601</v>
      </c>
      <c r="F30" s="5" t="s">
        <v>5830</v>
      </c>
      <c r="G30" s="6" t="s">
        <v>3191</v>
      </c>
      <c r="H30" s="6" t="s">
        <v>2815</v>
      </c>
      <c r="I30" s="6" t="s">
        <v>3124</v>
      </c>
      <c r="J30" s="6" t="s">
        <v>15386</v>
      </c>
      <c r="P30" s="5" t="s">
        <v>11829</v>
      </c>
      <c r="Q30" s="5" t="s">
        <v>14112</v>
      </c>
    </row>
    <row r="31" spans="2:17" ht="22.5" x14ac:dyDescent="0.2">
      <c r="B31" s="5" t="s">
        <v>16543</v>
      </c>
      <c r="C31" s="5" t="s">
        <v>16565</v>
      </c>
      <c r="D31" s="5" t="s">
        <v>8096</v>
      </c>
      <c r="E31" s="5" t="s">
        <v>2601</v>
      </c>
      <c r="F31" s="5" t="s">
        <v>10377</v>
      </c>
      <c r="G31" s="6" t="s">
        <v>3191</v>
      </c>
      <c r="H31" s="6" t="s">
        <v>2815</v>
      </c>
      <c r="I31" s="6" t="s">
        <v>10953</v>
      </c>
      <c r="J31" s="6" t="s">
        <v>3385</v>
      </c>
      <c r="P31" s="5" t="s">
        <v>4983</v>
      </c>
      <c r="Q31" s="5" t="s">
        <v>3845</v>
      </c>
    </row>
    <row r="32" spans="2:17" ht="22.5" x14ac:dyDescent="0.2">
      <c r="B32" s="5" t="s">
        <v>16543</v>
      </c>
      <c r="C32" s="5" t="s">
        <v>8707</v>
      </c>
      <c r="D32" s="5" t="s">
        <v>8096</v>
      </c>
      <c r="E32" s="5" t="s">
        <v>5890</v>
      </c>
      <c r="F32" s="5" t="s">
        <v>1829</v>
      </c>
      <c r="G32" s="6" t="s">
        <v>3191</v>
      </c>
      <c r="H32" s="6" t="s">
        <v>2815</v>
      </c>
      <c r="I32" s="6" t="s">
        <v>10953</v>
      </c>
      <c r="J32" s="6" t="s">
        <v>4447</v>
      </c>
      <c r="P32" s="5" t="s">
        <v>4984</v>
      </c>
      <c r="Q32" s="5" t="s">
        <v>12284</v>
      </c>
    </row>
    <row r="33" spans="2:17" ht="22.5" x14ac:dyDescent="0.2">
      <c r="B33" s="5" t="s">
        <v>3082</v>
      </c>
      <c r="C33" s="5" t="s">
        <v>11114</v>
      </c>
      <c r="D33" s="5" t="s">
        <v>8096</v>
      </c>
      <c r="E33" s="5" t="s">
        <v>5890</v>
      </c>
      <c r="F33" s="5" t="s">
        <v>39</v>
      </c>
      <c r="G33" s="6" t="s">
        <v>3191</v>
      </c>
      <c r="H33" s="6" t="s">
        <v>2815</v>
      </c>
      <c r="I33" s="6" t="s">
        <v>10953</v>
      </c>
      <c r="J33" s="6" t="s">
        <v>10953</v>
      </c>
      <c r="P33" s="5" t="s">
        <v>12943</v>
      </c>
      <c r="Q33" s="5" t="s">
        <v>7581</v>
      </c>
    </row>
    <row r="34" spans="2:17" ht="22.5" x14ac:dyDescent="0.2">
      <c r="B34" s="5" t="s">
        <v>3082</v>
      </c>
      <c r="C34" s="5" t="s">
        <v>14451</v>
      </c>
      <c r="D34" s="5" t="s">
        <v>8096</v>
      </c>
      <c r="E34" s="5" t="s">
        <v>5890</v>
      </c>
      <c r="F34" s="5" t="s">
        <v>9711</v>
      </c>
      <c r="G34" s="6" t="s">
        <v>3191</v>
      </c>
      <c r="H34" s="6" t="s">
        <v>2815</v>
      </c>
      <c r="I34" s="6" t="s">
        <v>10953</v>
      </c>
      <c r="J34" s="6" t="s">
        <v>14034</v>
      </c>
      <c r="P34" s="5" t="s">
        <v>10945</v>
      </c>
      <c r="Q34" s="5" t="s">
        <v>7581</v>
      </c>
    </row>
    <row r="35" spans="2:17" ht="22.5" x14ac:dyDescent="0.2">
      <c r="D35" s="5" t="s">
        <v>8096</v>
      </c>
      <c r="E35" s="5" t="s">
        <v>5890</v>
      </c>
      <c r="F35" s="5" t="s">
        <v>13954</v>
      </c>
      <c r="G35" s="6" t="s">
        <v>3191</v>
      </c>
      <c r="H35" s="6" t="s">
        <v>2815</v>
      </c>
      <c r="I35" s="6" t="s">
        <v>15595</v>
      </c>
      <c r="J35" s="6" t="s">
        <v>15595</v>
      </c>
      <c r="P35" s="5" t="s">
        <v>16765</v>
      </c>
      <c r="Q35" s="5" t="s">
        <v>1706</v>
      </c>
    </row>
    <row r="36" spans="2:17" x14ac:dyDescent="0.2">
      <c r="D36" s="5" t="s">
        <v>3191</v>
      </c>
      <c r="E36" s="5" t="s">
        <v>7354</v>
      </c>
      <c r="F36" s="5" t="s">
        <v>3663</v>
      </c>
      <c r="G36" s="6" t="s">
        <v>3191</v>
      </c>
      <c r="H36" s="6" t="s">
        <v>5432</v>
      </c>
      <c r="I36" s="6" t="s">
        <v>12997</v>
      </c>
      <c r="J36" s="6" t="s">
        <v>12997</v>
      </c>
      <c r="P36" s="5" t="s">
        <v>17627</v>
      </c>
      <c r="Q36" s="5" t="s">
        <v>11118</v>
      </c>
    </row>
    <row r="37" spans="2:17" x14ac:dyDescent="0.2">
      <c r="D37" s="5" t="s">
        <v>3191</v>
      </c>
      <c r="E37" s="5" t="s">
        <v>7354</v>
      </c>
      <c r="F37" s="5" t="s">
        <v>13940</v>
      </c>
      <c r="G37" s="6" t="s">
        <v>3191</v>
      </c>
      <c r="H37" s="6" t="s">
        <v>5432</v>
      </c>
      <c r="I37" s="6" t="s">
        <v>8202</v>
      </c>
      <c r="J37" s="6" t="s">
        <v>8202</v>
      </c>
      <c r="P37" s="5" t="s">
        <v>3803</v>
      </c>
      <c r="Q37" s="5" t="s">
        <v>1781</v>
      </c>
    </row>
    <row r="38" spans="2:17" ht="22.5" x14ac:dyDescent="0.2">
      <c r="D38" s="5" t="s">
        <v>3191</v>
      </c>
      <c r="E38" s="5" t="s">
        <v>7354</v>
      </c>
      <c r="F38" s="5" t="s">
        <v>2570</v>
      </c>
      <c r="G38" s="6" t="s">
        <v>3191</v>
      </c>
      <c r="H38" s="6" t="s">
        <v>5432</v>
      </c>
      <c r="I38" s="6" t="s">
        <v>1528</v>
      </c>
      <c r="J38" s="6" t="s">
        <v>7900</v>
      </c>
      <c r="P38" s="5" t="s">
        <v>13050</v>
      </c>
      <c r="Q38" s="5" t="s">
        <v>8728</v>
      </c>
    </row>
    <row r="39" spans="2:17" ht="22.5" x14ac:dyDescent="0.2">
      <c r="D39" s="5" t="s">
        <v>3191</v>
      </c>
      <c r="E39" s="5" t="s">
        <v>7354</v>
      </c>
      <c r="F39" s="5" t="s">
        <v>6361</v>
      </c>
      <c r="G39" s="6" t="s">
        <v>3191</v>
      </c>
      <c r="H39" s="6" t="s">
        <v>5432</v>
      </c>
      <c r="I39" s="6" t="s">
        <v>1528</v>
      </c>
      <c r="J39" s="6" t="s">
        <v>7716</v>
      </c>
      <c r="P39" s="5" t="s">
        <v>12645</v>
      </c>
      <c r="Q39" s="5" t="s">
        <v>759</v>
      </c>
    </row>
    <row r="40" spans="2:17" ht="22.5" x14ac:dyDescent="0.2">
      <c r="D40" s="5" t="s">
        <v>3191</v>
      </c>
      <c r="E40" s="5" t="s">
        <v>7354</v>
      </c>
      <c r="F40" s="5" t="s">
        <v>4811</v>
      </c>
      <c r="G40" s="6" t="s">
        <v>3191</v>
      </c>
      <c r="H40" s="6" t="s">
        <v>5432</v>
      </c>
      <c r="I40" s="6" t="s">
        <v>1528</v>
      </c>
      <c r="J40" s="6" t="s">
        <v>18213</v>
      </c>
      <c r="P40" s="5" t="s">
        <v>4141</v>
      </c>
      <c r="Q40" s="5" t="s">
        <v>14143</v>
      </c>
    </row>
    <row r="41" spans="2:17" ht="22.5" x14ac:dyDescent="0.2">
      <c r="D41" s="5" t="s">
        <v>3191</v>
      </c>
      <c r="E41" s="5" t="s">
        <v>7354</v>
      </c>
      <c r="F41" s="5" t="s">
        <v>1383</v>
      </c>
      <c r="G41" s="6" t="s">
        <v>3191</v>
      </c>
      <c r="H41" s="6" t="s">
        <v>5432</v>
      </c>
      <c r="I41" s="6" t="s">
        <v>1528</v>
      </c>
      <c r="J41" s="6" t="s">
        <v>1528</v>
      </c>
      <c r="P41" s="5" t="s">
        <v>4293</v>
      </c>
      <c r="Q41" s="5" t="s">
        <v>1450</v>
      </c>
    </row>
    <row r="42" spans="2:17" x14ac:dyDescent="0.2">
      <c r="D42" s="5" t="s">
        <v>3191</v>
      </c>
      <c r="E42" s="5" t="s">
        <v>7354</v>
      </c>
      <c r="F42" s="5" t="s">
        <v>6880</v>
      </c>
      <c r="G42" s="6" t="s">
        <v>1493</v>
      </c>
      <c r="H42" s="6" t="s">
        <v>12136</v>
      </c>
      <c r="I42" s="6" t="s">
        <v>12136</v>
      </c>
      <c r="J42" s="6" t="s">
        <v>8380</v>
      </c>
      <c r="P42" s="5" t="s">
        <v>4284</v>
      </c>
      <c r="Q42" s="5" t="s">
        <v>8631</v>
      </c>
    </row>
    <row r="43" spans="2:17" x14ac:dyDescent="0.2">
      <c r="D43" s="5" t="s">
        <v>3191</v>
      </c>
      <c r="E43" s="5" t="s">
        <v>10739</v>
      </c>
      <c r="F43" s="5" t="s">
        <v>11261</v>
      </c>
      <c r="G43" s="6" t="s">
        <v>1493</v>
      </c>
      <c r="H43" s="6" t="s">
        <v>12136</v>
      </c>
      <c r="I43" s="6" t="s">
        <v>12136</v>
      </c>
      <c r="J43" s="6" t="s">
        <v>12136</v>
      </c>
      <c r="P43" s="5" t="s">
        <v>15809</v>
      </c>
      <c r="Q43" s="5" t="s">
        <v>7962</v>
      </c>
    </row>
    <row r="44" spans="2:17" x14ac:dyDescent="0.2">
      <c r="D44" s="5" t="s">
        <v>3191</v>
      </c>
      <c r="E44" s="5" t="s">
        <v>10739</v>
      </c>
      <c r="F44" s="5" t="s">
        <v>5246</v>
      </c>
      <c r="G44" s="6" t="s">
        <v>1493</v>
      </c>
      <c r="H44" s="6" t="s">
        <v>12136</v>
      </c>
      <c r="I44" s="6" t="s">
        <v>18774</v>
      </c>
      <c r="J44" s="6" t="s">
        <v>18774</v>
      </c>
      <c r="P44" s="9"/>
      <c r="Q44" s="11"/>
    </row>
    <row r="45" spans="2:17" x14ac:dyDescent="0.2">
      <c r="D45" s="5" t="s">
        <v>3191</v>
      </c>
      <c r="E45" s="5" t="s">
        <v>10739</v>
      </c>
      <c r="F45" s="5" t="s">
        <v>15243</v>
      </c>
      <c r="G45" s="6" t="s">
        <v>1493</v>
      </c>
      <c r="H45" s="6" t="s">
        <v>12136</v>
      </c>
      <c r="I45" s="6" t="s">
        <v>18774</v>
      </c>
      <c r="J45" s="6" t="s">
        <v>8978</v>
      </c>
      <c r="P45" s="9"/>
      <c r="Q45" s="11"/>
    </row>
    <row r="46" spans="2:17" ht="22.5" x14ac:dyDescent="0.2">
      <c r="D46" s="5" t="s">
        <v>3191</v>
      </c>
      <c r="E46" s="5" t="s">
        <v>2815</v>
      </c>
      <c r="F46" s="5" t="s">
        <v>10953</v>
      </c>
      <c r="G46" s="6" t="s">
        <v>1493</v>
      </c>
      <c r="H46" s="6" t="s">
        <v>12136</v>
      </c>
      <c r="I46" s="6" t="s">
        <v>10336</v>
      </c>
      <c r="J46" s="6" t="s">
        <v>12036</v>
      </c>
      <c r="P46" s="9"/>
      <c r="Q46" s="11"/>
    </row>
    <row r="47" spans="2:17" ht="22.5" x14ac:dyDescent="0.2">
      <c r="D47" s="5" t="s">
        <v>3191</v>
      </c>
      <c r="E47" s="5" t="s">
        <v>2815</v>
      </c>
      <c r="F47" s="5" t="s">
        <v>10851</v>
      </c>
      <c r="G47" s="6" t="s">
        <v>1493</v>
      </c>
      <c r="H47" s="6" t="s">
        <v>12136</v>
      </c>
      <c r="I47" s="6" t="s">
        <v>10336</v>
      </c>
      <c r="J47" s="6" t="s">
        <v>10336</v>
      </c>
      <c r="P47" s="9"/>
      <c r="Q47" s="11"/>
    </row>
    <row r="48" spans="2:17" ht="22.5" x14ac:dyDescent="0.2">
      <c r="D48" s="5" t="s">
        <v>3191</v>
      </c>
      <c r="E48" s="5" t="s">
        <v>2815</v>
      </c>
      <c r="F48" s="5" t="s">
        <v>3124</v>
      </c>
      <c r="G48" s="6" t="s">
        <v>1493</v>
      </c>
      <c r="H48" s="6" t="s">
        <v>12136</v>
      </c>
      <c r="I48" s="6" t="s">
        <v>10336</v>
      </c>
      <c r="J48" s="6" t="s">
        <v>1607</v>
      </c>
      <c r="P48" s="9"/>
      <c r="Q48" s="11"/>
    </row>
    <row r="49" spans="4:17" x14ac:dyDescent="0.2">
      <c r="D49" s="5" t="s">
        <v>3191</v>
      </c>
      <c r="E49" s="5" t="s">
        <v>2815</v>
      </c>
      <c r="F49" s="5" t="s">
        <v>15595</v>
      </c>
      <c r="G49" s="6" t="s">
        <v>1493</v>
      </c>
      <c r="H49" s="6" t="s">
        <v>12136</v>
      </c>
      <c r="I49" s="6" t="s">
        <v>992</v>
      </c>
      <c r="J49" s="6" t="s">
        <v>992</v>
      </c>
      <c r="P49" s="9"/>
      <c r="Q49" s="11"/>
    </row>
    <row r="50" spans="4:17" x14ac:dyDescent="0.2">
      <c r="D50" s="5" t="s">
        <v>3191</v>
      </c>
      <c r="E50" s="5" t="s">
        <v>5432</v>
      </c>
      <c r="F50" s="5" t="s">
        <v>1528</v>
      </c>
      <c r="G50" s="6" t="s">
        <v>1493</v>
      </c>
      <c r="H50" s="6" t="s">
        <v>12136</v>
      </c>
      <c r="I50" s="6" t="s">
        <v>1518</v>
      </c>
      <c r="J50" s="6" t="s">
        <v>1518</v>
      </c>
      <c r="P50" s="9"/>
      <c r="Q50" s="11"/>
    </row>
    <row r="51" spans="4:17" x14ac:dyDescent="0.2">
      <c r="D51" s="5" t="s">
        <v>3191</v>
      </c>
      <c r="E51" s="5" t="s">
        <v>5432</v>
      </c>
      <c r="F51" s="5" t="s">
        <v>8202</v>
      </c>
      <c r="G51" s="6" t="s">
        <v>1493</v>
      </c>
      <c r="H51" s="6" t="s">
        <v>13976</v>
      </c>
      <c r="I51" s="6" t="s">
        <v>8131</v>
      </c>
      <c r="J51" s="6" t="s">
        <v>8131</v>
      </c>
      <c r="P51" s="9"/>
      <c r="Q51" s="11"/>
    </row>
    <row r="52" spans="4:17" x14ac:dyDescent="0.2">
      <c r="D52" s="5" t="s">
        <v>3191</v>
      </c>
      <c r="E52" s="5" t="s">
        <v>5432</v>
      </c>
      <c r="F52" s="5" t="s">
        <v>12997</v>
      </c>
      <c r="G52" s="6" t="s">
        <v>1493</v>
      </c>
      <c r="H52" s="6" t="s">
        <v>13976</v>
      </c>
      <c r="I52" s="6" t="s">
        <v>8131</v>
      </c>
      <c r="J52" s="6" t="s">
        <v>16891</v>
      </c>
      <c r="P52" s="9"/>
      <c r="Q52" s="11"/>
    </row>
    <row r="53" spans="4:17" x14ac:dyDescent="0.2">
      <c r="D53" s="5" t="s">
        <v>1493</v>
      </c>
      <c r="E53" s="5" t="s">
        <v>11528</v>
      </c>
      <c r="F53" s="5" t="s">
        <v>1269</v>
      </c>
      <c r="G53" s="6" t="s">
        <v>1493</v>
      </c>
      <c r="H53" s="6" t="s">
        <v>13976</v>
      </c>
      <c r="I53" s="6" t="s">
        <v>14522</v>
      </c>
      <c r="J53" s="6" t="s">
        <v>17394</v>
      </c>
      <c r="P53" s="9"/>
      <c r="Q53" s="11"/>
    </row>
    <row r="54" spans="4:17" x14ac:dyDescent="0.2">
      <c r="D54" s="5" t="s">
        <v>1493</v>
      </c>
      <c r="E54" s="5" t="s">
        <v>11528</v>
      </c>
      <c r="F54" s="5" t="s">
        <v>6619</v>
      </c>
      <c r="G54" s="6" t="s">
        <v>1493</v>
      </c>
      <c r="H54" s="6" t="s">
        <v>13976</v>
      </c>
      <c r="I54" s="6" t="s">
        <v>14522</v>
      </c>
      <c r="J54" s="6" t="s">
        <v>14522</v>
      </c>
      <c r="P54" s="9"/>
      <c r="Q54" s="11"/>
    </row>
    <row r="55" spans="4:17" x14ac:dyDescent="0.2">
      <c r="D55" s="5" t="s">
        <v>1493</v>
      </c>
      <c r="E55" s="5" t="s">
        <v>11528</v>
      </c>
      <c r="F55" s="5" t="s">
        <v>6490</v>
      </c>
      <c r="G55" s="6" t="s">
        <v>1493</v>
      </c>
      <c r="H55" s="6" t="s">
        <v>13976</v>
      </c>
      <c r="I55" s="6" t="s">
        <v>14522</v>
      </c>
      <c r="J55" s="6" t="s">
        <v>4023</v>
      </c>
      <c r="P55" s="9"/>
      <c r="Q55" s="11"/>
    </row>
    <row r="56" spans="4:17" x14ac:dyDescent="0.2">
      <c r="D56" s="5" t="s">
        <v>1493</v>
      </c>
      <c r="E56" s="5" t="s">
        <v>10530</v>
      </c>
      <c r="F56" s="5" t="s">
        <v>18318</v>
      </c>
      <c r="G56" s="6" t="s">
        <v>1493</v>
      </c>
      <c r="H56" s="6" t="s">
        <v>13976</v>
      </c>
      <c r="I56" s="6" t="s">
        <v>14522</v>
      </c>
      <c r="J56" s="6" t="s">
        <v>17970</v>
      </c>
      <c r="P56" s="9"/>
      <c r="Q56" s="11"/>
    </row>
    <row r="57" spans="4:17" ht="22.5" x14ac:dyDescent="0.2">
      <c r="D57" s="5" t="s">
        <v>1493</v>
      </c>
      <c r="E57" s="5" t="s">
        <v>10530</v>
      </c>
      <c r="F57" s="5" t="s">
        <v>14983</v>
      </c>
      <c r="G57" s="6" t="s">
        <v>1493</v>
      </c>
      <c r="H57" s="6" t="s">
        <v>13976</v>
      </c>
      <c r="I57" s="6" t="s">
        <v>16866</v>
      </c>
      <c r="J57" s="6" t="s">
        <v>16866</v>
      </c>
      <c r="P57" s="9"/>
      <c r="Q57" s="11"/>
    </row>
    <row r="58" spans="4:17" x14ac:dyDescent="0.2">
      <c r="D58" s="5" t="s">
        <v>1493</v>
      </c>
      <c r="E58" s="5" t="s">
        <v>10530</v>
      </c>
      <c r="F58" s="5" t="s">
        <v>12426</v>
      </c>
      <c r="G58" s="6" t="s">
        <v>1493</v>
      </c>
      <c r="H58" s="6" t="s">
        <v>13976</v>
      </c>
      <c r="I58" s="6" t="s">
        <v>4086</v>
      </c>
      <c r="J58" s="6" t="s">
        <v>4086</v>
      </c>
      <c r="P58" s="9"/>
      <c r="Q58" s="11"/>
    </row>
    <row r="59" spans="4:17" ht="22.5" x14ac:dyDescent="0.2">
      <c r="D59" s="5" t="s">
        <v>1493</v>
      </c>
      <c r="E59" s="5" t="s">
        <v>13976</v>
      </c>
      <c r="F59" s="5" t="s">
        <v>8559</v>
      </c>
      <c r="G59" s="6" t="s">
        <v>1493</v>
      </c>
      <c r="H59" s="6" t="s">
        <v>13976</v>
      </c>
      <c r="I59" s="6" t="s">
        <v>8559</v>
      </c>
      <c r="J59" s="6" t="s">
        <v>8559</v>
      </c>
      <c r="P59" s="9"/>
      <c r="Q59" s="11"/>
    </row>
    <row r="60" spans="4:17" x14ac:dyDescent="0.2">
      <c r="D60" s="5" t="s">
        <v>1493</v>
      </c>
      <c r="E60" s="5" t="s">
        <v>13976</v>
      </c>
      <c r="F60" s="5" t="s">
        <v>8131</v>
      </c>
      <c r="G60" s="6" t="s">
        <v>1493</v>
      </c>
      <c r="H60" s="6" t="s">
        <v>13976</v>
      </c>
      <c r="I60" s="6" t="s">
        <v>18799</v>
      </c>
      <c r="J60" s="6" t="s">
        <v>18799</v>
      </c>
      <c r="P60" s="9"/>
      <c r="Q60" s="11"/>
    </row>
    <row r="61" spans="4:17" ht="22.5" x14ac:dyDescent="0.2">
      <c r="D61" s="5" t="s">
        <v>1493</v>
      </c>
      <c r="E61" s="5" t="s">
        <v>13976</v>
      </c>
      <c r="F61" s="5" t="s">
        <v>14522</v>
      </c>
      <c r="G61" s="6" t="s">
        <v>1493</v>
      </c>
      <c r="H61" s="6" t="s">
        <v>10530</v>
      </c>
      <c r="I61" s="6" t="s">
        <v>12426</v>
      </c>
      <c r="J61" s="6" t="s">
        <v>12426</v>
      </c>
      <c r="P61" s="9"/>
      <c r="Q61" s="11"/>
    </row>
    <row r="62" spans="4:17" ht="22.5" x14ac:dyDescent="0.2">
      <c r="D62" s="5" t="s">
        <v>1493</v>
      </c>
      <c r="E62" s="5" t="s">
        <v>13976</v>
      </c>
      <c r="F62" s="5" t="s">
        <v>16866</v>
      </c>
      <c r="G62" s="6" t="s">
        <v>1493</v>
      </c>
      <c r="H62" s="6" t="s">
        <v>10530</v>
      </c>
      <c r="I62" s="6" t="s">
        <v>18318</v>
      </c>
      <c r="J62" s="6" t="s">
        <v>18318</v>
      </c>
      <c r="P62" s="9"/>
      <c r="Q62" s="11"/>
    </row>
    <row r="63" spans="4:17" ht="22.5" x14ac:dyDescent="0.2">
      <c r="D63" s="5" t="s">
        <v>1493</v>
      </c>
      <c r="E63" s="5" t="s">
        <v>13976</v>
      </c>
      <c r="F63" s="5" t="s">
        <v>4086</v>
      </c>
      <c r="G63" s="6" t="s">
        <v>1493</v>
      </c>
      <c r="H63" s="6" t="s">
        <v>10530</v>
      </c>
      <c r="I63" s="6" t="s">
        <v>14983</v>
      </c>
      <c r="J63" s="6" t="s">
        <v>14983</v>
      </c>
      <c r="P63" s="9"/>
      <c r="Q63" s="11"/>
    </row>
    <row r="64" spans="4:17" x14ac:dyDescent="0.2">
      <c r="D64" s="5" t="s">
        <v>1493</v>
      </c>
      <c r="E64" s="5" t="s">
        <v>13976</v>
      </c>
      <c r="F64" s="5" t="s">
        <v>18799</v>
      </c>
      <c r="G64" s="6" t="s">
        <v>1493</v>
      </c>
      <c r="H64" s="6" t="s">
        <v>11528</v>
      </c>
      <c r="I64" s="6" t="s">
        <v>6619</v>
      </c>
      <c r="J64" s="6" t="s">
        <v>3282</v>
      </c>
      <c r="P64" s="9"/>
      <c r="Q64" s="11"/>
    </row>
    <row r="65" spans="4:17" x14ac:dyDescent="0.2">
      <c r="D65" s="5" t="s">
        <v>1493</v>
      </c>
      <c r="E65" s="5" t="s">
        <v>12136</v>
      </c>
      <c r="F65" s="5" t="s">
        <v>12136</v>
      </c>
      <c r="G65" s="6" t="s">
        <v>1493</v>
      </c>
      <c r="H65" s="6" t="s">
        <v>11528</v>
      </c>
      <c r="I65" s="6" t="s">
        <v>6619</v>
      </c>
      <c r="J65" s="6" t="s">
        <v>6619</v>
      </c>
      <c r="P65" s="9"/>
      <c r="Q65" s="11"/>
    </row>
    <row r="66" spans="4:17" x14ac:dyDescent="0.2">
      <c r="D66" s="5" t="s">
        <v>1493</v>
      </c>
      <c r="E66" s="5" t="s">
        <v>12136</v>
      </c>
      <c r="F66" s="5" t="s">
        <v>10336</v>
      </c>
      <c r="G66" s="6" t="s">
        <v>1493</v>
      </c>
      <c r="H66" s="6" t="s">
        <v>11528</v>
      </c>
      <c r="I66" s="6" t="s">
        <v>6619</v>
      </c>
      <c r="J66" s="6" t="s">
        <v>9907</v>
      </c>
      <c r="P66" s="9"/>
      <c r="Q66" s="11"/>
    </row>
    <row r="67" spans="4:17" x14ac:dyDescent="0.2">
      <c r="D67" s="5" t="s">
        <v>1493</v>
      </c>
      <c r="E67" s="5" t="s">
        <v>12136</v>
      </c>
      <c r="F67" s="5" t="s">
        <v>1518</v>
      </c>
      <c r="G67" s="6" t="s">
        <v>1493</v>
      </c>
      <c r="H67" s="6" t="s">
        <v>11528</v>
      </c>
      <c r="I67" s="6" t="s">
        <v>6619</v>
      </c>
      <c r="J67" s="6" t="s">
        <v>3748</v>
      </c>
      <c r="P67" s="9"/>
      <c r="Q67" s="11"/>
    </row>
    <row r="68" spans="4:17" x14ac:dyDescent="0.2">
      <c r="D68" s="5" t="s">
        <v>1493</v>
      </c>
      <c r="E68" s="5" t="s">
        <v>12136</v>
      </c>
      <c r="F68" s="5" t="s">
        <v>992</v>
      </c>
      <c r="G68" s="6" t="s">
        <v>1493</v>
      </c>
      <c r="H68" s="6" t="s">
        <v>11528</v>
      </c>
      <c r="I68" s="6" t="s">
        <v>6619</v>
      </c>
      <c r="J68" s="6" t="s">
        <v>15208</v>
      </c>
      <c r="P68" s="9"/>
      <c r="Q68" s="11"/>
    </row>
    <row r="69" spans="4:17" x14ac:dyDescent="0.2">
      <c r="D69" s="5" t="s">
        <v>1493</v>
      </c>
      <c r="E69" s="5" t="s">
        <v>12136</v>
      </c>
      <c r="F69" s="5" t="s">
        <v>18774</v>
      </c>
      <c r="G69" s="6" t="s">
        <v>1493</v>
      </c>
      <c r="H69" s="6" t="s">
        <v>11528</v>
      </c>
      <c r="I69" s="6" t="s">
        <v>6490</v>
      </c>
      <c r="J69" s="6" t="s">
        <v>14211</v>
      </c>
      <c r="P69" s="9"/>
      <c r="Q69" s="11"/>
    </row>
    <row r="70" spans="4:17" x14ac:dyDescent="0.2">
      <c r="D70" s="5" t="s">
        <v>18355</v>
      </c>
      <c r="E70" s="5" t="s">
        <v>15161</v>
      </c>
      <c r="F70" s="5" t="s">
        <v>15161</v>
      </c>
      <c r="G70" s="6" t="s">
        <v>1493</v>
      </c>
      <c r="H70" s="6" t="s">
        <v>11528</v>
      </c>
      <c r="I70" s="6" t="s">
        <v>6490</v>
      </c>
      <c r="J70" s="6" t="s">
        <v>14277</v>
      </c>
      <c r="P70" s="9"/>
      <c r="Q70" s="11"/>
    </row>
    <row r="71" spans="4:17" x14ac:dyDescent="0.2">
      <c r="D71" s="5" t="s">
        <v>18355</v>
      </c>
      <c r="E71" s="5" t="s">
        <v>15161</v>
      </c>
      <c r="F71" s="5" t="s">
        <v>7943</v>
      </c>
      <c r="G71" s="6" t="s">
        <v>1493</v>
      </c>
      <c r="H71" s="6" t="s">
        <v>11528</v>
      </c>
      <c r="I71" s="6" t="s">
        <v>6490</v>
      </c>
      <c r="J71" s="6" t="s">
        <v>6069</v>
      </c>
      <c r="P71" s="9"/>
      <c r="Q71" s="11"/>
    </row>
    <row r="72" spans="4:17" x14ac:dyDescent="0.2">
      <c r="D72" s="5" t="s">
        <v>18355</v>
      </c>
      <c r="E72" s="5" t="s">
        <v>15161</v>
      </c>
      <c r="F72" s="5" t="s">
        <v>16186</v>
      </c>
      <c r="G72" s="6" t="s">
        <v>1493</v>
      </c>
      <c r="H72" s="6" t="s">
        <v>11528</v>
      </c>
      <c r="I72" s="6" t="s">
        <v>6490</v>
      </c>
      <c r="J72" s="6" t="s">
        <v>6490</v>
      </c>
      <c r="P72" s="9"/>
      <c r="Q72" s="11"/>
    </row>
    <row r="73" spans="4:17" ht="22.5" x14ac:dyDescent="0.2">
      <c r="D73" s="5" t="s">
        <v>18355</v>
      </c>
      <c r="E73" s="5" t="s">
        <v>15161</v>
      </c>
      <c r="F73" s="5" t="s">
        <v>17637</v>
      </c>
      <c r="G73" s="6" t="s">
        <v>1493</v>
      </c>
      <c r="H73" s="6" t="s">
        <v>11528</v>
      </c>
      <c r="I73" s="6" t="s">
        <v>1269</v>
      </c>
      <c r="J73" s="6" t="s">
        <v>17133</v>
      </c>
      <c r="P73" s="9"/>
      <c r="Q73" s="11"/>
    </row>
    <row r="74" spans="4:17" ht="22.5" x14ac:dyDescent="0.2">
      <c r="D74" s="5" t="s">
        <v>18355</v>
      </c>
      <c r="E74" s="5" t="s">
        <v>15161</v>
      </c>
      <c r="F74" s="5" t="s">
        <v>15625</v>
      </c>
      <c r="G74" s="6" t="s">
        <v>1493</v>
      </c>
      <c r="H74" s="6" t="s">
        <v>11528</v>
      </c>
      <c r="I74" s="6" t="s">
        <v>1269</v>
      </c>
      <c r="J74" s="6" t="s">
        <v>13252</v>
      </c>
      <c r="P74" s="9"/>
      <c r="Q74" s="11"/>
    </row>
    <row r="75" spans="4:17" ht="22.5" x14ac:dyDescent="0.2">
      <c r="D75" s="5" t="s">
        <v>18355</v>
      </c>
      <c r="E75" s="5" t="s">
        <v>15161</v>
      </c>
      <c r="F75" s="5" t="s">
        <v>12500</v>
      </c>
      <c r="G75" s="6" t="s">
        <v>1493</v>
      </c>
      <c r="H75" s="6" t="s">
        <v>11528</v>
      </c>
      <c r="I75" s="6" t="s">
        <v>1269</v>
      </c>
      <c r="J75" s="6" t="s">
        <v>9788</v>
      </c>
      <c r="P75" s="9"/>
      <c r="Q75" s="11"/>
    </row>
    <row r="76" spans="4:17" ht="22.5" x14ac:dyDescent="0.2">
      <c r="D76" s="5" t="s">
        <v>18355</v>
      </c>
      <c r="E76" s="5" t="s">
        <v>15161</v>
      </c>
      <c r="F76" s="5" t="s">
        <v>457</v>
      </c>
      <c r="G76" s="6" t="s">
        <v>1493</v>
      </c>
      <c r="H76" s="6" t="s">
        <v>11528</v>
      </c>
      <c r="I76" s="6" t="s">
        <v>1269</v>
      </c>
      <c r="J76" s="6" t="s">
        <v>1269</v>
      </c>
      <c r="P76" s="9"/>
      <c r="Q76" s="11"/>
    </row>
    <row r="77" spans="4:17" ht="22.5" x14ac:dyDescent="0.2">
      <c r="D77" s="5" t="s">
        <v>18355</v>
      </c>
      <c r="E77" s="5" t="s">
        <v>15161</v>
      </c>
      <c r="F77" s="5" t="s">
        <v>18274</v>
      </c>
      <c r="G77" s="6" t="s">
        <v>1710</v>
      </c>
      <c r="H77" s="6" t="s">
        <v>17757</v>
      </c>
      <c r="I77" s="6" t="s">
        <v>46</v>
      </c>
      <c r="J77" s="6" t="s">
        <v>46</v>
      </c>
      <c r="P77" s="9"/>
      <c r="Q77" s="11"/>
    </row>
    <row r="78" spans="4:17" ht="22.5" x14ac:dyDescent="0.2">
      <c r="D78" s="5" t="s">
        <v>18355</v>
      </c>
      <c r="E78" s="5" t="s">
        <v>5156</v>
      </c>
      <c r="F78" s="5" t="s">
        <v>9105</v>
      </c>
      <c r="G78" s="6" t="s">
        <v>1710</v>
      </c>
      <c r="H78" s="6" t="s">
        <v>17757</v>
      </c>
      <c r="I78" s="6" t="s">
        <v>13271</v>
      </c>
      <c r="J78" s="6" t="s">
        <v>13271</v>
      </c>
      <c r="P78" s="9"/>
      <c r="Q78" s="11"/>
    </row>
    <row r="79" spans="4:17" ht="22.5" x14ac:dyDescent="0.2">
      <c r="D79" s="5" t="s">
        <v>18355</v>
      </c>
      <c r="E79" s="5" t="s">
        <v>5156</v>
      </c>
      <c r="F79" s="5" t="s">
        <v>15524</v>
      </c>
      <c r="G79" s="6" t="s">
        <v>1710</v>
      </c>
      <c r="H79" s="6" t="s">
        <v>17757</v>
      </c>
      <c r="I79" s="6" t="s">
        <v>13271</v>
      </c>
      <c r="J79" s="6" t="s">
        <v>13371</v>
      </c>
      <c r="P79" s="9"/>
      <c r="Q79" s="11"/>
    </row>
    <row r="80" spans="4:17" ht="22.5" x14ac:dyDescent="0.2">
      <c r="D80" s="5" t="s">
        <v>18355</v>
      </c>
      <c r="E80" s="5" t="s">
        <v>2171</v>
      </c>
      <c r="F80" s="5" t="s">
        <v>2171</v>
      </c>
      <c r="G80" s="6" t="s">
        <v>1710</v>
      </c>
      <c r="H80" s="6" t="s">
        <v>17757</v>
      </c>
      <c r="I80" s="6" t="s">
        <v>13271</v>
      </c>
      <c r="J80" s="6" t="s">
        <v>11514</v>
      </c>
      <c r="P80" s="9"/>
      <c r="Q80" s="11"/>
    </row>
    <row r="81" spans="4:17" ht="22.5" x14ac:dyDescent="0.2">
      <c r="D81" s="5" t="s">
        <v>18355</v>
      </c>
      <c r="E81" s="5" t="s">
        <v>2171</v>
      </c>
      <c r="F81" s="5" t="s">
        <v>9567</v>
      </c>
      <c r="G81" s="6" t="s">
        <v>1710</v>
      </c>
      <c r="H81" s="6" t="s">
        <v>17757</v>
      </c>
      <c r="I81" s="6" t="s">
        <v>13271</v>
      </c>
      <c r="J81" s="6" t="s">
        <v>1435</v>
      </c>
      <c r="P81" s="9"/>
      <c r="Q81" s="11"/>
    </row>
    <row r="82" spans="4:17" x14ac:dyDescent="0.2">
      <c r="D82" s="5" t="s">
        <v>18355</v>
      </c>
      <c r="E82" s="5" t="s">
        <v>2171</v>
      </c>
      <c r="F82" s="5" t="s">
        <v>382</v>
      </c>
      <c r="G82" s="6" t="s">
        <v>1710</v>
      </c>
      <c r="H82" s="6" t="s">
        <v>17757</v>
      </c>
      <c r="I82" s="6" t="s">
        <v>3366</v>
      </c>
      <c r="J82" s="6" t="s">
        <v>3366</v>
      </c>
      <c r="P82" s="9"/>
      <c r="Q82" s="11"/>
    </row>
    <row r="83" spans="4:17" x14ac:dyDescent="0.2">
      <c r="D83" s="5" t="s">
        <v>18355</v>
      </c>
      <c r="E83" s="5" t="s">
        <v>6676</v>
      </c>
      <c r="F83" s="5" t="s">
        <v>51</v>
      </c>
      <c r="G83" s="6" t="s">
        <v>1710</v>
      </c>
      <c r="H83" s="6" t="s">
        <v>17757</v>
      </c>
      <c r="I83" s="6" t="s">
        <v>4882</v>
      </c>
      <c r="J83" s="6" t="s">
        <v>3917</v>
      </c>
      <c r="P83" s="9"/>
      <c r="Q83" s="11"/>
    </row>
    <row r="84" spans="4:17" x14ac:dyDescent="0.2">
      <c r="D84" s="5" t="s">
        <v>18355</v>
      </c>
      <c r="E84" s="5" t="s">
        <v>6676</v>
      </c>
      <c r="F84" s="5" t="s">
        <v>2412</v>
      </c>
      <c r="G84" s="6" t="s">
        <v>1710</v>
      </c>
      <c r="H84" s="6" t="s">
        <v>17757</v>
      </c>
      <c r="I84" s="6" t="s">
        <v>4882</v>
      </c>
      <c r="J84" s="6" t="s">
        <v>1685</v>
      </c>
      <c r="P84" s="9"/>
      <c r="Q84" s="11"/>
    </row>
    <row r="85" spans="4:17" x14ac:dyDescent="0.2">
      <c r="D85" s="5" t="s">
        <v>18355</v>
      </c>
      <c r="E85" s="5" t="s">
        <v>6676</v>
      </c>
      <c r="F85" s="5" t="s">
        <v>9655</v>
      </c>
      <c r="G85" s="6" t="s">
        <v>1710</v>
      </c>
      <c r="H85" s="6" t="s">
        <v>17757</v>
      </c>
      <c r="I85" s="6" t="s">
        <v>4882</v>
      </c>
      <c r="J85" s="6" t="s">
        <v>5559</v>
      </c>
      <c r="P85" s="9"/>
      <c r="Q85" s="11"/>
    </row>
    <row r="86" spans="4:17" x14ac:dyDescent="0.2">
      <c r="D86" s="5" t="s">
        <v>18355</v>
      </c>
      <c r="E86" s="5" t="s">
        <v>6676</v>
      </c>
      <c r="F86" s="5" t="s">
        <v>12893</v>
      </c>
      <c r="G86" s="6" t="s">
        <v>1710</v>
      </c>
      <c r="H86" s="6" t="s">
        <v>17757</v>
      </c>
      <c r="I86" s="6" t="s">
        <v>4882</v>
      </c>
      <c r="J86" s="6" t="s">
        <v>4686</v>
      </c>
      <c r="P86" s="9"/>
      <c r="Q86" s="11"/>
    </row>
    <row r="87" spans="4:17" x14ac:dyDescent="0.2">
      <c r="D87" s="5" t="s">
        <v>18355</v>
      </c>
      <c r="E87" s="5" t="s">
        <v>6676</v>
      </c>
      <c r="F87" s="5" t="s">
        <v>868</v>
      </c>
      <c r="G87" s="6" t="s">
        <v>1710</v>
      </c>
      <c r="H87" s="6" t="s">
        <v>17757</v>
      </c>
      <c r="I87" s="6" t="s">
        <v>4882</v>
      </c>
      <c r="J87" s="6" t="s">
        <v>10751</v>
      </c>
      <c r="P87" s="9"/>
      <c r="Q87" s="11"/>
    </row>
    <row r="88" spans="4:17" x14ac:dyDescent="0.2">
      <c r="D88" s="5" t="s">
        <v>18355</v>
      </c>
      <c r="E88" s="5" t="s">
        <v>6676</v>
      </c>
      <c r="F88" s="5" t="s">
        <v>14657</v>
      </c>
      <c r="G88" s="6" t="s">
        <v>1710</v>
      </c>
      <c r="H88" s="6" t="s">
        <v>17757</v>
      </c>
      <c r="I88" s="6" t="s">
        <v>4882</v>
      </c>
      <c r="J88" s="6" t="s">
        <v>18323</v>
      </c>
      <c r="P88" s="9"/>
      <c r="Q88" s="11"/>
    </row>
    <row r="89" spans="4:17" x14ac:dyDescent="0.2">
      <c r="D89" s="5" t="s">
        <v>18355</v>
      </c>
      <c r="E89" s="5" t="s">
        <v>6676</v>
      </c>
      <c r="F89" s="5" t="s">
        <v>12424</v>
      </c>
      <c r="G89" s="6" t="s">
        <v>1710</v>
      </c>
      <c r="H89" s="6" t="s">
        <v>17757</v>
      </c>
      <c r="I89" s="6" t="s">
        <v>4882</v>
      </c>
      <c r="J89" s="6" t="s">
        <v>4882</v>
      </c>
      <c r="P89" s="9"/>
      <c r="Q89" s="11"/>
    </row>
    <row r="90" spans="4:17" x14ac:dyDescent="0.2">
      <c r="D90" s="5" t="s">
        <v>18355</v>
      </c>
      <c r="E90" s="5" t="s">
        <v>6676</v>
      </c>
      <c r="F90" s="5" t="s">
        <v>11182</v>
      </c>
      <c r="G90" s="6" t="s">
        <v>1710</v>
      </c>
      <c r="H90" s="6" t="s">
        <v>17757</v>
      </c>
      <c r="I90" s="6" t="s">
        <v>4882</v>
      </c>
      <c r="J90" s="6" t="s">
        <v>6602</v>
      </c>
      <c r="P90" s="9"/>
      <c r="Q90" s="11"/>
    </row>
    <row r="91" spans="4:17" x14ac:dyDescent="0.2">
      <c r="D91" s="5" t="s">
        <v>18355</v>
      </c>
      <c r="E91" s="5" t="s">
        <v>6676</v>
      </c>
      <c r="F91" s="5" t="s">
        <v>8011</v>
      </c>
      <c r="G91" s="6" t="s">
        <v>1710</v>
      </c>
      <c r="H91" s="6" t="s">
        <v>17757</v>
      </c>
      <c r="I91" s="6" t="s">
        <v>4882</v>
      </c>
      <c r="J91" s="6" t="s">
        <v>10713</v>
      </c>
      <c r="P91" s="9"/>
      <c r="Q91" s="11"/>
    </row>
    <row r="92" spans="4:17" x14ac:dyDescent="0.2">
      <c r="D92" s="5" t="s">
        <v>18355</v>
      </c>
      <c r="E92" s="5" t="s">
        <v>6676</v>
      </c>
      <c r="F92" s="5" t="s">
        <v>2229</v>
      </c>
      <c r="G92" s="6" t="s">
        <v>1710</v>
      </c>
      <c r="H92" s="6" t="s">
        <v>12633</v>
      </c>
      <c r="I92" s="6" t="s">
        <v>18403</v>
      </c>
      <c r="J92" s="6" t="s">
        <v>18403</v>
      </c>
      <c r="P92" s="9"/>
      <c r="Q92" s="11"/>
    </row>
    <row r="93" spans="4:17" x14ac:dyDescent="0.2">
      <c r="D93" s="5" t="s">
        <v>5960</v>
      </c>
      <c r="E93" s="5" t="s">
        <v>2700</v>
      </c>
      <c r="F93" s="5" t="s">
        <v>11269</v>
      </c>
      <c r="G93" s="6" t="s">
        <v>1710</v>
      </c>
      <c r="H93" s="6" t="s">
        <v>12633</v>
      </c>
      <c r="I93" s="6" t="s">
        <v>18403</v>
      </c>
      <c r="J93" s="6" t="s">
        <v>17166</v>
      </c>
      <c r="P93" s="9"/>
      <c r="Q93" s="11"/>
    </row>
    <row r="94" spans="4:17" x14ac:dyDescent="0.2">
      <c r="D94" s="5" t="s">
        <v>5960</v>
      </c>
      <c r="E94" s="5" t="s">
        <v>2700</v>
      </c>
      <c r="F94" s="5" t="s">
        <v>7102</v>
      </c>
      <c r="G94" s="6" t="s">
        <v>1710</v>
      </c>
      <c r="H94" s="6" t="s">
        <v>12633</v>
      </c>
      <c r="I94" s="6" t="s">
        <v>549</v>
      </c>
      <c r="J94" s="6" t="s">
        <v>549</v>
      </c>
      <c r="P94" s="9"/>
      <c r="Q94" s="11"/>
    </row>
    <row r="95" spans="4:17" x14ac:dyDescent="0.2">
      <c r="D95" s="5" t="s">
        <v>5960</v>
      </c>
      <c r="E95" s="5" t="s">
        <v>2700</v>
      </c>
      <c r="F95" s="5" t="s">
        <v>15449</v>
      </c>
      <c r="G95" s="6" t="s">
        <v>1710</v>
      </c>
      <c r="H95" s="6" t="s">
        <v>12633</v>
      </c>
      <c r="I95" s="6" t="s">
        <v>18116</v>
      </c>
      <c r="J95" s="6" t="s">
        <v>18116</v>
      </c>
      <c r="P95" s="9"/>
      <c r="Q95" s="11"/>
    </row>
    <row r="96" spans="4:17" x14ac:dyDescent="0.2">
      <c r="D96" s="5" t="s">
        <v>5960</v>
      </c>
      <c r="E96" s="5" t="s">
        <v>2700</v>
      </c>
      <c r="F96" s="5" t="s">
        <v>4289</v>
      </c>
      <c r="G96" s="6" t="s">
        <v>1710</v>
      </c>
      <c r="H96" s="6" t="s">
        <v>12633</v>
      </c>
      <c r="I96" s="6" t="s">
        <v>1018</v>
      </c>
      <c r="J96" s="6" t="s">
        <v>1018</v>
      </c>
      <c r="P96" s="9"/>
      <c r="Q96" s="11"/>
    </row>
    <row r="97" spans="4:17" x14ac:dyDescent="0.2">
      <c r="D97" s="5" t="s">
        <v>5960</v>
      </c>
      <c r="E97" s="5" t="s">
        <v>2700</v>
      </c>
      <c r="F97" s="5" t="s">
        <v>12930</v>
      </c>
      <c r="G97" s="6" t="s">
        <v>1710</v>
      </c>
      <c r="H97" s="6" t="s">
        <v>12633</v>
      </c>
      <c r="I97" s="6" t="s">
        <v>1018</v>
      </c>
      <c r="J97" s="6" t="s">
        <v>12253</v>
      </c>
      <c r="P97" s="9"/>
      <c r="Q97" s="11"/>
    </row>
    <row r="98" spans="4:17" x14ac:dyDescent="0.2">
      <c r="D98" s="5" t="s">
        <v>5960</v>
      </c>
      <c r="E98" s="5" t="s">
        <v>2700</v>
      </c>
      <c r="F98" s="5" t="s">
        <v>4565</v>
      </c>
      <c r="G98" s="6" t="s">
        <v>1710</v>
      </c>
      <c r="H98" s="6" t="s">
        <v>12633</v>
      </c>
      <c r="I98" s="6" t="s">
        <v>4049</v>
      </c>
      <c r="J98" s="6" t="s">
        <v>9415</v>
      </c>
      <c r="P98" s="9"/>
      <c r="Q98" s="11"/>
    </row>
    <row r="99" spans="4:17" ht="22.5" x14ac:dyDescent="0.2">
      <c r="D99" s="5" t="s">
        <v>5960</v>
      </c>
      <c r="E99" s="5" t="s">
        <v>2700</v>
      </c>
      <c r="F99" s="5" t="s">
        <v>1401</v>
      </c>
      <c r="G99" s="6" t="s">
        <v>1710</v>
      </c>
      <c r="H99" s="6" t="s">
        <v>12633</v>
      </c>
      <c r="I99" s="6" t="s">
        <v>4049</v>
      </c>
      <c r="J99" s="6" t="s">
        <v>9987</v>
      </c>
      <c r="P99" s="9"/>
      <c r="Q99" s="11"/>
    </row>
    <row r="100" spans="4:17" x14ac:dyDescent="0.2">
      <c r="D100" s="5" t="s">
        <v>5960</v>
      </c>
      <c r="E100" s="5" t="s">
        <v>2700</v>
      </c>
      <c r="F100" s="5" t="s">
        <v>10382</v>
      </c>
      <c r="G100" s="6" t="s">
        <v>1710</v>
      </c>
      <c r="H100" s="6" t="s">
        <v>12633</v>
      </c>
      <c r="I100" s="6" t="s">
        <v>4049</v>
      </c>
      <c r="J100" s="6" t="s">
        <v>12504</v>
      </c>
      <c r="P100" s="9"/>
      <c r="Q100" s="11"/>
    </row>
    <row r="101" spans="4:17" x14ac:dyDescent="0.2">
      <c r="D101" s="5" t="s">
        <v>5960</v>
      </c>
      <c r="E101" s="5" t="s">
        <v>2700</v>
      </c>
      <c r="F101" s="5" t="s">
        <v>10076</v>
      </c>
      <c r="G101" s="6" t="s">
        <v>1710</v>
      </c>
      <c r="H101" s="6" t="s">
        <v>12633</v>
      </c>
      <c r="I101" s="6" t="s">
        <v>4049</v>
      </c>
      <c r="J101" s="6" t="s">
        <v>4049</v>
      </c>
      <c r="P101" s="9"/>
      <c r="Q101" s="11"/>
    </row>
    <row r="102" spans="4:17" ht="22.5" x14ac:dyDescent="0.2">
      <c r="D102" s="5" t="s">
        <v>5960</v>
      </c>
      <c r="E102" s="5" t="s">
        <v>2700</v>
      </c>
      <c r="F102" s="5" t="s">
        <v>11011</v>
      </c>
      <c r="G102" s="6" t="s">
        <v>1710</v>
      </c>
      <c r="H102" s="6" t="s">
        <v>12633</v>
      </c>
      <c r="I102" s="6" t="s">
        <v>17503</v>
      </c>
      <c r="J102" s="6" t="s">
        <v>5830</v>
      </c>
      <c r="P102" s="9"/>
      <c r="Q102" s="11"/>
    </row>
    <row r="103" spans="4:17" ht="22.5" x14ac:dyDescent="0.2">
      <c r="D103" s="5" t="s">
        <v>5960</v>
      </c>
      <c r="E103" s="5" t="s">
        <v>2700</v>
      </c>
      <c r="F103" s="5" t="s">
        <v>5544</v>
      </c>
      <c r="G103" s="6" t="s">
        <v>1710</v>
      </c>
      <c r="H103" s="6" t="s">
        <v>12633</v>
      </c>
      <c r="I103" s="6" t="s">
        <v>17503</v>
      </c>
      <c r="J103" s="6" t="s">
        <v>17503</v>
      </c>
      <c r="P103" s="9"/>
      <c r="Q103" s="11"/>
    </row>
    <row r="104" spans="4:17" ht="22.5" x14ac:dyDescent="0.2">
      <c r="D104" s="5" t="s">
        <v>5960</v>
      </c>
      <c r="E104" s="5" t="s">
        <v>5616</v>
      </c>
      <c r="F104" s="5" t="s">
        <v>12134</v>
      </c>
      <c r="G104" s="6" t="s">
        <v>1710</v>
      </c>
      <c r="H104" s="6" t="s">
        <v>12633</v>
      </c>
      <c r="I104" s="6" t="s">
        <v>17503</v>
      </c>
      <c r="J104" s="6" t="s">
        <v>16578</v>
      </c>
      <c r="P104" s="9"/>
      <c r="Q104" s="11"/>
    </row>
    <row r="105" spans="4:17" x14ac:dyDescent="0.2">
      <c r="D105" s="5" t="s">
        <v>5960</v>
      </c>
      <c r="E105" s="5" t="s">
        <v>5616</v>
      </c>
      <c r="F105" s="5" t="s">
        <v>14258</v>
      </c>
      <c r="G105" s="6" t="s">
        <v>1710</v>
      </c>
      <c r="H105" s="6" t="s">
        <v>12633</v>
      </c>
      <c r="I105" s="6" t="s">
        <v>2294</v>
      </c>
      <c r="J105" s="6" t="s">
        <v>4424</v>
      </c>
      <c r="P105" s="9"/>
      <c r="Q105" s="11"/>
    </row>
    <row r="106" spans="4:17" x14ac:dyDescent="0.2">
      <c r="D106" s="5" t="s">
        <v>5960</v>
      </c>
      <c r="E106" s="5" t="s">
        <v>5616</v>
      </c>
      <c r="F106" s="5" t="s">
        <v>7322</v>
      </c>
      <c r="G106" s="6" t="s">
        <v>1710</v>
      </c>
      <c r="H106" s="6" t="s">
        <v>12633</v>
      </c>
      <c r="I106" s="6" t="s">
        <v>2294</v>
      </c>
      <c r="J106" s="6" t="s">
        <v>5328</v>
      </c>
      <c r="P106" s="9"/>
      <c r="Q106" s="11"/>
    </row>
    <row r="107" spans="4:17" x14ac:dyDescent="0.2">
      <c r="D107" s="5" t="s">
        <v>5960</v>
      </c>
      <c r="E107" s="5" t="s">
        <v>5616</v>
      </c>
      <c r="F107" s="5" t="s">
        <v>5658</v>
      </c>
      <c r="G107" s="6" t="s">
        <v>1710</v>
      </c>
      <c r="H107" s="6" t="s">
        <v>12633</v>
      </c>
      <c r="I107" s="6" t="s">
        <v>2294</v>
      </c>
      <c r="J107" s="6" t="s">
        <v>2294</v>
      </c>
      <c r="P107" s="9"/>
      <c r="Q107" s="11"/>
    </row>
    <row r="108" spans="4:17" x14ac:dyDescent="0.2">
      <c r="D108" s="5" t="s">
        <v>5960</v>
      </c>
      <c r="E108" s="5" t="s">
        <v>5616</v>
      </c>
      <c r="F108" s="5" t="s">
        <v>13099</v>
      </c>
      <c r="G108" s="6" t="s">
        <v>1710</v>
      </c>
      <c r="H108" s="6" t="s">
        <v>12633</v>
      </c>
      <c r="I108" s="6" t="s">
        <v>7248</v>
      </c>
      <c r="J108" s="6" t="s">
        <v>11377</v>
      </c>
      <c r="P108" s="9"/>
      <c r="Q108" s="11"/>
    </row>
    <row r="109" spans="4:17" x14ac:dyDescent="0.2">
      <c r="D109" s="5" t="s">
        <v>5960</v>
      </c>
      <c r="E109" s="5" t="s">
        <v>18822</v>
      </c>
      <c r="F109" s="5" t="s">
        <v>18822</v>
      </c>
      <c r="G109" s="6" t="s">
        <v>1710</v>
      </c>
      <c r="H109" s="6" t="s">
        <v>12633</v>
      </c>
      <c r="I109" s="6" t="s">
        <v>7248</v>
      </c>
      <c r="J109" s="6" t="s">
        <v>6869</v>
      </c>
      <c r="P109" s="9"/>
      <c r="Q109" s="11"/>
    </row>
    <row r="110" spans="4:17" x14ac:dyDescent="0.2">
      <c r="D110" s="5" t="s">
        <v>5960</v>
      </c>
      <c r="E110" s="5" t="s">
        <v>18822</v>
      </c>
      <c r="F110" s="5" t="s">
        <v>10497</v>
      </c>
      <c r="G110" s="6" t="s">
        <v>1710</v>
      </c>
      <c r="H110" s="6" t="s">
        <v>12633</v>
      </c>
      <c r="I110" s="6" t="s">
        <v>7248</v>
      </c>
      <c r="J110" s="6" t="s">
        <v>9774</v>
      </c>
      <c r="P110" s="9"/>
      <c r="Q110" s="11"/>
    </row>
    <row r="111" spans="4:17" x14ac:dyDescent="0.2">
      <c r="D111" s="5" t="s">
        <v>5960</v>
      </c>
      <c r="E111" s="5" t="s">
        <v>12707</v>
      </c>
      <c r="F111" s="5" t="s">
        <v>5607</v>
      </c>
      <c r="G111" s="6" t="s">
        <v>1710</v>
      </c>
      <c r="H111" s="6" t="s">
        <v>12633</v>
      </c>
      <c r="I111" s="6" t="s">
        <v>7248</v>
      </c>
      <c r="J111" s="6" t="s">
        <v>7248</v>
      </c>
      <c r="P111" s="9"/>
      <c r="Q111" s="11"/>
    </row>
    <row r="112" spans="4:17" x14ac:dyDescent="0.2">
      <c r="D112" s="5" t="s">
        <v>5960</v>
      </c>
      <c r="E112" s="5" t="s">
        <v>12707</v>
      </c>
      <c r="F112" s="5" t="s">
        <v>11026</v>
      </c>
      <c r="G112" s="6" t="s">
        <v>1710</v>
      </c>
      <c r="H112" s="6" t="s">
        <v>12633</v>
      </c>
      <c r="I112" s="6" t="s">
        <v>1624</v>
      </c>
      <c r="J112" s="6" t="s">
        <v>1624</v>
      </c>
      <c r="P112" s="9"/>
      <c r="Q112" s="11"/>
    </row>
    <row r="113" spans="4:17" x14ac:dyDescent="0.2">
      <c r="D113" s="5" t="s">
        <v>5960</v>
      </c>
      <c r="E113" s="5" t="s">
        <v>12707</v>
      </c>
      <c r="F113" s="5" t="s">
        <v>10766</v>
      </c>
      <c r="G113" s="6" t="s">
        <v>1710</v>
      </c>
      <c r="H113" s="6" t="s">
        <v>8810</v>
      </c>
      <c r="I113" s="6" t="s">
        <v>1676</v>
      </c>
      <c r="J113" s="6" t="s">
        <v>194</v>
      </c>
      <c r="P113" s="9"/>
      <c r="Q113" s="11"/>
    </row>
    <row r="114" spans="4:17" x14ac:dyDescent="0.2">
      <c r="D114" s="5" t="s">
        <v>5960</v>
      </c>
      <c r="E114" s="5" t="s">
        <v>12707</v>
      </c>
      <c r="F114" s="5" t="s">
        <v>14795</v>
      </c>
      <c r="G114" s="6" t="s">
        <v>1710</v>
      </c>
      <c r="H114" s="6" t="s">
        <v>8810</v>
      </c>
      <c r="I114" s="6" t="s">
        <v>1676</v>
      </c>
      <c r="J114" s="6" t="s">
        <v>1676</v>
      </c>
      <c r="P114" s="9"/>
      <c r="Q114" s="11"/>
    </row>
    <row r="115" spans="4:17" x14ac:dyDescent="0.2">
      <c r="D115" s="5" t="s">
        <v>5960</v>
      </c>
      <c r="E115" s="5" t="s">
        <v>12707</v>
      </c>
      <c r="F115" s="5" t="s">
        <v>11958</v>
      </c>
      <c r="G115" s="6" t="s">
        <v>1710</v>
      </c>
      <c r="H115" s="6" t="s">
        <v>8810</v>
      </c>
      <c r="I115" s="6" t="s">
        <v>1676</v>
      </c>
      <c r="J115" s="6" t="s">
        <v>18276</v>
      </c>
      <c r="P115" s="9"/>
      <c r="Q115" s="11"/>
    </row>
    <row r="116" spans="4:17" x14ac:dyDescent="0.2">
      <c r="D116" s="5" t="s">
        <v>5960</v>
      </c>
      <c r="E116" s="5" t="s">
        <v>12707</v>
      </c>
      <c r="F116" s="5" t="s">
        <v>8769</v>
      </c>
      <c r="G116" s="6" t="s">
        <v>1710</v>
      </c>
      <c r="H116" s="6" t="s">
        <v>8810</v>
      </c>
      <c r="I116" s="6" t="s">
        <v>9131</v>
      </c>
      <c r="J116" s="6" t="s">
        <v>8005</v>
      </c>
      <c r="P116" s="9"/>
      <c r="Q116" s="11"/>
    </row>
    <row r="117" spans="4:17" x14ac:dyDescent="0.2">
      <c r="D117" s="5" t="s">
        <v>12509</v>
      </c>
      <c r="E117" s="5" t="s">
        <v>3431</v>
      </c>
      <c r="F117" s="5" t="s">
        <v>15182</v>
      </c>
      <c r="G117" s="6" t="s">
        <v>1710</v>
      </c>
      <c r="H117" s="6" t="s">
        <v>8810</v>
      </c>
      <c r="I117" s="6" t="s">
        <v>9131</v>
      </c>
      <c r="J117" s="6" t="s">
        <v>9131</v>
      </c>
      <c r="P117" s="9"/>
      <c r="Q117" s="11"/>
    </row>
    <row r="118" spans="4:17" x14ac:dyDescent="0.2">
      <c r="D118" s="5" t="s">
        <v>12509</v>
      </c>
      <c r="E118" s="5" t="s">
        <v>3431</v>
      </c>
      <c r="F118" s="5" t="s">
        <v>14589</v>
      </c>
      <c r="G118" s="6" t="s">
        <v>1710</v>
      </c>
      <c r="H118" s="6" t="s">
        <v>8810</v>
      </c>
      <c r="I118" s="6" t="s">
        <v>15235</v>
      </c>
      <c r="J118" s="6" t="s">
        <v>12815</v>
      </c>
      <c r="P118" s="9"/>
      <c r="Q118" s="11"/>
    </row>
    <row r="119" spans="4:17" x14ac:dyDescent="0.2">
      <c r="D119" s="5" t="s">
        <v>12509</v>
      </c>
      <c r="E119" s="5" t="s">
        <v>3431</v>
      </c>
      <c r="F119" s="5" t="s">
        <v>14152</v>
      </c>
      <c r="G119" s="6" t="s">
        <v>1710</v>
      </c>
      <c r="H119" s="6" t="s">
        <v>8810</v>
      </c>
      <c r="I119" s="6" t="s">
        <v>15235</v>
      </c>
      <c r="J119" s="6" t="s">
        <v>2412</v>
      </c>
      <c r="P119" s="9"/>
      <c r="Q119" s="11"/>
    </row>
    <row r="120" spans="4:17" x14ac:dyDescent="0.2">
      <c r="D120" s="5" t="s">
        <v>12509</v>
      </c>
      <c r="E120" s="5" t="s">
        <v>3431</v>
      </c>
      <c r="F120" s="5" t="s">
        <v>10322</v>
      </c>
      <c r="G120" s="6" t="s">
        <v>1710</v>
      </c>
      <c r="H120" s="6" t="s">
        <v>8810</v>
      </c>
      <c r="I120" s="6" t="s">
        <v>15235</v>
      </c>
      <c r="J120" s="6" t="s">
        <v>15235</v>
      </c>
      <c r="P120" s="9"/>
      <c r="Q120" s="11"/>
    </row>
    <row r="121" spans="4:17" x14ac:dyDescent="0.2">
      <c r="D121" s="5" t="s">
        <v>12509</v>
      </c>
      <c r="E121" s="5" t="s">
        <v>3431</v>
      </c>
      <c r="F121" s="5" t="s">
        <v>18263</v>
      </c>
      <c r="G121" s="6" t="s">
        <v>1710</v>
      </c>
      <c r="H121" s="6" t="s">
        <v>8810</v>
      </c>
      <c r="I121" s="6" t="s">
        <v>4316</v>
      </c>
      <c r="J121" s="6" t="s">
        <v>4316</v>
      </c>
      <c r="P121" s="9"/>
      <c r="Q121" s="11"/>
    </row>
    <row r="122" spans="4:17" ht="22.5" x14ac:dyDescent="0.2">
      <c r="D122" s="5" t="s">
        <v>12509</v>
      </c>
      <c r="E122" s="5" t="s">
        <v>3431</v>
      </c>
      <c r="F122" s="5" t="s">
        <v>13829</v>
      </c>
      <c r="G122" s="6" t="s">
        <v>1710</v>
      </c>
      <c r="H122" s="6" t="s">
        <v>8810</v>
      </c>
      <c r="I122" s="6" t="s">
        <v>13557</v>
      </c>
      <c r="J122" s="6" t="s">
        <v>12607</v>
      </c>
      <c r="P122" s="9"/>
      <c r="Q122" s="11"/>
    </row>
    <row r="123" spans="4:17" ht="22.5" x14ac:dyDescent="0.2">
      <c r="D123" s="5" t="s">
        <v>12509</v>
      </c>
      <c r="E123" s="5" t="s">
        <v>2461</v>
      </c>
      <c r="F123" s="5" t="s">
        <v>8754</v>
      </c>
      <c r="G123" s="6" t="s">
        <v>1710</v>
      </c>
      <c r="H123" s="6" t="s">
        <v>8810</v>
      </c>
      <c r="I123" s="6" t="s">
        <v>13557</v>
      </c>
      <c r="J123" s="6" t="s">
        <v>13681</v>
      </c>
      <c r="P123" s="9"/>
      <c r="Q123" s="11"/>
    </row>
    <row r="124" spans="4:17" ht="22.5" x14ac:dyDescent="0.2">
      <c r="D124" s="5" t="s">
        <v>12509</v>
      </c>
      <c r="E124" s="5" t="s">
        <v>2461</v>
      </c>
      <c r="F124" s="5" t="s">
        <v>14613</v>
      </c>
      <c r="G124" s="6" t="s">
        <v>1710</v>
      </c>
      <c r="H124" s="6" t="s">
        <v>8810</v>
      </c>
      <c r="I124" s="6" t="s">
        <v>13557</v>
      </c>
      <c r="J124" s="6" t="s">
        <v>18591</v>
      </c>
      <c r="P124" s="9"/>
      <c r="Q124" s="11"/>
    </row>
    <row r="125" spans="4:17" ht="22.5" x14ac:dyDescent="0.2">
      <c r="D125" s="5" t="s">
        <v>12509</v>
      </c>
      <c r="E125" s="5" t="s">
        <v>2461</v>
      </c>
      <c r="F125" s="5" t="s">
        <v>3656</v>
      </c>
      <c r="G125" s="6" t="s">
        <v>1710</v>
      </c>
      <c r="H125" s="6" t="s">
        <v>8810</v>
      </c>
      <c r="I125" s="6" t="s">
        <v>13557</v>
      </c>
      <c r="J125" s="6" t="s">
        <v>13557</v>
      </c>
      <c r="P125" s="9"/>
      <c r="Q125" s="11"/>
    </row>
    <row r="126" spans="4:17" ht="22.5" x14ac:dyDescent="0.2">
      <c r="D126" s="5" t="s">
        <v>12509</v>
      </c>
      <c r="E126" s="5" t="s">
        <v>2461</v>
      </c>
      <c r="F126" s="5" t="s">
        <v>5788</v>
      </c>
      <c r="G126" s="6" t="s">
        <v>1710</v>
      </c>
      <c r="H126" s="6" t="s">
        <v>8810</v>
      </c>
      <c r="I126" s="6" t="s">
        <v>3720</v>
      </c>
      <c r="J126" s="6" t="s">
        <v>9345</v>
      </c>
      <c r="P126" s="9"/>
      <c r="Q126" s="11"/>
    </row>
    <row r="127" spans="4:17" ht="22.5" x14ac:dyDescent="0.2">
      <c r="D127" s="5" t="s">
        <v>12509</v>
      </c>
      <c r="E127" s="5" t="s">
        <v>2461</v>
      </c>
      <c r="F127" s="5" t="s">
        <v>10699</v>
      </c>
      <c r="G127" s="6" t="s">
        <v>1710</v>
      </c>
      <c r="H127" s="6" t="s">
        <v>8810</v>
      </c>
      <c r="I127" s="6" t="s">
        <v>3720</v>
      </c>
      <c r="J127" s="6" t="s">
        <v>13030</v>
      </c>
      <c r="P127" s="9"/>
      <c r="Q127" s="11"/>
    </row>
    <row r="128" spans="4:17" ht="22.5" x14ac:dyDescent="0.2">
      <c r="D128" s="5" t="s">
        <v>12509</v>
      </c>
      <c r="E128" s="5" t="s">
        <v>2461</v>
      </c>
      <c r="F128" s="5" t="s">
        <v>15719</v>
      </c>
      <c r="G128" s="6" t="s">
        <v>1710</v>
      </c>
      <c r="H128" s="6" t="s">
        <v>8810</v>
      </c>
      <c r="I128" s="6" t="s">
        <v>3720</v>
      </c>
      <c r="J128" s="6" t="s">
        <v>11052</v>
      </c>
      <c r="P128" s="9"/>
      <c r="Q128" s="11"/>
    </row>
    <row r="129" spans="4:17" ht="22.5" x14ac:dyDescent="0.2">
      <c r="D129" s="5" t="s">
        <v>17539</v>
      </c>
      <c r="E129" s="5" t="s">
        <v>7760</v>
      </c>
      <c r="F129" s="5" t="s">
        <v>7760</v>
      </c>
      <c r="G129" s="6" t="s">
        <v>1710</v>
      </c>
      <c r="H129" s="6" t="s">
        <v>8810</v>
      </c>
      <c r="I129" s="6" t="s">
        <v>3720</v>
      </c>
      <c r="J129" s="6" t="s">
        <v>6837</v>
      </c>
      <c r="P129" s="9"/>
      <c r="Q129" s="11"/>
    </row>
    <row r="130" spans="4:17" ht="22.5" x14ac:dyDescent="0.2">
      <c r="D130" s="5" t="s">
        <v>17539</v>
      </c>
      <c r="E130" s="5" t="s">
        <v>7760</v>
      </c>
      <c r="F130" s="5" t="s">
        <v>3620</v>
      </c>
      <c r="G130" s="6" t="s">
        <v>1710</v>
      </c>
      <c r="H130" s="6" t="s">
        <v>8810</v>
      </c>
      <c r="I130" s="6" t="s">
        <v>3720</v>
      </c>
      <c r="J130" s="6" t="s">
        <v>18243</v>
      </c>
      <c r="P130" s="9"/>
      <c r="Q130" s="11"/>
    </row>
    <row r="131" spans="4:17" ht="22.5" x14ac:dyDescent="0.2">
      <c r="D131" s="5" t="s">
        <v>17539</v>
      </c>
      <c r="E131" s="5" t="s">
        <v>7760</v>
      </c>
      <c r="F131" s="5" t="s">
        <v>2681</v>
      </c>
      <c r="G131" s="6" t="s">
        <v>1710</v>
      </c>
      <c r="H131" s="6" t="s">
        <v>8810</v>
      </c>
      <c r="I131" s="6" t="s">
        <v>3720</v>
      </c>
      <c r="J131" s="6" t="s">
        <v>3720</v>
      </c>
      <c r="P131" s="9"/>
      <c r="Q131" s="11"/>
    </row>
    <row r="132" spans="4:17" x14ac:dyDescent="0.2">
      <c r="D132" s="5" t="s">
        <v>17539</v>
      </c>
      <c r="E132" s="5" t="s">
        <v>628</v>
      </c>
      <c r="F132" s="5" t="s">
        <v>12144</v>
      </c>
      <c r="G132" s="6" t="s">
        <v>1710</v>
      </c>
      <c r="H132" s="6" t="s">
        <v>8810</v>
      </c>
      <c r="I132" s="6" t="s">
        <v>14113</v>
      </c>
      <c r="J132" s="6" t="s">
        <v>14612</v>
      </c>
      <c r="P132" s="9"/>
      <c r="Q132" s="11"/>
    </row>
    <row r="133" spans="4:17" x14ac:dyDescent="0.2">
      <c r="D133" s="5" t="s">
        <v>17539</v>
      </c>
      <c r="E133" s="5" t="s">
        <v>628</v>
      </c>
      <c r="F133" s="5" t="s">
        <v>3959</v>
      </c>
      <c r="G133" s="6" t="s">
        <v>1710</v>
      </c>
      <c r="H133" s="6" t="s">
        <v>8810</v>
      </c>
      <c r="I133" s="6" t="s">
        <v>14113</v>
      </c>
      <c r="J133" s="6" t="s">
        <v>14113</v>
      </c>
      <c r="P133" s="9"/>
      <c r="Q133" s="11"/>
    </row>
    <row r="134" spans="4:17" ht="22.5" x14ac:dyDescent="0.2">
      <c r="D134" s="5" t="s">
        <v>17539</v>
      </c>
      <c r="E134" s="5" t="s">
        <v>10726</v>
      </c>
      <c r="F134" s="5" t="s">
        <v>18073</v>
      </c>
      <c r="G134" s="6" t="s">
        <v>1710</v>
      </c>
      <c r="H134" s="6" t="s">
        <v>8810</v>
      </c>
      <c r="I134" s="6" t="s">
        <v>2916</v>
      </c>
      <c r="J134" s="6" t="s">
        <v>2916</v>
      </c>
      <c r="P134" s="9"/>
      <c r="Q134" s="11"/>
    </row>
    <row r="135" spans="4:17" x14ac:dyDescent="0.2">
      <c r="D135" s="5" t="s">
        <v>17539</v>
      </c>
      <c r="E135" s="5" t="s">
        <v>10726</v>
      </c>
      <c r="F135" s="5" t="s">
        <v>17680</v>
      </c>
      <c r="G135" s="6" t="s">
        <v>1710</v>
      </c>
      <c r="H135" s="6" t="s">
        <v>8810</v>
      </c>
      <c r="I135" s="6" t="s">
        <v>9060</v>
      </c>
      <c r="J135" s="6" t="s">
        <v>7716</v>
      </c>
      <c r="P135" s="9"/>
      <c r="Q135" s="11"/>
    </row>
    <row r="136" spans="4:17" x14ac:dyDescent="0.2">
      <c r="D136" s="5" t="s">
        <v>16543</v>
      </c>
      <c r="E136" s="5" t="s">
        <v>9646</v>
      </c>
      <c r="F136" s="5" t="s">
        <v>9646</v>
      </c>
      <c r="G136" s="6" t="s">
        <v>1710</v>
      </c>
      <c r="H136" s="6" t="s">
        <v>8810</v>
      </c>
      <c r="I136" s="6" t="s">
        <v>9060</v>
      </c>
      <c r="J136" s="6" t="s">
        <v>11933</v>
      </c>
      <c r="P136" s="9"/>
      <c r="Q136" s="11"/>
    </row>
    <row r="137" spans="4:17" x14ac:dyDescent="0.2">
      <c r="D137" s="5" t="s">
        <v>16543</v>
      </c>
      <c r="E137" s="5" t="s">
        <v>9646</v>
      </c>
      <c r="F137" s="5" t="s">
        <v>16998</v>
      </c>
      <c r="G137" s="6" t="s">
        <v>1710</v>
      </c>
      <c r="H137" s="6" t="s">
        <v>8810</v>
      </c>
      <c r="I137" s="6" t="s">
        <v>9060</v>
      </c>
      <c r="J137" s="6" t="s">
        <v>9060</v>
      </c>
      <c r="P137" s="9"/>
      <c r="Q137" s="11"/>
    </row>
    <row r="138" spans="4:17" ht="22.5" x14ac:dyDescent="0.2">
      <c r="D138" s="5" t="s">
        <v>16543</v>
      </c>
      <c r="E138" s="5" t="s">
        <v>9646</v>
      </c>
      <c r="F138" s="5" t="s">
        <v>13249</v>
      </c>
      <c r="G138" s="6" t="s">
        <v>8096</v>
      </c>
      <c r="H138" s="6" t="s">
        <v>18173</v>
      </c>
      <c r="I138" s="6" t="s">
        <v>18783</v>
      </c>
      <c r="J138" s="6" t="s">
        <v>18783</v>
      </c>
      <c r="P138" s="9"/>
      <c r="Q138" s="11"/>
    </row>
    <row r="139" spans="4:17" ht="22.5" x14ac:dyDescent="0.2">
      <c r="D139" s="5" t="s">
        <v>16543</v>
      </c>
      <c r="E139" s="5" t="s">
        <v>9646</v>
      </c>
      <c r="F139" s="5" t="s">
        <v>8849</v>
      </c>
      <c r="G139" s="6" t="s">
        <v>8096</v>
      </c>
      <c r="H139" s="6" t="s">
        <v>18173</v>
      </c>
      <c r="I139" s="6" t="s">
        <v>18783</v>
      </c>
      <c r="J139" s="6" t="s">
        <v>479</v>
      </c>
      <c r="P139" s="9"/>
      <c r="Q139" s="11"/>
    </row>
    <row r="140" spans="4:17" ht="22.5" x14ac:dyDescent="0.2">
      <c r="D140" s="5" t="s">
        <v>16543</v>
      </c>
      <c r="E140" s="5" t="s">
        <v>9646</v>
      </c>
      <c r="F140" s="5" t="s">
        <v>11295</v>
      </c>
      <c r="G140" s="6" t="s">
        <v>8096</v>
      </c>
      <c r="H140" s="6" t="s">
        <v>18173</v>
      </c>
      <c r="I140" s="6" t="s">
        <v>18783</v>
      </c>
      <c r="J140" s="6" t="s">
        <v>12664</v>
      </c>
      <c r="P140" s="9"/>
      <c r="Q140" s="11"/>
    </row>
    <row r="141" spans="4:17" ht="22.5" x14ac:dyDescent="0.2">
      <c r="D141" s="5" t="s">
        <v>16543</v>
      </c>
      <c r="E141" s="5" t="s">
        <v>9646</v>
      </c>
      <c r="F141" s="5" t="s">
        <v>17993</v>
      </c>
      <c r="G141" s="6" t="s">
        <v>8096</v>
      </c>
      <c r="H141" s="6" t="s">
        <v>18173</v>
      </c>
      <c r="I141" s="6" t="s">
        <v>5976</v>
      </c>
      <c r="J141" s="6" t="s">
        <v>17484</v>
      </c>
      <c r="P141" s="9"/>
      <c r="Q141" s="11"/>
    </row>
    <row r="142" spans="4:17" ht="22.5" x14ac:dyDescent="0.2">
      <c r="D142" s="5" t="s">
        <v>16543</v>
      </c>
      <c r="E142" s="5" t="s">
        <v>16565</v>
      </c>
      <c r="F142" s="5" t="s">
        <v>3654</v>
      </c>
      <c r="G142" s="6" t="s">
        <v>8096</v>
      </c>
      <c r="H142" s="6" t="s">
        <v>18173</v>
      </c>
      <c r="I142" s="6" t="s">
        <v>5976</v>
      </c>
      <c r="J142" s="6" t="s">
        <v>5976</v>
      </c>
      <c r="P142" s="9"/>
      <c r="Q142" s="11"/>
    </row>
    <row r="143" spans="4:17" ht="22.5" x14ac:dyDescent="0.2">
      <c r="D143" s="5" t="s">
        <v>16543</v>
      </c>
      <c r="E143" s="5" t="s">
        <v>16565</v>
      </c>
      <c r="F143" s="5" t="s">
        <v>18035</v>
      </c>
      <c r="G143" s="6" t="s">
        <v>8096</v>
      </c>
      <c r="H143" s="6" t="s">
        <v>18173</v>
      </c>
      <c r="I143" s="6" t="s">
        <v>5976</v>
      </c>
      <c r="J143" s="6" t="s">
        <v>2919</v>
      </c>
      <c r="P143" s="9"/>
      <c r="Q143" s="11"/>
    </row>
    <row r="144" spans="4:17" ht="22.5" x14ac:dyDescent="0.2">
      <c r="D144" s="5" t="s">
        <v>16543</v>
      </c>
      <c r="E144" s="5" t="s">
        <v>16565</v>
      </c>
      <c r="F144" s="5" t="s">
        <v>3229</v>
      </c>
      <c r="G144" s="6" t="s">
        <v>8096</v>
      </c>
      <c r="H144" s="6" t="s">
        <v>18173</v>
      </c>
      <c r="I144" s="6" t="s">
        <v>18434</v>
      </c>
      <c r="J144" s="6" t="s">
        <v>18434</v>
      </c>
      <c r="P144" s="9"/>
      <c r="Q144" s="11"/>
    </row>
    <row r="145" spans="4:17" ht="22.5" x14ac:dyDescent="0.2">
      <c r="D145" s="5" t="s">
        <v>16543</v>
      </c>
      <c r="E145" s="5" t="s">
        <v>8707</v>
      </c>
      <c r="F145" s="5" t="s">
        <v>8707</v>
      </c>
      <c r="G145" s="6" t="s">
        <v>8096</v>
      </c>
      <c r="H145" s="6" t="s">
        <v>18173</v>
      </c>
      <c r="I145" s="6" t="s">
        <v>18434</v>
      </c>
      <c r="J145" s="6" t="s">
        <v>14385</v>
      </c>
      <c r="P145" s="9"/>
      <c r="Q145" s="11"/>
    </row>
    <row r="146" spans="4:17" ht="22.5" x14ac:dyDescent="0.2">
      <c r="D146" s="5" t="s">
        <v>16543</v>
      </c>
      <c r="E146" s="5" t="s">
        <v>8707</v>
      </c>
      <c r="F146" s="5" t="s">
        <v>7218</v>
      </c>
      <c r="G146" s="6" t="s">
        <v>8096</v>
      </c>
      <c r="H146" s="6" t="s">
        <v>18173</v>
      </c>
      <c r="I146" s="6" t="s">
        <v>1154</v>
      </c>
      <c r="J146" s="6" t="s">
        <v>9484</v>
      </c>
      <c r="P146" s="9"/>
      <c r="Q146" s="11"/>
    </row>
    <row r="147" spans="4:17" ht="22.5" x14ac:dyDescent="0.2">
      <c r="D147" s="5" t="s">
        <v>16543</v>
      </c>
      <c r="E147" s="5" t="s">
        <v>8707</v>
      </c>
      <c r="F147" s="5" t="s">
        <v>15469</v>
      </c>
      <c r="G147" s="6" t="s">
        <v>8096</v>
      </c>
      <c r="H147" s="6" t="s">
        <v>18173</v>
      </c>
      <c r="I147" s="6" t="s">
        <v>1154</v>
      </c>
      <c r="J147" s="6" t="s">
        <v>1154</v>
      </c>
      <c r="P147" s="9"/>
      <c r="Q147" s="11"/>
    </row>
    <row r="148" spans="4:17" ht="22.5" x14ac:dyDescent="0.2">
      <c r="D148" s="5" t="s">
        <v>16543</v>
      </c>
      <c r="E148" s="5" t="s">
        <v>8707</v>
      </c>
      <c r="F148" s="5" t="s">
        <v>4526</v>
      </c>
      <c r="G148" s="6" t="s">
        <v>8096</v>
      </c>
      <c r="H148" s="6" t="s">
        <v>18173</v>
      </c>
      <c r="I148" s="6" t="s">
        <v>1154</v>
      </c>
      <c r="J148" s="6" t="s">
        <v>16391</v>
      </c>
      <c r="P148" s="9"/>
      <c r="Q148" s="11"/>
    </row>
    <row r="149" spans="4:17" x14ac:dyDescent="0.2">
      <c r="D149" s="5" t="s">
        <v>16543</v>
      </c>
      <c r="E149" s="5" t="s">
        <v>8707</v>
      </c>
      <c r="F149" s="5" t="s">
        <v>17689</v>
      </c>
      <c r="G149" s="6" t="s">
        <v>8096</v>
      </c>
      <c r="H149" s="6" t="s">
        <v>2601</v>
      </c>
      <c r="I149" s="6" t="s">
        <v>12132</v>
      </c>
      <c r="J149" s="6" t="s">
        <v>12411</v>
      </c>
      <c r="P149" s="9"/>
      <c r="Q149" s="11"/>
    </row>
    <row r="150" spans="4:17" x14ac:dyDescent="0.2">
      <c r="D150" s="5" t="s">
        <v>3082</v>
      </c>
      <c r="E150" s="5" t="s">
        <v>11114</v>
      </c>
      <c r="F150" s="5" t="s">
        <v>11114</v>
      </c>
      <c r="G150" s="6" t="s">
        <v>8096</v>
      </c>
      <c r="H150" s="6" t="s">
        <v>2601</v>
      </c>
      <c r="I150" s="6" t="s">
        <v>12132</v>
      </c>
      <c r="J150" s="6" t="s">
        <v>12132</v>
      </c>
      <c r="P150" s="9"/>
      <c r="Q150" s="11"/>
    </row>
    <row r="151" spans="4:17" x14ac:dyDescent="0.2">
      <c r="D151" s="5" t="s">
        <v>3082</v>
      </c>
      <c r="E151" s="5" t="s">
        <v>14451</v>
      </c>
      <c r="F151" s="5" t="s">
        <v>4623</v>
      </c>
      <c r="G151" s="6" t="s">
        <v>8096</v>
      </c>
      <c r="H151" s="6" t="s">
        <v>2601</v>
      </c>
      <c r="I151" s="6" t="s">
        <v>12132</v>
      </c>
      <c r="J151" s="6" t="s">
        <v>8988</v>
      </c>
      <c r="P151" s="9"/>
      <c r="Q151" s="11"/>
    </row>
    <row r="152" spans="4:17" x14ac:dyDescent="0.2">
      <c r="D152" s="5" t="s">
        <v>3082</v>
      </c>
      <c r="E152" s="5" t="s">
        <v>14451</v>
      </c>
      <c r="F152" s="5" t="s">
        <v>4638</v>
      </c>
      <c r="G152" s="6" t="s">
        <v>8096</v>
      </c>
      <c r="H152" s="6" t="s">
        <v>2601</v>
      </c>
      <c r="I152" s="6" t="s">
        <v>12132</v>
      </c>
      <c r="J152" s="6" t="s">
        <v>9853</v>
      </c>
      <c r="P152" s="9"/>
      <c r="Q152" s="11"/>
    </row>
    <row r="153" spans="4:17" x14ac:dyDescent="0.2">
      <c r="D153" s="5" t="s">
        <v>3082</v>
      </c>
      <c r="E153" s="5" t="s">
        <v>14451</v>
      </c>
      <c r="F153" s="5" t="s">
        <v>6001</v>
      </c>
      <c r="G153" s="6" t="s">
        <v>8096</v>
      </c>
      <c r="H153" s="6" t="s">
        <v>2601</v>
      </c>
      <c r="I153" s="6" t="s">
        <v>12132</v>
      </c>
      <c r="J153" s="6" t="s">
        <v>6567</v>
      </c>
      <c r="P153" s="9"/>
      <c r="Q153" s="11"/>
    </row>
    <row r="154" spans="4:17" x14ac:dyDescent="0.2">
      <c r="D154" s="5" t="s">
        <v>3082</v>
      </c>
      <c r="E154" s="5" t="s">
        <v>14451</v>
      </c>
      <c r="F154" s="5" t="s">
        <v>5997</v>
      </c>
      <c r="G154" s="6" t="s">
        <v>8096</v>
      </c>
      <c r="H154" s="6" t="s">
        <v>2601</v>
      </c>
      <c r="I154" s="6" t="s">
        <v>12132</v>
      </c>
      <c r="J154" s="6" t="s">
        <v>12389</v>
      </c>
      <c r="P154" s="9"/>
      <c r="Q154" s="11"/>
    </row>
    <row r="155" spans="4:17" x14ac:dyDescent="0.2">
      <c r="D155" s="5" t="s">
        <v>3082</v>
      </c>
      <c r="E155" s="5" t="s">
        <v>14451</v>
      </c>
      <c r="F155" s="5" t="s">
        <v>4765</v>
      </c>
      <c r="G155" s="6" t="s">
        <v>8096</v>
      </c>
      <c r="H155" s="6" t="s">
        <v>2601</v>
      </c>
      <c r="I155" s="6" t="s">
        <v>5830</v>
      </c>
      <c r="J155" s="6" t="s">
        <v>5830</v>
      </c>
      <c r="P155" s="9"/>
      <c r="Q155" s="11"/>
    </row>
    <row r="156" spans="4:17" x14ac:dyDescent="0.2">
      <c r="D156" s="5" t="s">
        <v>3082</v>
      </c>
      <c r="E156" s="5" t="s">
        <v>14451</v>
      </c>
      <c r="F156" s="5" t="s">
        <v>14367</v>
      </c>
      <c r="G156" s="6" t="s">
        <v>8096</v>
      </c>
      <c r="H156" s="6" t="s">
        <v>2601</v>
      </c>
      <c r="I156" s="6" t="s">
        <v>10377</v>
      </c>
      <c r="J156" s="6" t="s">
        <v>5358</v>
      </c>
      <c r="P156" s="9"/>
      <c r="Q156" s="11"/>
    </row>
    <row r="157" spans="4:17" x14ac:dyDescent="0.2">
      <c r="D157" s="5" t="s">
        <v>3082</v>
      </c>
      <c r="E157" s="5" t="s">
        <v>14451</v>
      </c>
      <c r="F157" s="5" t="s">
        <v>11469</v>
      </c>
      <c r="G157" s="6" t="s">
        <v>8096</v>
      </c>
      <c r="H157" s="6" t="s">
        <v>2601</v>
      </c>
      <c r="I157" s="6" t="s">
        <v>10377</v>
      </c>
      <c r="J157" s="6" t="s">
        <v>10377</v>
      </c>
      <c r="P157" s="9"/>
      <c r="Q157" s="11"/>
    </row>
    <row r="158" spans="4:17" x14ac:dyDescent="0.2">
      <c r="G158" s="6" t="s">
        <v>8096</v>
      </c>
      <c r="H158" s="6" t="s">
        <v>2601</v>
      </c>
      <c r="I158" s="6" t="s">
        <v>10377</v>
      </c>
      <c r="J158" s="6" t="s">
        <v>14617</v>
      </c>
      <c r="P158" s="9"/>
      <c r="Q158" s="11"/>
    </row>
    <row r="159" spans="4:17" ht="22.5" x14ac:dyDescent="0.2">
      <c r="G159" s="6" t="s">
        <v>8096</v>
      </c>
      <c r="H159" s="6" t="s">
        <v>5890</v>
      </c>
      <c r="I159" s="6" t="s">
        <v>39</v>
      </c>
      <c r="J159" s="6" t="s">
        <v>39</v>
      </c>
      <c r="P159" s="9"/>
      <c r="Q159" s="11"/>
    </row>
    <row r="160" spans="4:17" ht="22.5" x14ac:dyDescent="0.2">
      <c r="G160" s="6" t="s">
        <v>8096</v>
      </c>
      <c r="H160" s="6" t="s">
        <v>5890</v>
      </c>
      <c r="I160" s="6" t="s">
        <v>39</v>
      </c>
      <c r="J160" s="6" t="s">
        <v>17306</v>
      </c>
      <c r="P160" s="9"/>
      <c r="Q160" s="11"/>
    </row>
    <row r="161" spans="7:17" ht="22.5" x14ac:dyDescent="0.2">
      <c r="G161" s="6" t="s">
        <v>8096</v>
      </c>
      <c r="H161" s="6" t="s">
        <v>5890</v>
      </c>
      <c r="I161" s="6" t="s">
        <v>1829</v>
      </c>
      <c r="J161" s="6" t="s">
        <v>2213</v>
      </c>
      <c r="P161" s="9"/>
      <c r="Q161" s="11"/>
    </row>
    <row r="162" spans="7:17" ht="22.5" x14ac:dyDescent="0.2">
      <c r="G162" s="6" t="s">
        <v>8096</v>
      </c>
      <c r="H162" s="6" t="s">
        <v>5890</v>
      </c>
      <c r="I162" s="6" t="s">
        <v>1829</v>
      </c>
      <c r="J162" s="6" t="s">
        <v>1151</v>
      </c>
      <c r="P162" s="9"/>
      <c r="Q162" s="11"/>
    </row>
    <row r="163" spans="7:17" ht="22.5" x14ac:dyDescent="0.2">
      <c r="G163" s="6" t="s">
        <v>8096</v>
      </c>
      <c r="H163" s="6" t="s">
        <v>5890</v>
      </c>
      <c r="I163" s="6" t="s">
        <v>1829</v>
      </c>
      <c r="J163" s="6" t="s">
        <v>1829</v>
      </c>
      <c r="P163" s="9"/>
      <c r="Q163" s="11"/>
    </row>
    <row r="164" spans="7:17" ht="22.5" x14ac:dyDescent="0.2">
      <c r="G164" s="6" t="s">
        <v>8096</v>
      </c>
      <c r="H164" s="6" t="s">
        <v>5890</v>
      </c>
      <c r="I164" s="6" t="s">
        <v>1829</v>
      </c>
      <c r="J164" s="6" t="s">
        <v>4093</v>
      </c>
      <c r="P164" s="9"/>
      <c r="Q164" s="11"/>
    </row>
    <row r="165" spans="7:17" ht="22.5" x14ac:dyDescent="0.2">
      <c r="G165" s="6" t="s">
        <v>8096</v>
      </c>
      <c r="H165" s="6" t="s">
        <v>5890</v>
      </c>
      <c r="I165" s="6" t="s">
        <v>1829</v>
      </c>
      <c r="J165" s="6" t="s">
        <v>14737</v>
      </c>
      <c r="P165" s="9"/>
      <c r="Q165" s="11"/>
    </row>
    <row r="166" spans="7:17" ht="22.5" x14ac:dyDescent="0.2">
      <c r="G166" s="6" t="s">
        <v>8096</v>
      </c>
      <c r="H166" s="6" t="s">
        <v>5890</v>
      </c>
      <c r="I166" s="6" t="s">
        <v>9711</v>
      </c>
      <c r="J166" s="6" t="s">
        <v>9711</v>
      </c>
      <c r="P166" s="9"/>
      <c r="Q166" s="11"/>
    </row>
    <row r="167" spans="7:17" ht="22.5" x14ac:dyDescent="0.2">
      <c r="G167" s="6" t="s">
        <v>8096</v>
      </c>
      <c r="H167" s="6" t="s">
        <v>5890</v>
      </c>
      <c r="I167" s="6" t="s">
        <v>13954</v>
      </c>
      <c r="J167" s="6" t="s">
        <v>9458</v>
      </c>
      <c r="P167" s="9"/>
      <c r="Q167" s="11"/>
    </row>
    <row r="168" spans="7:17" ht="22.5" x14ac:dyDescent="0.2">
      <c r="G168" s="6" t="s">
        <v>8096</v>
      </c>
      <c r="H168" s="6" t="s">
        <v>5890</v>
      </c>
      <c r="I168" s="6" t="s">
        <v>13954</v>
      </c>
      <c r="J168" s="6" t="s">
        <v>14553</v>
      </c>
      <c r="P168" s="9"/>
      <c r="Q168" s="11"/>
    </row>
    <row r="169" spans="7:17" ht="22.5" x14ac:dyDescent="0.2">
      <c r="G169" s="6" t="s">
        <v>8096</v>
      </c>
      <c r="H169" s="6" t="s">
        <v>5890</v>
      </c>
      <c r="I169" s="6" t="s">
        <v>13954</v>
      </c>
      <c r="J169" s="6" t="s">
        <v>7347</v>
      </c>
      <c r="P169" s="9"/>
      <c r="Q169" s="11"/>
    </row>
    <row r="170" spans="7:17" ht="22.5" x14ac:dyDescent="0.2">
      <c r="G170" s="6" t="s">
        <v>8096</v>
      </c>
      <c r="H170" s="6" t="s">
        <v>5890</v>
      </c>
      <c r="I170" s="6" t="s">
        <v>13954</v>
      </c>
      <c r="J170" s="6" t="s">
        <v>13954</v>
      </c>
      <c r="P170" s="9"/>
      <c r="Q170" s="11"/>
    </row>
    <row r="171" spans="7:17" x14ac:dyDescent="0.2">
      <c r="G171" s="6" t="s">
        <v>12509</v>
      </c>
      <c r="H171" s="6" t="s">
        <v>2461</v>
      </c>
      <c r="I171" s="6" t="s">
        <v>14613</v>
      </c>
      <c r="J171" s="6" t="s">
        <v>14613</v>
      </c>
      <c r="P171" s="9"/>
      <c r="Q171" s="11"/>
    </row>
    <row r="172" spans="7:17" x14ac:dyDescent="0.2">
      <c r="G172" s="6" t="s">
        <v>12509</v>
      </c>
      <c r="H172" s="6" t="s">
        <v>2461</v>
      </c>
      <c r="I172" s="6" t="s">
        <v>14613</v>
      </c>
      <c r="J172" s="6" t="s">
        <v>6071</v>
      </c>
      <c r="P172" s="9"/>
      <c r="Q172" s="11"/>
    </row>
    <row r="173" spans="7:17" x14ac:dyDescent="0.2">
      <c r="G173" s="6" t="s">
        <v>12509</v>
      </c>
      <c r="H173" s="6" t="s">
        <v>2461</v>
      </c>
      <c r="I173" s="6" t="s">
        <v>14613</v>
      </c>
      <c r="J173" s="6" t="s">
        <v>5279</v>
      </c>
      <c r="P173" s="9"/>
      <c r="Q173" s="11"/>
    </row>
    <row r="174" spans="7:17" x14ac:dyDescent="0.2">
      <c r="G174" s="6" t="s">
        <v>12509</v>
      </c>
      <c r="H174" s="6" t="s">
        <v>2461</v>
      </c>
      <c r="I174" s="6" t="s">
        <v>8754</v>
      </c>
      <c r="J174" s="6" t="s">
        <v>8754</v>
      </c>
      <c r="P174" s="9"/>
      <c r="Q174" s="11"/>
    </row>
    <row r="175" spans="7:17" x14ac:dyDescent="0.2">
      <c r="G175" s="6" t="s">
        <v>12509</v>
      </c>
      <c r="H175" s="6" t="s">
        <v>2461</v>
      </c>
      <c r="I175" s="6" t="s">
        <v>8754</v>
      </c>
      <c r="J175" s="6" t="s">
        <v>9296</v>
      </c>
      <c r="P175" s="9"/>
      <c r="Q175" s="11"/>
    </row>
    <row r="176" spans="7:17" x14ac:dyDescent="0.2">
      <c r="G176" s="6" t="s">
        <v>12509</v>
      </c>
      <c r="H176" s="6" t="s">
        <v>2461</v>
      </c>
      <c r="I176" s="6" t="s">
        <v>8754</v>
      </c>
      <c r="J176" s="6" t="s">
        <v>9567</v>
      </c>
      <c r="P176" s="9"/>
      <c r="Q176" s="11"/>
    </row>
    <row r="177" spans="7:17" x14ac:dyDescent="0.2">
      <c r="G177" s="6" t="s">
        <v>12509</v>
      </c>
      <c r="H177" s="6" t="s">
        <v>2461</v>
      </c>
      <c r="I177" s="6" t="s">
        <v>3656</v>
      </c>
      <c r="J177" s="6" t="s">
        <v>3656</v>
      </c>
      <c r="P177" s="9"/>
      <c r="Q177" s="11"/>
    </row>
    <row r="178" spans="7:17" x14ac:dyDescent="0.2">
      <c r="G178" s="6" t="s">
        <v>12509</v>
      </c>
      <c r="H178" s="6" t="s">
        <v>2461</v>
      </c>
      <c r="I178" s="6" t="s">
        <v>3656</v>
      </c>
      <c r="J178" s="6" t="s">
        <v>4403</v>
      </c>
      <c r="P178" s="9"/>
      <c r="Q178" s="11"/>
    </row>
    <row r="179" spans="7:17" x14ac:dyDescent="0.2">
      <c r="G179" s="6" t="s">
        <v>12509</v>
      </c>
      <c r="H179" s="6" t="s">
        <v>2461</v>
      </c>
      <c r="I179" s="6" t="s">
        <v>5788</v>
      </c>
      <c r="J179" s="6" t="s">
        <v>5788</v>
      </c>
      <c r="P179" s="9"/>
      <c r="Q179" s="11"/>
    </row>
    <row r="180" spans="7:17" x14ac:dyDescent="0.2">
      <c r="G180" s="6" t="s">
        <v>12509</v>
      </c>
      <c r="H180" s="6" t="s">
        <v>2461</v>
      </c>
      <c r="I180" s="6" t="s">
        <v>5788</v>
      </c>
      <c r="J180" s="6" t="s">
        <v>11256</v>
      </c>
      <c r="P180" s="9"/>
      <c r="Q180" s="11"/>
    </row>
    <row r="181" spans="7:17" x14ac:dyDescent="0.2">
      <c r="G181" s="6" t="s">
        <v>12509</v>
      </c>
      <c r="H181" s="6" t="s">
        <v>2461</v>
      </c>
      <c r="I181" s="6" t="s">
        <v>15719</v>
      </c>
      <c r="J181" s="6" t="s">
        <v>15719</v>
      </c>
      <c r="P181" s="9"/>
      <c r="Q181" s="11"/>
    </row>
    <row r="182" spans="7:17" x14ac:dyDescent="0.2">
      <c r="G182" s="6" t="s">
        <v>12509</v>
      </c>
      <c r="H182" s="6" t="s">
        <v>2461</v>
      </c>
      <c r="I182" s="6" t="s">
        <v>10699</v>
      </c>
      <c r="J182" s="6" t="s">
        <v>10699</v>
      </c>
      <c r="P182" s="9"/>
      <c r="Q182" s="11"/>
    </row>
    <row r="183" spans="7:17" x14ac:dyDescent="0.2">
      <c r="G183" s="6" t="s">
        <v>12509</v>
      </c>
      <c r="H183" s="6" t="s">
        <v>2461</v>
      </c>
      <c r="I183" s="6" t="s">
        <v>10699</v>
      </c>
      <c r="J183" s="6" t="s">
        <v>2303</v>
      </c>
      <c r="P183" s="9"/>
      <c r="Q183" s="11"/>
    </row>
    <row r="184" spans="7:17" x14ac:dyDescent="0.2">
      <c r="G184" s="6" t="s">
        <v>12509</v>
      </c>
      <c r="H184" s="6" t="s">
        <v>3431</v>
      </c>
      <c r="I184" s="6" t="s">
        <v>14589</v>
      </c>
      <c r="J184" s="6" t="s">
        <v>16149</v>
      </c>
      <c r="P184" s="9"/>
      <c r="Q184" s="11"/>
    </row>
    <row r="185" spans="7:17" x14ac:dyDescent="0.2">
      <c r="G185" s="6" t="s">
        <v>12509</v>
      </c>
      <c r="H185" s="6" t="s">
        <v>3431</v>
      </c>
      <c r="I185" s="6" t="s">
        <v>14589</v>
      </c>
      <c r="J185" s="6" t="s">
        <v>14589</v>
      </c>
      <c r="P185" s="9"/>
      <c r="Q185" s="11"/>
    </row>
    <row r="186" spans="7:17" x14ac:dyDescent="0.2">
      <c r="G186" s="6" t="s">
        <v>12509</v>
      </c>
      <c r="H186" s="6" t="s">
        <v>3431</v>
      </c>
      <c r="I186" s="6" t="s">
        <v>14589</v>
      </c>
      <c r="J186" s="6" t="s">
        <v>10648</v>
      </c>
      <c r="P186" s="9"/>
      <c r="Q186" s="11"/>
    </row>
    <row r="187" spans="7:17" x14ac:dyDescent="0.2">
      <c r="G187" s="6" t="s">
        <v>12509</v>
      </c>
      <c r="H187" s="6" t="s">
        <v>3431</v>
      </c>
      <c r="I187" s="6" t="s">
        <v>14152</v>
      </c>
      <c r="J187" s="6" t="s">
        <v>9580</v>
      </c>
    </row>
    <row r="188" spans="7:17" x14ac:dyDescent="0.2">
      <c r="G188" s="6" t="s">
        <v>12509</v>
      </c>
      <c r="H188" s="6" t="s">
        <v>3431</v>
      </c>
      <c r="I188" s="6" t="s">
        <v>14152</v>
      </c>
      <c r="J188" s="6" t="s">
        <v>14152</v>
      </c>
    </row>
    <row r="189" spans="7:17" x14ac:dyDescent="0.2">
      <c r="G189" s="6" t="s">
        <v>12509</v>
      </c>
      <c r="H189" s="6" t="s">
        <v>3431</v>
      </c>
      <c r="I189" s="6" t="s">
        <v>14152</v>
      </c>
      <c r="J189" s="6" t="s">
        <v>9036</v>
      </c>
    </row>
    <row r="190" spans="7:17" x14ac:dyDescent="0.2">
      <c r="G190" s="6" t="s">
        <v>12509</v>
      </c>
      <c r="H190" s="6" t="s">
        <v>3431</v>
      </c>
      <c r="I190" s="6" t="s">
        <v>10322</v>
      </c>
      <c r="J190" s="6" t="s">
        <v>11078</v>
      </c>
    </row>
    <row r="191" spans="7:17" x14ac:dyDescent="0.2">
      <c r="G191" s="6" t="s">
        <v>12509</v>
      </c>
      <c r="H191" s="6" t="s">
        <v>3431</v>
      </c>
      <c r="I191" s="6" t="s">
        <v>10322</v>
      </c>
      <c r="J191" s="6" t="s">
        <v>10322</v>
      </c>
    </row>
    <row r="192" spans="7:17" ht="22.5" x14ac:dyDescent="0.2">
      <c r="G192" s="6" t="s">
        <v>12509</v>
      </c>
      <c r="H192" s="6" t="s">
        <v>3431</v>
      </c>
      <c r="I192" s="6" t="s">
        <v>18263</v>
      </c>
      <c r="J192" s="6" t="s">
        <v>2111</v>
      </c>
    </row>
    <row r="193" spans="7:10" ht="22.5" x14ac:dyDescent="0.2">
      <c r="G193" s="6" t="s">
        <v>12509</v>
      </c>
      <c r="H193" s="6" t="s">
        <v>3431</v>
      </c>
      <c r="I193" s="6" t="s">
        <v>18263</v>
      </c>
      <c r="J193" s="6" t="s">
        <v>18263</v>
      </c>
    </row>
    <row r="194" spans="7:10" ht="22.5" x14ac:dyDescent="0.2">
      <c r="G194" s="6" t="s">
        <v>12509</v>
      </c>
      <c r="H194" s="6" t="s">
        <v>3431</v>
      </c>
      <c r="I194" s="6" t="s">
        <v>18263</v>
      </c>
      <c r="J194" s="6" t="s">
        <v>7649</v>
      </c>
    </row>
    <row r="195" spans="7:10" ht="22.5" x14ac:dyDescent="0.2">
      <c r="G195" s="6" t="s">
        <v>12509</v>
      </c>
      <c r="H195" s="6" t="s">
        <v>3431</v>
      </c>
      <c r="I195" s="6" t="s">
        <v>15182</v>
      </c>
      <c r="J195" s="6" t="s">
        <v>3699</v>
      </c>
    </row>
    <row r="196" spans="7:10" ht="22.5" x14ac:dyDescent="0.2">
      <c r="G196" s="6" t="s">
        <v>12509</v>
      </c>
      <c r="H196" s="6" t="s">
        <v>3431</v>
      </c>
      <c r="I196" s="6" t="s">
        <v>15182</v>
      </c>
      <c r="J196" s="6" t="s">
        <v>4403</v>
      </c>
    </row>
    <row r="197" spans="7:10" ht="22.5" x14ac:dyDescent="0.2">
      <c r="G197" s="6" t="s">
        <v>12509</v>
      </c>
      <c r="H197" s="6" t="s">
        <v>3431</v>
      </c>
      <c r="I197" s="6" t="s">
        <v>15182</v>
      </c>
      <c r="J197" s="6" t="s">
        <v>13888</v>
      </c>
    </row>
    <row r="198" spans="7:10" ht="22.5" x14ac:dyDescent="0.2">
      <c r="G198" s="6" t="s">
        <v>12509</v>
      </c>
      <c r="H198" s="6" t="s">
        <v>3431</v>
      </c>
      <c r="I198" s="6" t="s">
        <v>15182</v>
      </c>
      <c r="J198" s="6" t="s">
        <v>4717</v>
      </c>
    </row>
    <row r="199" spans="7:10" ht="22.5" x14ac:dyDescent="0.2">
      <c r="G199" s="6" t="s">
        <v>12509</v>
      </c>
      <c r="H199" s="6" t="s">
        <v>3431</v>
      </c>
      <c r="I199" s="6" t="s">
        <v>15182</v>
      </c>
      <c r="J199" s="6" t="s">
        <v>9210</v>
      </c>
    </row>
    <row r="200" spans="7:10" ht="22.5" x14ac:dyDescent="0.2">
      <c r="G200" s="6" t="s">
        <v>12509</v>
      </c>
      <c r="H200" s="6" t="s">
        <v>3431</v>
      </c>
      <c r="I200" s="6" t="s">
        <v>15182</v>
      </c>
      <c r="J200" s="6" t="s">
        <v>2865</v>
      </c>
    </row>
    <row r="201" spans="7:10" ht="22.5" x14ac:dyDescent="0.2">
      <c r="G201" s="6" t="s">
        <v>12509</v>
      </c>
      <c r="H201" s="6" t="s">
        <v>3431</v>
      </c>
      <c r="I201" s="6" t="s">
        <v>15182</v>
      </c>
      <c r="J201" s="6" t="s">
        <v>12286</v>
      </c>
    </row>
    <row r="202" spans="7:10" ht="22.5" x14ac:dyDescent="0.2">
      <c r="G202" s="6" t="s">
        <v>12509</v>
      </c>
      <c r="H202" s="6" t="s">
        <v>3431</v>
      </c>
      <c r="I202" s="6" t="s">
        <v>15182</v>
      </c>
      <c r="J202" s="6" t="s">
        <v>18632</v>
      </c>
    </row>
    <row r="203" spans="7:10" ht="22.5" x14ac:dyDescent="0.2">
      <c r="G203" s="6" t="s">
        <v>12509</v>
      </c>
      <c r="H203" s="6" t="s">
        <v>3431</v>
      </c>
      <c r="I203" s="6" t="s">
        <v>15182</v>
      </c>
      <c r="J203" s="6" t="s">
        <v>10598</v>
      </c>
    </row>
    <row r="204" spans="7:10" ht="22.5" x14ac:dyDescent="0.2">
      <c r="G204" s="6" t="s">
        <v>12509</v>
      </c>
      <c r="H204" s="6" t="s">
        <v>3431</v>
      </c>
      <c r="I204" s="6" t="s">
        <v>15182</v>
      </c>
      <c r="J204" s="6" t="s">
        <v>15558</v>
      </c>
    </row>
    <row r="205" spans="7:10" ht="22.5" x14ac:dyDescent="0.2">
      <c r="G205" s="6" t="s">
        <v>12509</v>
      </c>
      <c r="H205" s="6" t="s">
        <v>3431</v>
      </c>
      <c r="I205" s="6" t="s">
        <v>15182</v>
      </c>
      <c r="J205" s="6" t="s">
        <v>15182</v>
      </c>
    </row>
    <row r="206" spans="7:10" x14ac:dyDescent="0.2">
      <c r="G206" s="6" t="s">
        <v>12509</v>
      </c>
      <c r="H206" s="6" t="s">
        <v>3431</v>
      </c>
      <c r="I206" s="6" t="s">
        <v>13829</v>
      </c>
      <c r="J206" s="6" t="s">
        <v>12377</v>
      </c>
    </row>
    <row r="207" spans="7:10" x14ac:dyDescent="0.2">
      <c r="G207" s="6" t="s">
        <v>12509</v>
      </c>
      <c r="H207" s="6" t="s">
        <v>3431</v>
      </c>
      <c r="I207" s="6" t="s">
        <v>13829</v>
      </c>
      <c r="J207" s="6" t="s">
        <v>13829</v>
      </c>
    </row>
    <row r="208" spans="7:10" x14ac:dyDescent="0.2">
      <c r="G208" s="6" t="s">
        <v>5960</v>
      </c>
      <c r="H208" s="6" t="s">
        <v>5616</v>
      </c>
      <c r="I208" s="6" t="s">
        <v>14258</v>
      </c>
      <c r="J208" s="6" t="s">
        <v>9265</v>
      </c>
    </row>
    <row r="209" spans="7:10" x14ac:dyDescent="0.2">
      <c r="G209" s="6" t="s">
        <v>5960</v>
      </c>
      <c r="H209" s="6" t="s">
        <v>5616</v>
      </c>
      <c r="I209" s="6" t="s">
        <v>14258</v>
      </c>
      <c r="J209" s="6" t="s">
        <v>14258</v>
      </c>
    </row>
    <row r="210" spans="7:10" x14ac:dyDescent="0.2">
      <c r="G210" s="6" t="s">
        <v>5960</v>
      </c>
      <c r="H210" s="6" t="s">
        <v>5616</v>
      </c>
      <c r="I210" s="6" t="s">
        <v>7322</v>
      </c>
      <c r="J210" s="6" t="s">
        <v>15874</v>
      </c>
    </row>
    <row r="211" spans="7:10" x14ac:dyDescent="0.2">
      <c r="G211" s="6" t="s">
        <v>5960</v>
      </c>
      <c r="H211" s="6" t="s">
        <v>5616</v>
      </c>
      <c r="I211" s="6" t="s">
        <v>7322</v>
      </c>
      <c r="J211" s="6" t="s">
        <v>7322</v>
      </c>
    </row>
    <row r="212" spans="7:10" x14ac:dyDescent="0.2">
      <c r="G212" s="6" t="s">
        <v>5960</v>
      </c>
      <c r="H212" s="6" t="s">
        <v>5616</v>
      </c>
      <c r="I212" s="6" t="s">
        <v>12134</v>
      </c>
      <c r="J212" s="6" t="s">
        <v>17109</v>
      </c>
    </row>
    <row r="213" spans="7:10" x14ac:dyDescent="0.2">
      <c r="G213" s="6" t="s">
        <v>5960</v>
      </c>
      <c r="H213" s="6" t="s">
        <v>5616</v>
      </c>
      <c r="I213" s="6" t="s">
        <v>12134</v>
      </c>
      <c r="J213" s="6" t="s">
        <v>12134</v>
      </c>
    </row>
    <row r="214" spans="7:10" x14ac:dyDescent="0.2">
      <c r="G214" s="6" t="s">
        <v>5960</v>
      </c>
      <c r="H214" s="6" t="s">
        <v>5616</v>
      </c>
      <c r="I214" s="6" t="s">
        <v>5658</v>
      </c>
      <c r="J214" s="6" t="s">
        <v>7559</v>
      </c>
    </row>
    <row r="215" spans="7:10" x14ac:dyDescent="0.2">
      <c r="G215" s="6" t="s">
        <v>5960</v>
      </c>
      <c r="H215" s="6" t="s">
        <v>5616</v>
      </c>
      <c r="I215" s="6" t="s">
        <v>5658</v>
      </c>
      <c r="J215" s="6" t="s">
        <v>17740</v>
      </c>
    </row>
    <row r="216" spans="7:10" x14ac:dyDescent="0.2">
      <c r="G216" s="6" t="s">
        <v>5960</v>
      </c>
      <c r="H216" s="6" t="s">
        <v>5616</v>
      </c>
      <c r="I216" s="6" t="s">
        <v>5658</v>
      </c>
      <c r="J216" s="6" t="s">
        <v>14284</v>
      </c>
    </row>
    <row r="217" spans="7:10" x14ac:dyDescent="0.2">
      <c r="G217" s="6" t="s">
        <v>5960</v>
      </c>
      <c r="H217" s="6" t="s">
        <v>5616</v>
      </c>
      <c r="I217" s="6" t="s">
        <v>5658</v>
      </c>
      <c r="J217" s="6" t="s">
        <v>10314</v>
      </c>
    </row>
    <row r="218" spans="7:10" x14ac:dyDescent="0.2">
      <c r="G218" s="6" t="s">
        <v>5960</v>
      </c>
      <c r="H218" s="6" t="s">
        <v>5616</v>
      </c>
      <c r="I218" s="6" t="s">
        <v>5658</v>
      </c>
      <c r="J218" s="6" t="s">
        <v>878</v>
      </c>
    </row>
    <row r="219" spans="7:10" x14ac:dyDescent="0.2">
      <c r="G219" s="6" t="s">
        <v>5960</v>
      </c>
      <c r="H219" s="6" t="s">
        <v>5616</v>
      </c>
      <c r="I219" s="6" t="s">
        <v>5658</v>
      </c>
      <c r="J219" s="6" t="s">
        <v>5658</v>
      </c>
    </row>
    <row r="220" spans="7:10" x14ac:dyDescent="0.2">
      <c r="G220" s="6" t="s">
        <v>5960</v>
      </c>
      <c r="H220" s="6" t="s">
        <v>5616</v>
      </c>
      <c r="I220" s="6" t="s">
        <v>5658</v>
      </c>
      <c r="J220" s="6" t="s">
        <v>9132</v>
      </c>
    </row>
    <row r="221" spans="7:10" x14ac:dyDescent="0.2">
      <c r="G221" s="6" t="s">
        <v>5960</v>
      </c>
      <c r="H221" s="6" t="s">
        <v>5616</v>
      </c>
      <c r="I221" s="6" t="s">
        <v>13099</v>
      </c>
      <c r="J221" s="6" t="s">
        <v>13099</v>
      </c>
    </row>
    <row r="222" spans="7:10" x14ac:dyDescent="0.2">
      <c r="G222" s="6" t="s">
        <v>5960</v>
      </c>
      <c r="H222" s="6" t="s">
        <v>2700</v>
      </c>
      <c r="I222" s="6" t="s">
        <v>7102</v>
      </c>
      <c r="J222" s="6" t="s">
        <v>7102</v>
      </c>
    </row>
    <row r="223" spans="7:10" x14ac:dyDescent="0.2">
      <c r="G223" s="6" t="s">
        <v>5960</v>
      </c>
      <c r="H223" s="6" t="s">
        <v>2700</v>
      </c>
      <c r="I223" s="6" t="s">
        <v>10382</v>
      </c>
      <c r="J223" s="6" t="s">
        <v>10382</v>
      </c>
    </row>
    <row r="224" spans="7:10" x14ac:dyDescent="0.2">
      <c r="G224" s="6" t="s">
        <v>5960</v>
      </c>
      <c r="H224" s="6" t="s">
        <v>2700</v>
      </c>
      <c r="I224" s="6" t="s">
        <v>15449</v>
      </c>
      <c r="J224" s="6" t="s">
        <v>11215</v>
      </c>
    </row>
    <row r="225" spans="7:10" x14ac:dyDescent="0.2">
      <c r="G225" s="6" t="s">
        <v>5960</v>
      </c>
      <c r="H225" s="6" t="s">
        <v>2700</v>
      </c>
      <c r="I225" s="6" t="s">
        <v>15449</v>
      </c>
      <c r="J225" s="6" t="s">
        <v>15449</v>
      </c>
    </row>
    <row r="226" spans="7:10" x14ac:dyDescent="0.2">
      <c r="G226" s="6" t="s">
        <v>5960</v>
      </c>
      <c r="H226" s="6" t="s">
        <v>2700</v>
      </c>
      <c r="I226" s="6" t="s">
        <v>10076</v>
      </c>
      <c r="J226" s="6" t="s">
        <v>10076</v>
      </c>
    </row>
    <row r="227" spans="7:10" x14ac:dyDescent="0.2">
      <c r="G227" s="6" t="s">
        <v>5960</v>
      </c>
      <c r="H227" s="6" t="s">
        <v>2700</v>
      </c>
      <c r="I227" s="6" t="s">
        <v>10076</v>
      </c>
      <c r="J227" s="6" t="s">
        <v>663</v>
      </c>
    </row>
    <row r="228" spans="7:10" x14ac:dyDescent="0.2">
      <c r="G228" s="6" t="s">
        <v>5960</v>
      </c>
      <c r="H228" s="6" t="s">
        <v>2700</v>
      </c>
      <c r="I228" s="6" t="s">
        <v>5544</v>
      </c>
      <c r="J228" s="6" t="s">
        <v>5544</v>
      </c>
    </row>
    <row r="229" spans="7:10" x14ac:dyDescent="0.2">
      <c r="G229" s="6" t="s">
        <v>5960</v>
      </c>
      <c r="H229" s="6" t="s">
        <v>2700</v>
      </c>
      <c r="I229" s="6" t="s">
        <v>5544</v>
      </c>
      <c r="J229" s="6" t="s">
        <v>8438</v>
      </c>
    </row>
    <row r="230" spans="7:10" x14ac:dyDescent="0.2">
      <c r="G230" s="6" t="s">
        <v>5960</v>
      </c>
      <c r="H230" s="6" t="s">
        <v>2700</v>
      </c>
      <c r="I230" s="6" t="s">
        <v>11011</v>
      </c>
      <c r="J230" s="6" t="s">
        <v>5616</v>
      </c>
    </row>
    <row r="231" spans="7:10" x14ac:dyDescent="0.2">
      <c r="G231" s="6" t="s">
        <v>5960</v>
      </c>
      <c r="H231" s="6" t="s">
        <v>2700</v>
      </c>
      <c r="I231" s="6" t="s">
        <v>11011</v>
      </c>
      <c r="J231" s="6" t="s">
        <v>11011</v>
      </c>
    </row>
    <row r="232" spans="7:10" x14ac:dyDescent="0.2">
      <c r="G232" s="6" t="s">
        <v>5960</v>
      </c>
      <c r="H232" s="6" t="s">
        <v>2700</v>
      </c>
      <c r="I232" s="6" t="s">
        <v>4289</v>
      </c>
      <c r="J232" s="6" t="s">
        <v>4289</v>
      </c>
    </row>
    <row r="233" spans="7:10" x14ac:dyDescent="0.2">
      <c r="G233" s="6" t="s">
        <v>5960</v>
      </c>
      <c r="H233" s="6" t="s">
        <v>2700</v>
      </c>
      <c r="I233" s="6" t="s">
        <v>12930</v>
      </c>
      <c r="J233" s="6" t="s">
        <v>2861</v>
      </c>
    </row>
    <row r="234" spans="7:10" x14ac:dyDescent="0.2">
      <c r="G234" s="6" t="s">
        <v>5960</v>
      </c>
      <c r="H234" s="6" t="s">
        <v>2700</v>
      </c>
      <c r="I234" s="6" t="s">
        <v>12930</v>
      </c>
      <c r="J234" s="6" t="s">
        <v>12930</v>
      </c>
    </row>
    <row r="235" spans="7:10" x14ac:dyDescent="0.2">
      <c r="G235" s="6" t="s">
        <v>5960</v>
      </c>
      <c r="H235" s="6" t="s">
        <v>2700</v>
      </c>
      <c r="I235" s="6" t="s">
        <v>4565</v>
      </c>
      <c r="J235" s="6" t="s">
        <v>4565</v>
      </c>
    </row>
    <row r="236" spans="7:10" ht="22.5" x14ac:dyDescent="0.2">
      <c r="G236" s="6" t="s">
        <v>5960</v>
      </c>
      <c r="H236" s="6" t="s">
        <v>2700</v>
      </c>
      <c r="I236" s="6" t="s">
        <v>11269</v>
      </c>
      <c r="J236" s="6" t="s">
        <v>5027</v>
      </c>
    </row>
    <row r="237" spans="7:10" ht="22.5" x14ac:dyDescent="0.2">
      <c r="G237" s="6" t="s">
        <v>5960</v>
      </c>
      <c r="H237" s="6" t="s">
        <v>2700</v>
      </c>
      <c r="I237" s="6" t="s">
        <v>11269</v>
      </c>
      <c r="J237" s="6" t="s">
        <v>7187</v>
      </c>
    </row>
    <row r="238" spans="7:10" ht="22.5" x14ac:dyDescent="0.2">
      <c r="G238" s="6" t="s">
        <v>5960</v>
      </c>
      <c r="H238" s="6" t="s">
        <v>2700</v>
      </c>
      <c r="I238" s="6" t="s">
        <v>11269</v>
      </c>
      <c r="J238" s="6" t="s">
        <v>11269</v>
      </c>
    </row>
    <row r="239" spans="7:10" ht="22.5" x14ac:dyDescent="0.2">
      <c r="G239" s="6" t="s">
        <v>5960</v>
      </c>
      <c r="H239" s="6" t="s">
        <v>2700</v>
      </c>
      <c r="I239" s="6" t="s">
        <v>11269</v>
      </c>
      <c r="J239" s="6" t="s">
        <v>17575</v>
      </c>
    </row>
    <row r="240" spans="7:10" x14ac:dyDescent="0.2">
      <c r="G240" s="6" t="s">
        <v>5960</v>
      </c>
      <c r="H240" s="6" t="s">
        <v>2700</v>
      </c>
      <c r="I240" s="6" t="s">
        <v>1401</v>
      </c>
      <c r="J240" s="6" t="s">
        <v>976</v>
      </c>
    </row>
    <row r="241" spans="7:10" x14ac:dyDescent="0.2">
      <c r="G241" s="6" t="s">
        <v>5960</v>
      </c>
      <c r="H241" s="6" t="s">
        <v>2700</v>
      </c>
      <c r="I241" s="6" t="s">
        <v>1401</v>
      </c>
      <c r="J241" s="6" t="s">
        <v>9032</v>
      </c>
    </row>
    <row r="242" spans="7:10" x14ac:dyDescent="0.2">
      <c r="G242" s="6" t="s">
        <v>5960</v>
      </c>
      <c r="H242" s="6" t="s">
        <v>2700</v>
      </c>
      <c r="I242" s="6" t="s">
        <v>1401</v>
      </c>
      <c r="J242" s="6" t="s">
        <v>18686</v>
      </c>
    </row>
    <row r="243" spans="7:10" x14ac:dyDescent="0.2">
      <c r="G243" s="6" t="s">
        <v>5960</v>
      </c>
      <c r="H243" s="6" t="s">
        <v>2700</v>
      </c>
      <c r="I243" s="6" t="s">
        <v>1401</v>
      </c>
      <c r="J243" s="6" t="s">
        <v>1401</v>
      </c>
    </row>
    <row r="244" spans="7:10" x14ac:dyDescent="0.2">
      <c r="G244" s="6" t="s">
        <v>5960</v>
      </c>
      <c r="H244" s="6" t="s">
        <v>12707</v>
      </c>
      <c r="I244" s="6" t="s">
        <v>8769</v>
      </c>
      <c r="J244" s="6" t="s">
        <v>14193</v>
      </c>
    </row>
    <row r="245" spans="7:10" x14ac:dyDescent="0.2">
      <c r="G245" s="6" t="s">
        <v>5960</v>
      </c>
      <c r="H245" s="6" t="s">
        <v>12707</v>
      </c>
      <c r="I245" s="6" t="s">
        <v>8769</v>
      </c>
      <c r="J245" s="6" t="s">
        <v>8769</v>
      </c>
    </row>
    <row r="246" spans="7:10" x14ac:dyDescent="0.2">
      <c r="G246" s="6" t="s">
        <v>5960</v>
      </c>
      <c r="H246" s="6" t="s">
        <v>12707</v>
      </c>
      <c r="I246" s="6" t="s">
        <v>8769</v>
      </c>
      <c r="J246" s="6" t="s">
        <v>3014</v>
      </c>
    </row>
    <row r="247" spans="7:10" x14ac:dyDescent="0.2">
      <c r="G247" s="6" t="s">
        <v>5960</v>
      </c>
      <c r="H247" s="6" t="s">
        <v>12707</v>
      </c>
      <c r="I247" s="6" t="s">
        <v>11026</v>
      </c>
      <c r="J247" s="6" t="s">
        <v>11026</v>
      </c>
    </row>
    <row r="248" spans="7:10" x14ac:dyDescent="0.2">
      <c r="G248" s="6" t="s">
        <v>5960</v>
      </c>
      <c r="H248" s="6" t="s">
        <v>12707</v>
      </c>
      <c r="I248" s="6" t="s">
        <v>11026</v>
      </c>
      <c r="J248" s="6" t="s">
        <v>17507</v>
      </c>
    </row>
    <row r="249" spans="7:10" x14ac:dyDescent="0.2">
      <c r="G249" s="6" t="s">
        <v>5960</v>
      </c>
      <c r="H249" s="6" t="s">
        <v>12707</v>
      </c>
      <c r="I249" s="6" t="s">
        <v>5607</v>
      </c>
      <c r="J249" s="6" t="s">
        <v>15671</v>
      </c>
    </row>
    <row r="250" spans="7:10" x14ac:dyDescent="0.2">
      <c r="G250" s="6" t="s">
        <v>5960</v>
      </c>
      <c r="H250" s="6" t="s">
        <v>12707</v>
      </c>
      <c r="I250" s="6" t="s">
        <v>5607</v>
      </c>
      <c r="J250" s="6" t="s">
        <v>7716</v>
      </c>
    </row>
    <row r="251" spans="7:10" x14ac:dyDescent="0.2">
      <c r="G251" s="6" t="s">
        <v>5960</v>
      </c>
      <c r="H251" s="6" t="s">
        <v>12707</v>
      </c>
      <c r="I251" s="6" t="s">
        <v>5607</v>
      </c>
      <c r="J251" s="6" t="s">
        <v>5607</v>
      </c>
    </row>
    <row r="252" spans="7:10" x14ac:dyDescent="0.2">
      <c r="G252" s="6" t="s">
        <v>5960</v>
      </c>
      <c r="H252" s="6" t="s">
        <v>12707</v>
      </c>
      <c r="I252" s="6" t="s">
        <v>10766</v>
      </c>
      <c r="J252" s="6" t="s">
        <v>10766</v>
      </c>
    </row>
    <row r="253" spans="7:10" x14ac:dyDescent="0.2">
      <c r="G253" s="6" t="s">
        <v>5960</v>
      </c>
      <c r="H253" s="6" t="s">
        <v>12707</v>
      </c>
      <c r="I253" s="6" t="s">
        <v>14795</v>
      </c>
      <c r="J253" s="6" t="s">
        <v>14795</v>
      </c>
    </row>
    <row r="254" spans="7:10" x14ac:dyDescent="0.2">
      <c r="G254" s="6" t="s">
        <v>5960</v>
      </c>
      <c r="H254" s="6" t="s">
        <v>12707</v>
      </c>
      <c r="I254" s="6" t="s">
        <v>11958</v>
      </c>
      <c r="J254" s="6" t="s">
        <v>2412</v>
      </c>
    </row>
    <row r="255" spans="7:10" x14ac:dyDescent="0.2">
      <c r="G255" s="6" t="s">
        <v>5960</v>
      </c>
      <c r="H255" s="6" t="s">
        <v>12707</v>
      </c>
      <c r="I255" s="6" t="s">
        <v>11958</v>
      </c>
      <c r="J255" s="6" t="s">
        <v>11958</v>
      </c>
    </row>
    <row r="256" spans="7:10" x14ac:dyDescent="0.2">
      <c r="G256" s="6" t="s">
        <v>5960</v>
      </c>
      <c r="H256" s="6" t="s">
        <v>18822</v>
      </c>
      <c r="I256" s="6" t="s">
        <v>10497</v>
      </c>
      <c r="J256" s="6" t="s">
        <v>14376</v>
      </c>
    </row>
    <row r="257" spans="7:10" x14ac:dyDescent="0.2">
      <c r="G257" s="6" t="s">
        <v>5960</v>
      </c>
      <c r="H257" s="6" t="s">
        <v>18822</v>
      </c>
      <c r="I257" s="6" t="s">
        <v>10497</v>
      </c>
      <c r="J257" s="6" t="s">
        <v>10497</v>
      </c>
    </row>
    <row r="258" spans="7:10" x14ac:dyDescent="0.2">
      <c r="G258" s="6" t="s">
        <v>5960</v>
      </c>
      <c r="H258" s="6" t="s">
        <v>18822</v>
      </c>
      <c r="I258" s="6" t="s">
        <v>18822</v>
      </c>
      <c r="J258" s="6" t="s">
        <v>12682</v>
      </c>
    </row>
    <row r="259" spans="7:10" x14ac:dyDescent="0.2">
      <c r="G259" s="6" t="s">
        <v>5960</v>
      </c>
      <c r="H259" s="6" t="s">
        <v>18822</v>
      </c>
      <c r="I259" s="6" t="s">
        <v>18822</v>
      </c>
      <c r="J259" s="6" t="s">
        <v>18822</v>
      </c>
    </row>
    <row r="260" spans="7:10" x14ac:dyDescent="0.2">
      <c r="G260" s="6" t="s">
        <v>16543</v>
      </c>
      <c r="H260" s="6" t="s">
        <v>16565</v>
      </c>
      <c r="I260" s="6" t="s">
        <v>3229</v>
      </c>
      <c r="J260" s="6" t="s">
        <v>3229</v>
      </c>
    </row>
    <row r="261" spans="7:10" ht="22.5" x14ac:dyDescent="0.2">
      <c r="G261" s="6" t="s">
        <v>16543</v>
      </c>
      <c r="H261" s="6" t="s">
        <v>16565</v>
      </c>
      <c r="I261" s="6" t="s">
        <v>3654</v>
      </c>
      <c r="J261" s="6" t="s">
        <v>1350</v>
      </c>
    </row>
    <row r="262" spans="7:10" ht="22.5" x14ac:dyDescent="0.2">
      <c r="G262" s="6" t="s">
        <v>16543</v>
      </c>
      <c r="H262" s="6" t="s">
        <v>16565</v>
      </c>
      <c r="I262" s="6" t="s">
        <v>3654</v>
      </c>
      <c r="J262" s="6" t="s">
        <v>3654</v>
      </c>
    </row>
    <row r="263" spans="7:10" ht="22.5" x14ac:dyDescent="0.2">
      <c r="G263" s="6" t="s">
        <v>16543</v>
      </c>
      <c r="H263" s="6" t="s">
        <v>16565</v>
      </c>
      <c r="I263" s="6" t="s">
        <v>3654</v>
      </c>
      <c r="J263" s="6" t="s">
        <v>18604</v>
      </c>
    </row>
    <row r="264" spans="7:10" ht="22.5" x14ac:dyDescent="0.2">
      <c r="G264" s="6" t="s">
        <v>16543</v>
      </c>
      <c r="H264" s="6" t="s">
        <v>16565</v>
      </c>
      <c r="I264" s="6" t="s">
        <v>3654</v>
      </c>
      <c r="J264" s="6" t="s">
        <v>7328</v>
      </c>
    </row>
    <row r="265" spans="7:10" ht="22.5" x14ac:dyDescent="0.2">
      <c r="G265" s="6" t="s">
        <v>16543</v>
      </c>
      <c r="H265" s="6" t="s">
        <v>16565</v>
      </c>
      <c r="I265" s="6" t="s">
        <v>18035</v>
      </c>
      <c r="J265" s="6" t="s">
        <v>2169</v>
      </c>
    </row>
    <row r="266" spans="7:10" ht="22.5" x14ac:dyDescent="0.2">
      <c r="G266" s="6" t="s">
        <v>16543</v>
      </c>
      <c r="H266" s="6" t="s">
        <v>16565</v>
      </c>
      <c r="I266" s="6" t="s">
        <v>18035</v>
      </c>
      <c r="J266" s="6" t="s">
        <v>18035</v>
      </c>
    </row>
    <row r="267" spans="7:10" x14ac:dyDescent="0.2">
      <c r="G267" s="6" t="s">
        <v>16543</v>
      </c>
      <c r="H267" s="6" t="s">
        <v>8707</v>
      </c>
      <c r="I267" s="6" t="s">
        <v>7218</v>
      </c>
      <c r="J267" s="6" t="s">
        <v>7218</v>
      </c>
    </row>
    <row r="268" spans="7:10" x14ac:dyDescent="0.2">
      <c r="G268" s="6" t="s">
        <v>16543</v>
      </c>
      <c r="H268" s="6" t="s">
        <v>8707</v>
      </c>
      <c r="I268" s="6" t="s">
        <v>8707</v>
      </c>
      <c r="J268" s="6" t="s">
        <v>9348</v>
      </c>
    </row>
    <row r="269" spans="7:10" x14ac:dyDescent="0.2">
      <c r="G269" s="6" t="s">
        <v>16543</v>
      </c>
      <c r="H269" s="6" t="s">
        <v>8707</v>
      </c>
      <c r="I269" s="6" t="s">
        <v>8707</v>
      </c>
      <c r="J269" s="6" t="s">
        <v>18795</v>
      </c>
    </row>
    <row r="270" spans="7:10" x14ac:dyDescent="0.2">
      <c r="G270" s="6" t="s">
        <v>16543</v>
      </c>
      <c r="H270" s="6" t="s">
        <v>8707</v>
      </c>
      <c r="I270" s="6" t="s">
        <v>8707</v>
      </c>
      <c r="J270" s="6" t="s">
        <v>13102</v>
      </c>
    </row>
    <row r="271" spans="7:10" x14ac:dyDescent="0.2">
      <c r="G271" s="6" t="s">
        <v>16543</v>
      </c>
      <c r="H271" s="6" t="s">
        <v>8707</v>
      </c>
      <c r="I271" s="6" t="s">
        <v>8707</v>
      </c>
      <c r="J271" s="6" t="s">
        <v>8707</v>
      </c>
    </row>
    <row r="272" spans="7:10" x14ac:dyDescent="0.2">
      <c r="G272" s="6" t="s">
        <v>16543</v>
      </c>
      <c r="H272" s="6" t="s">
        <v>8707</v>
      </c>
      <c r="I272" s="6" t="s">
        <v>17689</v>
      </c>
      <c r="J272" s="6" t="s">
        <v>17689</v>
      </c>
    </row>
    <row r="273" spans="7:10" ht="22.5" x14ac:dyDescent="0.2">
      <c r="G273" s="6" t="s">
        <v>16543</v>
      </c>
      <c r="H273" s="6" t="s">
        <v>8707</v>
      </c>
      <c r="I273" s="6" t="s">
        <v>15469</v>
      </c>
      <c r="J273" s="6" t="s">
        <v>8565</v>
      </c>
    </row>
    <row r="274" spans="7:10" ht="22.5" x14ac:dyDescent="0.2">
      <c r="G274" s="6" t="s">
        <v>16543</v>
      </c>
      <c r="H274" s="6" t="s">
        <v>8707</v>
      </c>
      <c r="I274" s="6" t="s">
        <v>15469</v>
      </c>
      <c r="J274" s="6" t="s">
        <v>13889</v>
      </c>
    </row>
    <row r="275" spans="7:10" ht="22.5" x14ac:dyDescent="0.2">
      <c r="G275" s="6" t="s">
        <v>16543</v>
      </c>
      <c r="H275" s="6" t="s">
        <v>8707</v>
      </c>
      <c r="I275" s="6" t="s">
        <v>15469</v>
      </c>
      <c r="J275" s="6" t="s">
        <v>15469</v>
      </c>
    </row>
    <row r="276" spans="7:10" x14ac:dyDescent="0.2">
      <c r="G276" s="6" t="s">
        <v>16543</v>
      </c>
      <c r="H276" s="6" t="s">
        <v>8707</v>
      </c>
      <c r="I276" s="6" t="s">
        <v>4526</v>
      </c>
      <c r="J276" s="6" t="s">
        <v>6443</v>
      </c>
    </row>
    <row r="277" spans="7:10" x14ac:dyDescent="0.2">
      <c r="G277" s="6" t="s">
        <v>16543</v>
      </c>
      <c r="H277" s="6" t="s">
        <v>8707</v>
      </c>
      <c r="I277" s="6" t="s">
        <v>4526</v>
      </c>
      <c r="J277" s="6" t="s">
        <v>677</v>
      </c>
    </row>
    <row r="278" spans="7:10" x14ac:dyDescent="0.2">
      <c r="G278" s="6" t="s">
        <v>16543</v>
      </c>
      <c r="H278" s="6" t="s">
        <v>8707</v>
      </c>
      <c r="I278" s="6" t="s">
        <v>4526</v>
      </c>
      <c r="J278" s="6" t="s">
        <v>4526</v>
      </c>
    </row>
    <row r="279" spans="7:10" ht="22.5" x14ac:dyDescent="0.2">
      <c r="G279" s="6" t="s">
        <v>16543</v>
      </c>
      <c r="H279" s="6" t="s">
        <v>9646</v>
      </c>
      <c r="I279" s="6" t="s">
        <v>8849</v>
      </c>
      <c r="J279" s="6" t="s">
        <v>8849</v>
      </c>
    </row>
    <row r="280" spans="7:10" ht="22.5" x14ac:dyDescent="0.2">
      <c r="G280" s="6" t="s">
        <v>16543</v>
      </c>
      <c r="H280" s="6" t="s">
        <v>9646</v>
      </c>
      <c r="I280" s="6" t="s">
        <v>17993</v>
      </c>
      <c r="J280" s="6" t="s">
        <v>17993</v>
      </c>
    </row>
    <row r="281" spans="7:10" ht="22.5" x14ac:dyDescent="0.2">
      <c r="G281" s="6" t="s">
        <v>16543</v>
      </c>
      <c r="H281" s="6" t="s">
        <v>9646</v>
      </c>
      <c r="I281" s="6" t="s">
        <v>11295</v>
      </c>
      <c r="J281" s="6" t="s">
        <v>11295</v>
      </c>
    </row>
    <row r="282" spans="7:10" ht="22.5" x14ac:dyDescent="0.2">
      <c r="G282" s="6" t="s">
        <v>16543</v>
      </c>
      <c r="H282" s="6" t="s">
        <v>9646</v>
      </c>
      <c r="I282" s="6" t="s">
        <v>13249</v>
      </c>
      <c r="J282" s="6" t="s">
        <v>13249</v>
      </c>
    </row>
    <row r="283" spans="7:10" ht="22.5" x14ac:dyDescent="0.2">
      <c r="G283" s="6" t="s">
        <v>16543</v>
      </c>
      <c r="H283" s="6" t="s">
        <v>9646</v>
      </c>
      <c r="I283" s="6" t="s">
        <v>16998</v>
      </c>
      <c r="J283" s="6" t="s">
        <v>5590</v>
      </c>
    </row>
    <row r="284" spans="7:10" ht="22.5" x14ac:dyDescent="0.2">
      <c r="G284" s="6" t="s">
        <v>16543</v>
      </c>
      <c r="H284" s="6" t="s">
        <v>9646</v>
      </c>
      <c r="I284" s="6" t="s">
        <v>16998</v>
      </c>
      <c r="J284" s="6" t="s">
        <v>15289</v>
      </c>
    </row>
    <row r="285" spans="7:10" ht="22.5" x14ac:dyDescent="0.2">
      <c r="G285" s="6" t="s">
        <v>16543</v>
      </c>
      <c r="H285" s="6" t="s">
        <v>9646</v>
      </c>
      <c r="I285" s="6" t="s">
        <v>16998</v>
      </c>
      <c r="J285" s="6" t="s">
        <v>16998</v>
      </c>
    </row>
    <row r="286" spans="7:10" ht="22.5" x14ac:dyDescent="0.2">
      <c r="G286" s="6" t="s">
        <v>16543</v>
      </c>
      <c r="H286" s="6" t="s">
        <v>9646</v>
      </c>
      <c r="I286" s="6" t="s">
        <v>9646</v>
      </c>
      <c r="J286" s="6" t="s">
        <v>9646</v>
      </c>
    </row>
    <row r="287" spans="7:10" ht="22.5" x14ac:dyDescent="0.2">
      <c r="G287" s="6" t="s">
        <v>3082</v>
      </c>
      <c r="H287" s="6" t="s">
        <v>11114</v>
      </c>
      <c r="I287" s="6" t="s">
        <v>11114</v>
      </c>
      <c r="J287" s="6" t="s">
        <v>11114</v>
      </c>
    </row>
    <row r="288" spans="7:10" ht="22.5" x14ac:dyDescent="0.2">
      <c r="G288" s="6" t="s">
        <v>3082</v>
      </c>
      <c r="H288" s="6" t="s">
        <v>14451</v>
      </c>
      <c r="I288" s="6" t="s">
        <v>5997</v>
      </c>
      <c r="J288" s="6" t="s">
        <v>5997</v>
      </c>
    </row>
    <row r="289" spans="7:10" ht="22.5" x14ac:dyDescent="0.2">
      <c r="G289" s="6" t="s">
        <v>3082</v>
      </c>
      <c r="H289" s="6" t="s">
        <v>14451</v>
      </c>
      <c r="I289" s="6" t="s">
        <v>5997</v>
      </c>
      <c r="J289" s="6" t="s">
        <v>17316</v>
      </c>
    </row>
    <row r="290" spans="7:10" ht="22.5" x14ac:dyDescent="0.2">
      <c r="G290" s="6" t="s">
        <v>3082</v>
      </c>
      <c r="H290" s="6" t="s">
        <v>14451</v>
      </c>
      <c r="I290" s="6" t="s">
        <v>4765</v>
      </c>
      <c r="J290" s="6" t="s">
        <v>4765</v>
      </c>
    </row>
    <row r="291" spans="7:10" ht="22.5" x14ac:dyDescent="0.2">
      <c r="G291" s="6" t="s">
        <v>3082</v>
      </c>
      <c r="H291" s="6" t="s">
        <v>14451</v>
      </c>
      <c r="I291" s="6" t="s">
        <v>4765</v>
      </c>
      <c r="J291" s="6" t="s">
        <v>2850</v>
      </c>
    </row>
    <row r="292" spans="7:10" ht="22.5" x14ac:dyDescent="0.2">
      <c r="G292" s="6" t="s">
        <v>3082</v>
      </c>
      <c r="H292" s="6" t="s">
        <v>14451</v>
      </c>
      <c r="I292" s="6" t="s">
        <v>14367</v>
      </c>
      <c r="J292" s="6" t="s">
        <v>14367</v>
      </c>
    </row>
    <row r="293" spans="7:10" ht="22.5" x14ac:dyDescent="0.2">
      <c r="G293" s="6" t="s">
        <v>3082</v>
      </c>
      <c r="H293" s="6" t="s">
        <v>14451</v>
      </c>
      <c r="I293" s="6" t="s">
        <v>14367</v>
      </c>
      <c r="J293" s="6" t="s">
        <v>10330</v>
      </c>
    </row>
    <row r="294" spans="7:10" ht="22.5" x14ac:dyDescent="0.2">
      <c r="G294" s="6" t="s">
        <v>3082</v>
      </c>
      <c r="H294" s="6" t="s">
        <v>14451</v>
      </c>
      <c r="I294" s="6" t="s">
        <v>14367</v>
      </c>
      <c r="J294" s="6" t="s">
        <v>73</v>
      </c>
    </row>
    <row r="295" spans="7:10" ht="22.5" x14ac:dyDescent="0.2">
      <c r="G295" s="6" t="s">
        <v>3082</v>
      </c>
      <c r="H295" s="6" t="s">
        <v>14451</v>
      </c>
      <c r="I295" s="6" t="s">
        <v>11469</v>
      </c>
      <c r="J295" s="6" t="s">
        <v>9412</v>
      </c>
    </row>
    <row r="296" spans="7:10" ht="22.5" x14ac:dyDescent="0.2">
      <c r="G296" s="6" t="s">
        <v>3082</v>
      </c>
      <c r="H296" s="6" t="s">
        <v>14451</v>
      </c>
      <c r="I296" s="6" t="s">
        <v>11469</v>
      </c>
      <c r="J296" s="6" t="s">
        <v>11861</v>
      </c>
    </row>
    <row r="297" spans="7:10" ht="22.5" x14ac:dyDescent="0.2">
      <c r="G297" s="6" t="s">
        <v>3082</v>
      </c>
      <c r="H297" s="6" t="s">
        <v>14451</v>
      </c>
      <c r="I297" s="6" t="s">
        <v>11469</v>
      </c>
      <c r="J297" s="6" t="s">
        <v>11469</v>
      </c>
    </row>
    <row r="298" spans="7:10" ht="22.5" x14ac:dyDescent="0.2">
      <c r="G298" s="6" t="s">
        <v>3082</v>
      </c>
      <c r="H298" s="6" t="s">
        <v>14451</v>
      </c>
      <c r="I298" s="6" t="s">
        <v>4623</v>
      </c>
      <c r="J298" s="6" t="s">
        <v>6160</v>
      </c>
    </row>
    <row r="299" spans="7:10" ht="22.5" x14ac:dyDescent="0.2">
      <c r="G299" s="6" t="s">
        <v>3082</v>
      </c>
      <c r="H299" s="6" t="s">
        <v>14451</v>
      </c>
      <c r="I299" s="6" t="s">
        <v>4623</v>
      </c>
      <c r="J299" s="6" t="s">
        <v>4623</v>
      </c>
    </row>
    <row r="300" spans="7:10" ht="22.5" x14ac:dyDescent="0.2">
      <c r="G300" s="6" t="s">
        <v>3082</v>
      </c>
      <c r="H300" s="6" t="s">
        <v>14451</v>
      </c>
      <c r="I300" s="6" t="s">
        <v>6001</v>
      </c>
      <c r="J300" s="6" t="s">
        <v>3382</v>
      </c>
    </row>
    <row r="301" spans="7:10" ht="22.5" x14ac:dyDescent="0.2">
      <c r="G301" s="6" t="s">
        <v>3082</v>
      </c>
      <c r="H301" s="6" t="s">
        <v>14451</v>
      </c>
      <c r="I301" s="6" t="s">
        <v>6001</v>
      </c>
      <c r="J301" s="6" t="s">
        <v>6001</v>
      </c>
    </row>
    <row r="302" spans="7:10" ht="22.5" x14ac:dyDescent="0.2">
      <c r="G302" s="6" t="s">
        <v>3082</v>
      </c>
      <c r="H302" s="6" t="s">
        <v>14451</v>
      </c>
      <c r="I302" s="6" t="s">
        <v>4638</v>
      </c>
      <c r="J302" s="6" t="s">
        <v>4638</v>
      </c>
    </row>
    <row r="303" spans="7:10" ht="22.5" x14ac:dyDescent="0.2">
      <c r="G303" s="6" t="s">
        <v>18355</v>
      </c>
      <c r="H303" s="6" t="s">
        <v>6676</v>
      </c>
      <c r="I303" s="6" t="s">
        <v>51</v>
      </c>
      <c r="J303" s="6" t="s">
        <v>51</v>
      </c>
    </row>
    <row r="304" spans="7:10" ht="22.5" x14ac:dyDescent="0.2">
      <c r="G304" s="6" t="s">
        <v>18355</v>
      </c>
      <c r="H304" s="6" t="s">
        <v>6676</v>
      </c>
      <c r="I304" s="6" t="s">
        <v>51</v>
      </c>
      <c r="J304" s="6" t="s">
        <v>3925</v>
      </c>
    </row>
    <row r="305" spans="7:10" ht="22.5" x14ac:dyDescent="0.2">
      <c r="G305" s="6" t="s">
        <v>18355</v>
      </c>
      <c r="H305" s="6" t="s">
        <v>6676</v>
      </c>
      <c r="I305" s="6" t="s">
        <v>51</v>
      </c>
      <c r="J305" s="6" t="s">
        <v>5597</v>
      </c>
    </row>
    <row r="306" spans="7:10" ht="22.5" x14ac:dyDescent="0.2">
      <c r="G306" s="6" t="s">
        <v>18355</v>
      </c>
      <c r="H306" s="6" t="s">
        <v>6676</v>
      </c>
      <c r="I306" s="6" t="s">
        <v>51</v>
      </c>
      <c r="J306" s="6" t="s">
        <v>16178</v>
      </c>
    </row>
    <row r="307" spans="7:10" ht="22.5" x14ac:dyDescent="0.2">
      <c r="G307" s="6" t="s">
        <v>18355</v>
      </c>
      <c r="H307" s="6" t="s">
        <v>6676</v>
      </c>
      <c r="I307" s="6" t="s">
        <v>51</v>
      </c>
      <c r="J307" s="6" t="s">
        <v>9378</v>
      </c>
    </row>
    <row r="308" spans="7:10" ht="22.5" x14ac:dyDescent="0.2">
      <c r="G308" s="6" t="s">
        <v>18355</v>
      </c>
      <c r="H308" s="6" t="s">
        <v>6676</v>
      </c>
      <c r="I308" s="6" t="s">
        <v>51</v>
      </c>
      <c r="J308" s="6" t="s">
        <v>12226</v>
      </c>
    </row>
    <row r="309" spans="7:10" ht="22.5" x14ac:dyDescent="0.2">
      <c r="G309" s="6" t="s">
        <v>18355</v>
      </c>
      <c r="H309" s="6" t="s">
        <v>6676</v>
      </c>
      <c r="I309" s="6" t="s">
        <v>51</v>
      </c>
      <c r="J309" s="6" t="s">
        <v>12697</v>
      </c>
    </row>
    <row r="310" spans="7:10" ht="22.5" x14ac:dyDescent="0.2">
      <c r="G310" s="6" t="s">
        <v>18355</v>
      </c>
      <c r="H310" s="6" t="s">
        <v>6676</v>
      </c>
      <c r="I310" s="6" t="s">
        <v>51</v>
      </c>
      <c r="J310" s="6" t="s">
        <v>3932</v>
      </c>
    </row>
    <row r="311" spans="7:10" ht="22.5" x14ac:dyDescent="0.2">
      <c r="G311" s="6" t="s">
        <v>18355</v>
      </c>
      <c r="H311" s="6" t="s">
        <v>6676</v>
      </c>
      <c r="I311" s="6" t="s">
        <v>51</v>
      </c>
      <c r="J311" s="6" t="s">
        <v>8456</v>
      </c>
    </row>
    <row r="312" spans="7:10" x14ac:dyDescent="0.2">
      <c r="G312" s="6" t="s">
        <v>18355</v>
      </c>
      <c r="H312" s="6" t="s">
        <v>6676</v>
      </c>
      <c r="I312" s="6" t="s">
        <v>8011</v>
      </c>
      <c r="J312" s="6" t="s">
        <v>8011</v>
      </c>
    </row>
    <row r="313" spans="7:10" x14ac:dyDescent="0.2">
      <c r="G313" s="6" t="s">
        <v>18355</v>
      </c>
      <c r="H313" s="6" t="s">
        <v>6676</v>
      </c>
      <c r="I313" s="6" t="s">
        <v>2412</v>
      </c>
      <c r="J313" s="6" t="s">
        <v>2412</v>
      </c>
    </row>
    <row r="314" spans="7:10" x14ac:dyDescent="0.2">
      <c r="G314" s="6" t="s">
        <v>18355</v>
      </c>
      <c r="H314" s="6" t="s">
        <v>6676</v>
      </c>
      <c r="I314" s="6" t="s">
        <v>9655</v>
      </c>
      <c r="J314" s="6" t="s">
        <v>9655</v>
      </c>
    </row>
    <row r="315" spans="7:10" x14ac:dyDescent="0.2">
      <c r="G315" s="6" t="s">
        <v>18355</v>
      </c>
      <c r="H315" s="6" t="s">
        <v>6676</v>
      </c>
      <c r="I315" s="6" t="s">
        <v>9655</v>
      </c>
      <c r="J315" s="6" t="s">
        <v>5827</v>
      </c>
    </row>
    <row r="316" spans="7:10" ht="22.5" x14ac:dyDescent="0.2">
      <c r="G316" s="6" t="s">
        <v>18355</v>
      </c>
      <c r="H316" s="6" t="s">
        <v>6676</v>
      </c>
      <c r="I316" s="6" t="s">
        <v>12893</v>
      </c>
      <c r="J316" s="6" t="s">
        <v>6862</v>
      </c>
    </row>
    <row r="317" spans="7:10" ht="22.5" x14ac:dyDescent="0.2">
      <c r="G317" s="6" t="s">
        <v>18355</v>
      </c>
      <c r="H317" s="6" t="s">
        <v>6676</v>
      </c>
      <c r="I317" s="6" t="s">
        <v>12893</v>
      </c>
      <c r="J317" s="6" t="s">
        <v>12893</v>
      </c>
    </row>
    <row r="318" spans="7:10" ht="22.5" x14ac:dyDescent="0.2">
      <c r="G318" s="6" t="s">
        <v>18355</v>
      </c>
      <c r="H318" s="6" t="s">
        <v>6676</v>
      </c>
      <c r="I318" s="6" t="s">
        <v>12893</v>
      </c>
      <c r="J318" s="6" t="s">
        <v>14748</v>
      </c>
    </row>
    <row r="319" spans="7:10" ht="22.5" x14ac:dyDescent="0.2">
      <c r="G319" s="6" t="s">
        <v>18355</v>
      </c>
      <c r="H319" s="6" t="s">
        <v>6676</v>
      </c>
      <c r="I319" s="6" t="s">
        <v>868</v>
      </c>
      <c r="J319" s="6" t="s">
        <v>17485</v>
      </c>
    </row>
    <row r="320" spans="7:10" ht="22.5" x14ac:dyDescent="0.2">
      <c r="G320" s="6" t="s">
        <v>18355</v>
      </c>
      <c r="H320" s="6" t="s">
        <v>6676</v>
      </c>
      <c r="I320" s="6" t="s">
        <v>868</v>
      </c>
      <c r="J320" s="6" t="s">
        <v>2922</v>
      </c>
    </row>
    <row r="321" spans="7:10" ht="22.5" x14ac:dyDescent="0.2">
      <c r="G321" s="6" t="s">
        <v>18355</v>
      </c>
      <c r="H321" s="6" t="s">
        <v>6676</v>
      </c>
      <c r="I321" s="6" t="s">
        <v>868</v>
      </c>
      <c r="J321" s="6" t="s">
        <v>18453</v>
      </c>
    </row>
    <row r="322" spans="7:10" ht="22.5" x14ac:dyDescent="0.2">
      <c r="G322" s="6" t="s">
        <v>18355</v>
      </c>
      <c r="H322" s="6" t="s">
        <v>6676</v>
      </c>
      <c r="I322" s="6" t="s">
        <v>868</v>
      </c>
      <c r="J322" s="6" t="s">
        <v>13631</v>
      </c>
    </row>
    <row r="323" spans="7:10" ht="22.5" x14ac:dyDescent="0.2">
      <c r="G323" s="6" t="s">
        <v>18355</v>
      </c>
      <c r="H323" s="6" t="s">
        <v>6676</v>
      </c>
      <c r="I323" s="6" t="s">
        <v>868</v>
      </c>
      <c r="J323" s="6" t="s">
        <v>868</v>
      </c>
    </row>
    <row r="324" spans="7:10" x14ac:dyDescent="0.2">
      <c r="G324" s="6" t="s">
        <v>18355</v>
      </c>
      <c r="H324" s="6" t="s">
        <v>6676</v>
      </c>
      <c r="I324" s="6" t="s">
        <v>14657</v>
      </c>
      <c r="J324" s="6" t="s">
        <v>14657</v>
      </c>
    </row>
    <row r="325" spans="7:10" x14ac:dyDescent="0.2">
      <c r="G325" s="6" t="s">
        <v>18355</v>
      </c>
      <c r="H325" s="6" t="s">
        <v>6676</v>
      </c>
      <c r="I325" s="6" t="s">
        <v>2229</v>
      </c>
      <c r="J325" s="6" t="s">
        <v>3699</v>
      </c>
    </row>
    <row r="326" spans="7:10" x14ac:dyDescent="0.2">
      <c r="G326" s="6" t="s">
        <v>18355</v>
      </c>
      <c r="H326" s="6" t="s">
        <v>6676</v>
      </c>
      <c r="I326" s="6" t="s">
        <v>2229</v>
      </c>
      <c r="J326" s="6" t="s">
        <v>2229</v>
      </c>
    </row>
    <row r="327" spans="7:10" x14ac:dyDescent="0.2">
      <c r="G327" s="6" t="s">
        <v>18355</v>
      </c>
      <c r="H327" s="6" t="s">
        <v>6676</v>
      </c>
      <c r="I327" s="6" t="s">
        <v>12424</v>
      </c>
      <c r="J327" s="6" t="s">
        <v>7231</v>
      </c>
    </row>
    <row r="328" spans="7:10" x14ac:dyDescent="0.2">
      <c r="G328" s="6" t="s">
        <v>18355</v>
      </c>
      <c r="H328" s="6" t="s">
        <v>6676</v>
      </c>
      <c r="I328" s="6" t="s">
        <v>12424</v>
      </c>
      <c r="J328" s="6" t="s">
        <v>4286</v>
      </c>
    </row>
    <row r="329" spans="7:10" x14ac:dyDescent="0.2">
      <c r="G329" s="6" t="s">
        <v>18355</v>
      </c>
      <c r="H329" s="6" t="s">
        <v>6676</v>
      </c>
      <c r="I329" s="6" t="s">
        <v>12424</v>
      </c>
      <c r="J329" s="6" t="s">
        <v>6333</v>
      </c>
    </row>
    <row r="330" spans="7:10" x14ac:dyDescent="0.2">
      <c r="G330" s="6" t="s">
        <v>18355</v>
      </c>
      <c r="H330" s="6" t="s">
        <v>6676</v>
      </c>
      <c r="I330" s="6" t="s">
        <v>12424</v>
      </c>
      <c r="J330" s="6" t="s">
        <v>12424</v>
      </c>
    </row>
    <row r="331" spans="7:10" x14ac:dyDescent="0.2">
      <c r="G331" s="6" t="s">
        <v>18355</v>
      </c>
      <c r="H331" s="6" t="s">
        <v>6676</v>
      </c>
      <c r="I331" s="6" t="s">
        <v>11182</v>
      </c>
      <c r="J331" s="6" t="s">
        <v>4436</v>
      </c>
    </row>
    <row r="332" spans="7:10" x14ac:dyDescent="0.2">
      <c r="G332" s="6" t="s">
        <v>18355</v>
      </c>
      <c r="H332" s="6" t="s">
        <v>6676</v>
      </c>
      <c r="I332" s="6" t="s">
        <v>11182</v>
      </c>
      <c r="J332" s="6" t="s">
        <v>11642</v>
      </c>
    </row>
    <row r="333" spans="7:10" x14ac:dyDescent="0.2">
      <c r="G333" s="6" t="s">
        <v>18355</v>
      </c>
      <c r="H333" s="6" t="s">
        <v>6676</v>
      </c>
      <c r="I333" s="6" t="s">
        <v>11182</v>
      </c>
      <c r="J333" s="6" t="s">
        <v>16933</v>
      </c>
    </row>
    <row r="334" spans="7:10" x14ac:dyDescent="0.2">
      <c r="G334" s="6" t="s">
        <v>18355</v>
      </c>
      <c r="H334" s="6" t="s">
        <v>6676</v>
      </c>
      <c r="I334" s="6" t="s">
        <v>11182</v>
      </c>
      <c r="J334" s="6" t="s">
        <v>11182</v>
      </c>
    </row>
    <row r="335" spans="7:10" x14ac:dyDescent="0.2">
      <c r="G335" s="6" t="s">
        <v>18355</v>
      </c>
      <c r="H335" s="6" t="s">
        <v>5156</v>
      </c>
      <c r="I335" s="6" t="s">
        <v>9105</v>
      </c>
      <c r="J335" s="6" t="s">
        <v>9105</v>
      </c>
    </row>
    <row r="336" spans="7:10" x14ac:dyDescent="0.2">
      <c r="G336" s="6" t="s">
        <v>18355</v>
      </c>
      <c r="H336" s="6" t="s">
        <v>5156</v>
      </c>
      <c r="I336" s="6" t="s">
        <v>9105</v>
      </c>
      <c r="J336" s="6" t="s">
        <v>12603</v>
      </c>
    </row>
    <row r="337" spans="7:10" x14ac:dyDescent="0.2">
      <c r="G337" s="6" t="s">
        <v>18355</v>
      </c>
      <c r="H337" s="6" t="s">
        <v>5156</v>
      </c>
      <c r="I337" s="6" t="s">
        <v>9105</v>
      </c>
      <c r="J337" s="6" t="s">
        <v>14362</v>
      </c>
    </row>
    <row r="338" spans="7:10" x14ac:dyDescent="0.2">
      <c r="G338" s="6" t="s">
        <v>18355</v>
      </c>
      <c r="H338" s="6" t="s">
        <v>5156</v>
      </c>
      <c r="I338" s="6" t="s">
        <v>9105</v>
      </c>
      <c r="J338" s="6" t="s">
        <v>12417</v>
      </c>
    </row>
    <row r="339" spans="7:10" x14ac:dyDescent="0.2">
      <c r="G339" s="6" t="s">
        <v>18355</v>
      </c>
      <c r="H339" s="6" t="s">
        <v>5156</v>
      </c>
      <c r="I339" s="6" t="s">
        <v>9105</v>
      </c>
      <c r="J339" s="6" t="s">
        <v>16456</v>
      </c>
    </row>
    <row r="340" spans="7:10" x14ac:dyDescent="0.2">
      <c r="G340" s="6" t="s">
        <v>18355</v>
      </c>
      <c r="H340" s="6" t="s">
        <v>5156</v>
      </c>
      <c r="I340" s="6" t="s">
        <v>9105</v>
      </c>
      <c r="J340" s="6" t="s">
        <v>4890</v>
      </c>
    </row>
    <row r="341" spans="7:10" x14ac:dyDescent="0.2">
      <c r="G341" s="6" t="s">
        <v>18355</v>
      </c>
      <c r="H341" s="6" t="s">
        <v>5156</v>
      </c>
      <c r="I341" s="6" t="s">
        <v>9105</v>
      </c>
      <c r="J341" s="6" t="s">
        <v>16703</v>
      </c>
    </row>
    <row r="342" spans="7:10" x14ac:dyDescent="0.2">
      <c r="G342" s="6" t="s">
        <v>18355</v>
      </c>
      <c r="H342" s="6" t="s">
        <v>5156</v>
      </c>
      <c r="I342" s="6" t="s">
        <v>9105</v>
      </c>
      <c r="J342" s="6" t="s">
        <v>16648</v>
      </c>
    </row>
    <row r="343" spans="7:10" x14ac:dyDescent="0.2">
      <c r="G343" s="6" t="s">
        <v>18355</v>
      </c>
      <c r="H343" s="6" t="s">
        <v>5156</v>
      </c>
      <c r="I343" s="6" t="s">
        <v>9105</v>
      </c>
      <c r="J343" s="6" t="s">
        <v>6291</v>
      </c>
    </row>
    <row r="344" spans="7:10" x14ac:dyDescent="0.2">
      <c r="G344" s="6" t="s">
        <v>18355</v>
      </c>
      <c r="H344" s="6" t="s">
        <v>5156</v>
      </c>
      <c r="I344" s="6" t="s">
        <v>9105</v>
      </c>
      <c r="J344" s="6" t="s">
        <v>18424</v>
      </c>
    </row>
    <row r="345" spans="7:10" x14ac:dyDescent="0.2">
      <c r="G345" s="6" t="s">
        <v>18355</v>
      </c>
      <c r="H345" s="6" t="s">
        <v>5156</v>
      </c>
      <c r="I345" s="6" t="s">
        <v>15524</v>
      </c>
      <c r="J345" s="6" t="s">
        <v>15524</v>
      </c>
    </row>
    <row r="346" spans="7:10" x14ac:dyDescent="0.2">
      <c r="G346" s="6" t="s">
        <v>18355</v>
      </c>
      <c r="H346" s="6" t="s">
        <v>5156</v>
      </c>
      <c r="I346" s="6" t="s">
        <v>15524</v>
      </c>
      <c r="J346" s="6" t="s">
        <v>7341</v>
      </c>
    </row>
    <row r="347" spans="7:10" x14ac:dyDescent="0.2">
      <c r="G347" s="6" t="s">
        <v>18355</v>
      </c>
      <c r="H347" s="6" t="s">
        <v>5156</v>
      </c>
      <c r="I347" s="6" t="s">
        <v>15524</v>
      </c>
      <c r="J347" s="6" t="s">
        <v>878</v>
      </c>
    </row>
    <row r="348" spans="7:10" x14ac:dyDescent="0.2">
      <c r="G348" s="6" t="s">
        <v>18355</v>
      </c>
      <c r="H348" s="6" t="s">
        <v>15161</v>
      </c>
      <c r="I348" s="6" t="s">
        <v>7943</v>
      </c>
      <c r="J348" s="6" t="s">
        <v>7943</v>
      </c>
    </row>
    <row r="349" spans="7:10" x14ac:dyDescent="0.2">
      <c r="G349" s="6" t="s">
        <v>18355</v>
      </c>
      <c r="H349" s="6" t="s">
        <v>15161</v>
      </c>
      <c r="I349" s="6" t="s">
        <v>7943</v>
      </c>
      <c r="J349" s="6" t="s">
        <v>5864</v>
      </c>
    </row>
    <row r="350" spans="7:10" ht="22.5" x14ac:dyDescent="0.2">
      <c r="G350" s="6" t="s">
        <v>18355</v>
      </c>
      <c r="H350" s="6" t="s">
        <v>15161</v>
      </c>
      <c r="I350" s="6" t="s">
        <v>17637</v>
      </c>
      <c r="J350" s="6" t="s">
        <v>12242</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12500</v>
      </c>
      <c r="J353" s="6" t="s">
        <v>12500</v>
      </c>
    </row>
    <row r="354" spans="7:10" x14ac:dyDescent="0.2">
      <c r="G354" s="6" t="s">
        <v>18355</v>
      </c>
      <c r="H354" s="6" t="s">
        <v>15161</v>
      </c>
      <c r="I354" s="6" t="s">
        <v>15161</v>
      </c>
      <c r="J354" s="6" t="s">
        <v>10743</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11487</v>
      </c>
    </row>
    <row r="358" spans="7:10" x14ac:dyDescent="0.2">
      <c r="G358" s="6" t="s">
        <v>18355</v>
      </c>
      <c r="H358" s="6" t="s">
        <v>15161</v>
      </c>
      <c r="I358" s="6" t="s">
        <v>18274</v>
      </c>
      <c r="J358" s="6" t="s">
        <v>2656</v>
      </c>
    </row>
    <row r="359" spans="7:10" x14ac:dyDescent="0.2">
      <c r="G359" s="6" t="s">
        <v>18355</v>
      </c>
      <c r="H359" s="6" t="s">
        <v>15161</v>
      </c>
      <c r="I359" s="6" t="s">
        <v>18274</v>
      </c>
      <c r="J359" s="6" t="s">
        <v>3570</v>
      </c>
    </row>
    <row r="360" spans="7:10" x14ac:dyDescent="0.2">
      <c r="G360" s="6" t="s">
        <v>18355</v>
      </c>
      <c r="H360" s="6" t="s">
        <v>15161</v>
      </c>
      <c r="I360" s="6" t="s">
        <v>18274</v>
      </c>
      <c r="J360" s="6" t="s">
        <v>18274</v>
      </c>
    </row>
    <row r="361" spans="7:10" x14ac:dyDescent="0.2">
      <c r="G361" s="6" t="s">
        <v>18355</v>
      </c>
      <c r="H361" s="6" t="s">
        <v>15161</v>
      </c>
      <c r="I361" s="6" t="s">
        <v>457</v>
      </c>
      <c r="J361" s="6" t="s">
        <v>457</v>
      </c>
    </row>
    <row r="362" spans="7:10" ht="22.5" x14ac:dyDescent="0.2">
      <c r="G362" s="6" t="s">
        <v>18355</v>
      </c>
      <c r="H362" s="6" t="s">
        <v>2171</v>
      </c>
      <c r="I362" s="6" t="s">
        <v>382</v>
      </c>
      <c r="J362" s="6" t="s">
        <v>382</v>
      </c>
    </row>
    <row r="363" spans="7:10" ht="22.5" x14ac:dyDescent="0.2">
      <c r="G363" s="6" t="s">
        <v>18355</v>
      </c>
      <c r="H363" s="6" t="s">
        <v>2171</v>
      </c>
      <c r="I363" s="6" t="s">
        <v>9567</v>
      </c>
      <c r="J363" s="6" t="s">
        <v>9567</v>
      </c>
    </row>
    <row r="364" spans="7:10" ht="22.5" x14ac:dyDescent="0.2">
      <c r="G364" s="6" t="s">
        <v>18355</v>
      </c>
      <c r="H364" s="6" t="s">
        <v>2171</v>
      </c>
      <c r="I364" s="6" t="s">
        <v>2171</v>
      </c>
      <c r="J364" s="6" t="s">
        <v>9701</v>
      </c>
    </row>
    <row r="365" spans="7:10" ht="22.5" x14ac:dyDescent="0.2">
      <c r="G365" s="6" t="s">
        <v>18355</v>
      </c>
      <c r="H365" s="6" t="s">
        <v>2171</v>
      </c>
      <c r="I365" s="6" t="s">
        <v>2171</v>
      </c>
      <c r="J365" s="6" t="s">
        <v>11011</v>
      </c>
    </row>
    <row r="366" spans="7:10" ht="22.5" x14ac:dyDescent="0.2">
      <c r="G366" s="6" t="s">
        <v>18355</v>
      </c>
      <c r="H366" s="6" t="s">
        <v>2171</v>
      </c>
      <c r="I366" s="6" t="s">
        <v>2171</v>
      </c>
      <c r="J366" s="6" t="s">
        <v>5442</v>
      </c>
    </row>
    <row r="367" spans="7:10" ht="22.5" x14ac:dyDescent="0.2">
      <c r="G367" s="6" t="s">
        <v>18355</v>
      </c>
      <c r="H367" s="6" t="s">
        <v>2171</v>
      </c>
      <c r="I367" s="6" t="s">
        <v>2171</v>
      </c>
      <c r="J367" s="6" t="s">
        <v>14784</v>
      </c>
    </row>
    <row r="368" spans="7:10" ht="22.5" x14ac:dyDescent="0.2">
      <c r="G368" s="6" t="s">
        <v>18355</v>
      </c>
      <c r="H368" s="6" t="s">
        <v>2171</v>
      </c>
      <c r="I368" s="6" t="s">
        <v>2171</v>
      </c>
      <c r="J368" s="6" t="s">
        <v>2171</v>
      </c>
    </row>
    <row r="369" spans="7:10" x14ac:dyDescent="0.2">
      <c r="G369" s="6" t="s">
        <v>17539</v>
      </c>
      <c r="H369" s="6" t="s">
        <v>10726</v>
      </c>
      <c r="I369" s="6" t="s">
        <v>17680</v>
      </c>
      <c r="J369" s="6" t="s">
        <v>6372</v>
      </c>
    </row>
    <row r="370" spans="7:10" x14ac:dyDescent="0.2">
      <c r="G370" s="6" t="s">
        <v>17539</v>
      </c>
      <c r="H370" s="6" t="s">
        <v>10726</v>
      </c>
      <c r="I370" s="6" t="s">
        <v>17680</v>
      </c>
      <c r="J370" s="6" t="s">
        <v>1283</v>
      </c>
    </row>
    <row r="371" spans="7:10" x14ac:dyDescent="0.2">
      <c r="G371" s="6" t="s">
        <v>17539</v>
      </c>
      <c r="H371" s="6" t="s">
        <v>10726</v>
      </c>
      <c r="I371" s="6" t="s">
        <v>17680</v>
      </c>
      <c r="J371" s="6" t="s">
        <v>17680</v>
      </c>
    </row>
    <row r="372" spans="7:10" ht="22.5" x14ac:dyDescent="0.2">
      <c r="G372" s="6" t="s">
        <v>17539</v>
      </c>
      <c r="H372" s="6" t="s">
        <v>10726</v>
      </c>
      <c r="I372" s="6" t="s">
        <v>18073</v>
      </c>
      <c r="J372" s="6" t="s">
        <v>11791</v>
      </c>
    </row>
    <row r="373" spans="7:10" ht="22.5" x14ac:dyDescent="0.2">
      <c r="G373" s="6" t="s">
        <v>17539</v>
      </c>
      <c r="H373" s="6" t="s">
        <v>10726</v>
      </c>
      <c r="I373" s="6" t="s">
        <v>18073</v>
      </c>
      <c r="J373" s="6" t="s">
        <v>18073</v>
      </c>
    </row>
    <row r="374" spans="7:10" ht="22.5" x14ac:dyDescent="0.2">
      <c r="G374" s="6" t="s">
        <v>17539</v>
      </c>
      <c r="H374" s="6" t="s">
        <v>10726</v>
      </c>
      <c r="I374" s="6" t="s">
        <v>18073</v>
      </c>
      <c r="J374" s="6" t="s">
        <v>3950</v>
      </c>
    </row>
    <row r="375" spans="7:10" ht="22.5" x14ac:dyDescent="0.2">
      <c r="G375" s="6" t="s">
        <v>17539</v>
      </c>
      <c r="H375" s="6" t="s">
        <v>10726</v>
      </c>
      <c r="I375" s="6" t="s">
        <v>18073</v>
      </c>
      <c r="J375" s="6" t="s">
        <v>10889</v>
      </c>
    </row>
    <row r="376" spans="7:10" ht="22.5" x14ac:dyDescent="0.2">
      <c r="G376" s="6" t="s">
        <v>17539</v>
      </c>
      <c r="H376" s="6" t="s">
        <v>628</v>
      </c>
      <c r="I376" s="6" t="s">
        <v>12144</v>
      </c>
      <c r="J376" s="6" t="s">
        <v>6995</v>
      </c>
    </row>
    <row r="377" spans="7:10" ht="22.5" x14ac:dyDescent="0.2">
      <c r="G377" s="6" t="s">
        <v>17539</v>
      </c>
      <c r="H377" s="6" t="s">
        <v>628</v>
      </c>
      <c r="I377" s="6" t="s">
        <v>12144</v>
      </c>
      <c r="J377" s="6" t="s">
        <v>9387</v>
      </c>
    </row>
    <row r="378" spans="7:10" ht="22.5" x14ac:dyDescent="0.2">
      <c r="G378" s="6" t="s">
        <v>17539</v>
      </c>
      <c r="H378" s="6" t="s">
        <v>628</v>
      </c>
      <c r="I378" s="6" t="s">
        <v>12144</v>
      </c>
      <c r="J378" s="6" t="s">
        <v>12144</v>
      </c>
    </row>
    <row r="379" spans="7:10" ht="22.5" x14ac:dyDescent="0.2">
      <c r="G379" s="6" t="s">
        <v>17539</v>
      </c>
      <c r="H379" s="6" t="s">
        <v>628</v>
      </c>
      <c r="I379" s="6" t="s">
        <v>12144</v>
      </c>
      <c r="J379" s="6" t="s">
        <v>8301</v>
      </c>
    </row>
    <row r="380" spans="7:10" ht="22.5" x14ac:dyDescent="0.2">
      <c r="G380" s="6" t="s">
        <v>17539</v>
      </c>
      <c r="H380" s="6" t="s">
        <v>628</v>
      </c>
      <c r="I380" s="6" t="s">
        <v>3959</v>
      </c>
      <c r="J380" s="6" t="s">
        <v>7704</v>
      </c>
    </row>
    <row r="381" spans="7:10" ht="22.5" x14ac:dyDescent="0.2">
      <c r="G381" s="6" t="s">
        <v>17539</v>
      </c>
      <c r="H381" s="6" t="s">
        <v>628</v>
      </c>
      <c r="I381" s="6" t="s">
        <v>3959</v>
      </c>
      <c r="J381" s="6" t="s">
        <v>10104</v>
      </c>
    </row>
    <row r="382" spans="7:10" ht="22.5" x14ac:dyDescent="0.2">
      <c r="G382" s="6" t="s">
        <v>17539</v>
      </c>
      <c r="H382" s="6" t="s">
        <v>628</v>
      </c>
      <c r="I382" s="6" t="s">
        <v>3959</v>
      </c>
      <c r="J382" s="6" t="s">
        <v>3959</v>
      </c>
    </row>
    <row r="383" spans="7:10" x14ac:dyDescent="0.2">
      <c r="G383" s="6" t="s">
        <v>17539</v>
      </c>
      <c r="H383" s="6" t="s">
        <v>7760</v>
      </c>
      <c r="I383" s="6" t="s">
        <v>3620</v>
      </c>
      <c r="J383" s="6" t="s">
        <v>3620</v>
      </c>
    </row>
    <row r="384" spans="7:10" x14ac:dyDescent="0.2">
      <c r="G384" s="6" t="s">
        <v>17539</v>
      </c>
      <c r="H384" s="6" t="s">
        <v>7760</v>
      </c>
      <c r="I384" s="6" t="s">
        <v>7760</v>
      </c>
      <c r="J384" s="6" t="s">
        <v>1668</v>
      </c>
    </row>
    <row r="385" spans="7:10" x14ac:dyDescent="0.2">
      <c r="G385" s="6" t="s">
        <v>17539</v>
      </c>
      <c r="H385" s="6" t="s">
        <v>7760</v>
      </c>
      <c r="I385" s="6" t="s">
        <v>7760</v>
      </c>
      <c r="J385" s="6" t="s">
        <v>7760</v>
      </c>
    </row>
    <row r="386" spans="7:10" x14ac:dyDescent="0.2">
      <c r="G386" s="6" t="s">
        <v>17539</v>
      </c>
      <c r="H386" s="6" t="s">
        <v>7760</v>
      </c>
      <c r="I386" s="6" t="s">
        <v>2681</v>
      </c>
      <c r="J386" s="6" t="s">
        <v>11494</v>
      </c>
    </row>
    <row r="387" spans="7:10" x14ac:dyDescent="0.2">
      <c r="G387" s="6" t="s">
        <v>17539</v>
      </c>
      <c r="H387" s="6" t="s">
        <v>7760</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5569" workbookViewId="0">
      <selection activeCell="A15579" sqref="A15579"/>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15644</v>
      </c>
    </row>
    <row r="3" spans="1:2" x14ac:dyDescent="0.25">
      <c r="A3" s="62">
        <v>10101504</v>
      </c>
      <c r="B3" s="63" t="s">
        <v>6214</v>
      </c>
    </row>
    <row r="4" spans="1:2" x14ac:dyDescent="0.25">
      <c r="A4" s="62">
        <v>10101505</v>
      </c>
      <c r="B4" s="63" t="s">
        <v>6083</v>
      </c>
    </row>
    <row r="5" spans="1:2" x14ac:dyDescent="0.25">
      <c r="A5" s="62">
        <v>10101506</v>
      </c>
      <c r="B5" s="63" t="s">
        <v>12254</v>
      </c>
    </row>
    <row r="6" spans="1:2" x14ac:dyDescent="0.25">
      <c r="A6" s="62">
        <v>10101507</v>
      </c>
      <c r="B6" s="63" t="s">
        <v>10587</v>
      </c>
    </row>
    <row r="7" spans="1:2" x14ac:dyDescent="0.25">
      <c r="A7" s="62">
        <v>10101508</v>
      </c>
      <c r="B7" s="63" t="s">
        <v>3874</v>
      </c>
    </row>
    <row r="8" spans="1:2" x14ac:dyDescent="0.25">
      <c r="A8" s="62">
        <v>10101509</v>
      </c>
      <c r="B8" s="63" t="s">
        <v>8395</v>
      </c>
    </row>
    <row r="9" spans="1:2" x14ac:dyDescent="0.25">
      <c r="A9" s="62">
        <v>10101510</v>
      </c>
      <c r="B9" s="63" t="s">
        <v>3911</v>
      </c>
    </row>
    <row r="10" spans="1:2" x14ac:dyDescent="0.25">
      <c r="A10" s="62">
        <v>10101511</v>
      </c>
      <c r="B10" s="63" t="s">
        <v>957</v>
      </c>
    </row>
    <row r="11" spans="1:2" x14ac:dyDescent="0.25">
      <c r="A11" s="62">
        <v>10101512</v>
      </c>
      <c r="B11" s="63" t="s">
        <v>9958</v>
      </c>
    </row>
    <row r="12" spans="1:2" x14ac:dyDescent="0.25">
      <c r="A12" s="62">
        <v>10101513</v>
      </c>
      <c r="B12" s="63" t="s">
        <v>5968</v>
      </c>
    </row>
    <row r="13" spans="1:2" x14ac:dyDescent="0.25">
      <c r="A13" s="62">
        <v>10101514</v>
      </c>
      <c r="B13" s="63" t="s">
        <v>15765</v>
      </c>
    </row>
    <row r="14" spans="1:2" x14ac:dyDescent="0.25">
      <c r="A14" s="62">
        <v>10101515</v>
      </c>
      <c r="B14" s="63" t="s">
        <v>5986</v>
      </c>
    </row>
    <row r="15" spans="1:2" x14ac:dyDescent="0.25">
      <c r="A15" s="62">
        <v>10101516</v>
      </c>
      <c r="B15" s="63" t="s">
        <v>6568</v>
      </c>
    </row>
    <row r="16" spans="1:2" x14ac:dyDescent="0.25">
      <c r="A16" s="62">
        <v>10101517</v>
      </c>
      <c r="B16" s="63" t="s">
        <v>13662</v>
      </c>
    </row>
    <row r="17" spans="1:2" x14ac:dyDescent="0.25">
      <c r="A17" s="62">
        <v>10101601</v>
      </c>
      <c r="B17" s="63" t="s">
        <v>5546</v>
      </c>
    </row>
    <row r="18" spans="1:2" x14ac:dyDescent="0.25">
      <c r="A18" s="62">
        <v>10101602</v>
      </c>
      <c r="B18" s="63" t="s">
        <v>8488</v>
      </c>
    </row>
    <row r="19" spans="1:2" x14ac:dyDescent="0.25">
      <c r="A19" s="62">
        <v>10101603</v>
      </c>
      <c r="B19" s="63" t="s">
        <v>12684</v>
      </c>
    </row>
    <row r="20" spans="1:2" x14ac:dyDescent="0.25">
      <c r="A20" s="62">
        <v>10101604</v>
      </c>
      <c r="B20" s="63" t="s">
        <v>9169</v>
      </c>
    </row>
    <row r="21" spans="1:2" x14ac:dyDescent="0.25">
      <c r="A21" s="62">
        <v>10101605</v>
      </c>
      <c r="B21" s="63" t="s">
        <v>5907</v>
      </c>
    </row>
    <row r="22" spans="1:2" x14ac:dyDescent="0.25">
      <c r="A22" s="62">
        <v>10101701</v>
      </c>
      <c r="B22" s="63" t="s">
        <v>964</v>
      </c>
    </row>
    <row r="23" spans="1:2" x14ac:dyDescent="0.25">
      <c r="A23" s="62">
        <v>10101702</v>
      </c>
      <c r="B23" s="63" t="s">
        <v>6479</v>
      </c>
    </row>
    <row r="24" spans="1:2" x14ac:dyDescent="0.25">
      <c r="A24" s="62">
        <v>10101703</v>
      </c>
      <c r="B24" s="63" t="s">
        <v>4305</v>
      </c>
    </row>
    <row r="25" spans="1:2" x14ac:dyDescent="0.25">
      <c r="A25" s="62">
        <v>10101704</v>
      </c>
      <c r="B25" s="63" t="s">
        <v>1929</v>
      </c>
    </row>
    <row r="26" spans="1:2" x14ac:dyDescent="0.25">
      <c r="A26" s="62">
        <v>10101705</v>
      </c>
      <c r="B26" s="63" t="s">
        <v>4027</v>
      </c>
    </row>
    <row r="27" spans="1:2" x14ac:dyDescent="0.25">
      <c r="A27" s="62">
        <v>10101801</v>
      </c>
      <c r="B27" s="63" t="s">
        <v>15717</v>
      </c>
    </row>
    <row r="28" spans="1:2" x14ac:dyDescent="0.25">
      <c r="A28" s="62">
        <v>10101802</v>
      </c>
      <c r="B28" s="63" t="s">
        <v>14221</v>
      </c>
    </row>
    <row r="29" spans="1:2" x14ac:dyDescent="0.25">
      <c r="A29" s="62">
        <v>10101803</v>
      </c>
      <c r="B29" s="63" t="s">
        <v>14685</v>
      </c>
    </row>
    <row r="30" spans="1:2" x14ac:dyDescent="0.25">
      <c r="A30" s="62">
        <v>10101804</v>
      </c>
      <c r="B30" s="63" t="s">
        <v>16489</v>
      </c>
    </row>
    <row r="31" spans="1:2" x14ac:dyDescent="0.25">
      <c r="A31" s="62">
        <v>10101805</v>
      </c>
      <c r="B31" s="63" t="s">
        <v>7783</v>
      </c>
    </row>
    <row r="32" spans="1:2" x14ac:dyDescent="0.25">
      <c r="A32" s="62">
        <v>10101806</v>
      </c>
      <c r="B32" s="63" t="s">
        <v>15539</v>
      </c>
    </row>
    <row r="33" spans="1:2" x14ac:dyDescent="0.25">
      <c r="A33" s="62">
        <v>10101807</v>
      </c>
      <c r="B33" s="63" t="s">
        <v>10741</v>
      </c>
    </row>
    <row r="34" spans="1:2" x14ac:dyDescent="0.25">
      <c r="A34" s="62">
        <v>10101808</v>
      </c>
      <c r="B34" s="63" t="s">
        <v>7437</v>
      </c>
    </row>
    <row r="35" spans="1:2" x14ac:dyDescent="0.25">
      <c r="A35" s="62">
        <v>10101901</v>
      </c>
      <c r="B35" s="63" t="s">
        <v>10158</v>
      </c>
    </row>
    <row r="36" spans="1:2" x14ac:dyDescent="0.25">
      <c r="A36" s="62">
        <v>10101902</v>
      </c>
      <c r="B36" s="63" t="s">
        <v>14171</v>
      </c>
    </row>
    <row r="37" spans="1:2" x14ac:dyDescent="0.25">
      <c r="A37" s="62">
        <v>10101903</v>
      </c>
      <c r="B37" s="63" t="s">
        <v>8349</v>
      </c>
    </row>
    <row r="38" spans="1:2" x14ac:dyDescent="0.25">
      <c r="A38" s="62">
        <v>10101904</v>
      </c>
      <c r="B38" s="63" t="s">
        <v>16405</v>
      </c>
    </row>
    <row r="39" spans="1:2" x14ac:dyDescent="0.25">
      <c r="A39" s="62">
        <v>10102001</v>
      </c>
      <c r="B39" s="63" t="s">
        <v>9779</v>
      </c>
    </row>
    <row r="40" spans="1:2" x14ac:dyDescent="0.25">
      <c r="A40" s="62">
        <v>10102002</v>
      </c>
      <c r="B40" s="63" t="s">
        <v>4571</v>
      </c>
    </row>
    <row r="41" spans="1:2" x14ac:dyDescent="0.25">
      <c r="A41" s="62">
        <v>10111301</v>
      </c>
      <c r="B41" s="63" t="s">
        <v>17400</v>
      </c>
    </row>
    <row r="42" spans="1:2" x14ac:dyDescent="0.25">
      <c r="A42" s="62">
        <v>10111302</v>
      </c>
      <c r="B42" s="63" t="s">
        <v>17111</v>
      </c>
    </row>
    <row r="43" spans="1:2" x14ac:dyDescent="0.25">
      <c r="A43" s="62">
        <v>10111303</v>
      </c>
      <c r="B43" s="63" t="s">
        <v>12218</v>
      </c>
    </row>
    <row r="44" spans="1:2" x14ac:dyDescent="0.25">
      <c r="A44" s="62">
        <v>10111304</v>
      </c>
      <c r="B44" s="63" t="s">
        <v>7707</v>
      </c>
    </row>
    <row r="45" spans="1:2" x14ac:dyDescent="0.25">
      <c r="A45" s="62">
        <v>10111305</v>
      </c>
      <c r="B45" s="63" t="s">
        <v>16782</v>
      </c>
    </row>
    <row r="46" spans="1:2" x14ac:dyDescent="0.25">
      <c r="A46" s="62">
        <v>10111306</v>
      </c>
      <c r="B46" s="63" t="s">
        <v>18290</v>
      </c>
    </row>
    <row r="47" spans="1:2" x14ac:dyDescent="0.25">
      <c r="A47" s="62">
        <v>10111307</v>
      </c>
      <c r="B47" s="63" t="s">
        <v>11509</v>
      </c>
    </row>
    <row r="48" spans="1:2" x14ac:dyDescent="0.25">
      <c r="A48" s="62">
        <v>10121501</v>
      </c>
      <c r="B48" s="63" t="s">
        <v>6278</v>
      </c>
    </row>
    <row r="49" spans="1:2" x14ac:dyDescent="0.25">
      <c r="A49" s="62">
        <v>10121502</v>
      </c>
      <c r="B49" s="63" t="s">
        <v>16358</v>
      </c>
    </row>
    <row r="50" spans="1:2" x14ac:dyDescent="0.25">
      <c r="A50" s="62">
        <v>10121503</v>
      </c>
      <c r="B50" s="63" t="s">
        <v>816</v>
      </c>
    </row>
    <row r="51" spans="1:2" x14ac:dyDescent="0.25">
      <c r="A51" s="62">
        <v>10121504</v>
      </c>
      <c r="B51" s="63" t="s">
        <v>18562</v>
      </c>
    </row>
    <row r="52" spans="1:2" x14ac:dyDescent="0.25">
      <c r="A52" s="62">
        <v>10121505</v>
      </c>
      <c r="B52" s="63" t="s">
        <v>5606</v>
      </c>
    </row>
    <row r="53" spans="1:2" x14ac:dyDescent="0.25">
      <c r="A53" s="62">
        <v>10121506</v>
      </c>
      <c r="B53" s="63" t="s">
        <v>10765</v>
      </c>
    </row>
    <row r="54" spans="1:2" x14ac:dyDescent="0.25">
      <c r="A54" s="62">
        <v>10121601</v>
      </c>
      <c r="B54" s="63" t="s">
        <v>11262</v>
      </c>
    </row>
    <row r="55" spans="1:2" x14ac:dyDescent="0.25">
      <c r="A55" s="62">
        <v>10121602</v>
      </c>
      <c r="B55" s="63" t="s">
        <v>10830</v>
      </c>
    </row>
    <row r="56" spans="1:2" x14ac:dyDescent="0.25">
      <c r="A56" s="62">
        <v>10121603</v>
      </c>
      <c r="B56" s="63" t="s">
        <v>15845</v>
      </c>
    </row>
    <row r="57" spans="1:2" x14ac:dyDescent="0.25">
      <c r="A57" s="62">
        <v>10121604</v>
      </c>
      <c r="B57" s="63" t="s">
        <v>14706</v>
      </c>
    </row>
    <row r="58" spans="1:2" x14ac:dyDescent="0.25">
      <c r="A58" s="62">
        <v>10121701</v>
      </c>
      <c r="B58" s="63" t="s">
        <v>13995</v>
      </c>
    </row>
    <row r="59" spans="1:2" x14ac:dyDescent="0.25">
      <c r="A59" s="62">
        <v>10121702</v>
      </c>
      <c r="B59" s="63" t="s">
        <v>18067</v>
      </c>
    </row>
    <row r="60" spans="1:2" x14ac:dyDescent="0.25">
      <c r="A60" s="62">
        <v>10121703</v>
      </c>
      <c r="B60" s="63" t="s">
        <v>4132</v>
      </c>
    </row>
    <row r="61" spans="1:2" x14ac:dyDescent="0.25">
      <c r="A61" s="62">
        <v>10121801</v>
      </c>
      <c r="B61" s="63" t="s">
        <v>1135</v>
      </c>
    </row>
    <row r="62" spans="1:2" x14ac:dyDescent="0.25">
      <c r="A62" s="62">
        <v>10121802</v>
      </c>
      <c r="B62" s="63" t="s">
        <v>1989</v>
      </c>
    </row>
    <row r="63" spans="1:2" x14ac:dyDescent="0.25">
      <c r="A63" s="62">
        <v>10121803</v>
      </c>
      <c r="B63" s="63" t="s">
        <v>11436</v>
      </c>
    </row>
    <row r="64" spans="1:2" x14ac:dyDescent="0.25">
      <c r="A64" s="62">
        <v>10121804</v>
      </c>
      <c r="B64" s="63" t="s">
        <v>3464</v>
      </c>
    </row>
    <row r="65" spans="1:2" x14ac:dyDescent="0.25">
      <c r="A65" s="62">
        <v>10121805</v>
      </c>
      <c r="B65" s="63" t="s">
        <v>12716</v>
      </c>
    </row>
    <row r="66" spans="1:2" x14ac:dyDescent="0.25">
      <c r="A66" s="62">
        <v>10121806</v>
      </c>
      <c r="B66" s="63" t="s">
        <v>3232</v>
      </c>
    </row>
    <row r="67" spans="1:2" x14ac:dyDescent="0.25">
      <c r="A67" s="62">
        <v>10121901</v>
      </c>
      <c r="B67" s="63" t="s">
        <v>7686</v>
      </c>
    </row>
    <row r="68" spans="1:2" x14ac:dyDescent="0.25">
      <c r="A68" s="62">
        <v>10122001</v>
      </c>
      <c r="B68" s="63" t="s">
        <v>4467</v>
      </c>
    </row>
    <row r="69" spans="1:2" x14ac:dyDescent="0.25">
      <c r="A69" s="62">
        <v>10122002</v>
      </c>
      <c r="B69" s="63" t="s">
        <v>6422</v>
      </c>
    </row>
    <row r="70" spans="1:2" x14ac:dyDescent="0.25">
      <c r="A70" s="62">
        <v>10122003</v>
      </c>
      <c r="B70" s="63" t="s">
        <v>961</v>
      </c>
    </row>
    <row r="71" spans="1:2" x14ac:dyDescent="0.25">
      <c r="A71" s="62">
        <v>10122101</v>
      </c>
      <c r="B71" s="63" t="s">
        <v>108</v>
      </c>
    </row>
    <row r="72" spans="1:2" x14ac:dyDescent="0.25">
      <c r="A72" s="62">
        <v>10122102</v>
      </c>
      <c r="B72" s="63" t="s">
        <v>10511</v>
      </c>
    </row>
    <row r="73" spans="1:2" x14ac:dyDescent="0.25">
      <c r="A73" s="62">
        <v>10122103</v>
      </c>
      <c r="B73" s="63" t="s">
        <v>1073</v>
      </c>
    </row>
    <row r="74" spans="1:2" x14ac:dyDescent="0.25">
      <c r="A74" s="62">
        <v>10131506</v>
      </c>
      <c r="B74" s="63" t="s">
        <v>11513</v>
      </c>
    </row>
    <row r="75" spans="1:2" x14ac:dyDescent="0.25">
      <c r="A75" s="62">
        <v>10131507</v>
      </c>
      <c r="B75" s="63" t="s">
        <v>5747</v>
      </c>
    </row>
    <row r="76" spans="1:2" x14ac:dyDescent="0.25">
      <c r="A76" s="62">
        <v>10131508</v>
      </c>
      <c r="B76" s="63" t="s">
        <v>2070</v>
      </c>
    </row>
    <row r="77" spans="1:2" x14ac:dyDescent="0.25">
      <c r="A77" s="62">
        <v>10131601</v>
      </c>
      <c r="B77" s="63" t="s">
        <v>5440</v>
      </c>
    </row>
    <row r="78" spans="1:2" x14ac:dyDescent="0.25">
      <c r="A78" s="62">
        <v>10131602</v>
      </c>
      <c r="B78" s="63" t="s">
        <v>5661</v>
      </c>
    </row>
    <row r="79" spans="1:2" x14ac:dyDescent="0.25">
      <c r="A79" s="62">
        <v>10131603</v>
      </c>
      <c r="B79" s="63" t="s">
        <v>4540</v>
      </c>
    </row>
    <row r="80" spans="1:2" x14ac:dyDescent="0.25">
      <c r="A80" s="62">
        <v>10131604</v>
      </c>
      <c r="B80" s="63" t="s">
        <v>16579</v>
      </c>
    </row>
    <row r="81" spans="1:2" x14ac:dyDescent="0.25">
      <c r="A81" s="62">
        <v>10131701</v>
      </c>
      <c r="B81" s="63" t="s">
        <v>7143</v>
      </c>
    </row>
    <row r="82" spans="1:2" x14ac:dyDescent="0.25">
      <c r="A82" s="62">
        <v>10131702</v>
      </c>
      <c r="B82" s="63" t="s">
        <v>6703</v>
      </c>
    </row>
    <row r="83" spans="1:2" x14ac:dyDescent="0.25">
      <c r="A83" s="62">
        <v>10141501</v>
      </c>
      <c r="B83" s="63" t="s">
        <v>14957</v>
      </c>
    </row>
    <row r="84" spans="1:2" x14ac:dyDescent="0.25">
      <c r="A84" s="62">
        <v>10141502</v>
      </c>
      <c r="B84" s="63" t="s">
        <v>1078</v>
      </c>
    </row>
    <row r="85" spans="1:2" x14ac:dyDescent="0.25">
      <c r="A85" s="62">
        <v>10141503</v>
      </c>
      <c r="B85" s="63" t="s">
        <v>3240</v>
      </c>
    </row>
    <row r="86" spans="1:2" x14ac:dyDescent="0.25">
      <c r="A86" s="62">
        <v>10141504</v>
      </c>
      <c r="B86" s="63" t="s">
        <v>13801</v>
      </c>
    </row>
    <row r="87" spans="1:2" x14ac:dyDescent="0.25">
      <c r="A87" s="62">
        <v>10141601</v>
      </c>
      <c r="B87" s="63" t="s">
        <v>8712</v>
      </c>
    </row>
    <row r="88" spans="1:2" x14ac:dyDescent="0.25">
      <c r="A88" s="62">
        <v>10141602</v>
      </c>
      <c r="B88" s="63" t="s">
        <v>2010</v>
      </c>
    </row>
    <row r="89" spans="1:2" x14ac:dyDescent="0.25">
      <c r="A89" s="62">
        <v>10141603</v>
      </c>
      <c r="B89" s="63" t="s">
        <v>7236</v>
      </c>
    </row>
    <row r="90" spans="1:2" x14ac:dyDescent="0.25">
      <c r="A90" s="62">
        <v>10141604</v>
      </c>
      <c r="B90" s="63" t="s">
        <v>4684</v>
      </c>
    </row>
    <row r="91" spans="1:2" x14ac:dyDescent="0.25">
      <c r="A91" s="62">
        <v>10141605</v>
      </c>
      <c r="B91" s="63" t="s">
        <v>7043</v>
      </c>
    </row>
    <row r="92" spans="1:2" x14ac:dyDescent="0.25">
      <c r="A92" s="62">
        <v>10141606</v>
      </c>
      <c r="B92" s="63" t="s">
        <v>11380</v>
      </c>
    </row>
    <row r="93" spans="1:2" x14ac:dyDescent="0.25">
      <c r="A93" s="62">
        <v>10141607</v>
      </c>
      <c r="B93" s="63" t="s">
        <v>4280</v>
      </c>
    </row>
    <row r="94" spans="1:2" x14ac:dyDescent="0.25">
      <c r="A94" s="62">
        <v>10141608</v>
      </c>
      <c r="B94" s="63" t="s">
        <v>6189</v>
      </c>
    </row>
    <row r="95" spans="1:2" x14ac:dyDescent="0.25">
      <c r="A95" s="62">
        <v>10141609</v>
      </c>
      <c r="B95" s="63" t="s">
        <v>7453</v>
      </c>
    </row>
    <row r="96" spans="1:2" x14ac:dyDescent="0.25">
      <c r="A96" s="62">
        <v>10141610</v>
      </c>
      <c r="B96" s="63" t="s">
        <v>14404</v>
      </c>
    </row>
    <row r="97" spans="1:2" x14ac:dyDescent="0.25">
      <c r="A97" s="62">
        <v>10141611</v>
      </c>
      <c r="B97" s="63" t="s">
        <v>11665</v>
      </c>
    </row>
    <row r="98" spans="1:2" x14ac:dyDescent="0.25">
      <c r="A98" s="62">
        <v>10151501</v>
      </c>
      <c r="B98" s="63" t="s">
        <v>1469</v>
      </c>
    </row>
    <row r="99" spans="1:2" x14ac:dyDescent="0.25">
      <c r="A99" s="62">
        <v>10151502</v>
      </c>
      <c r="B99" s="63" t="s">
        <v>18814</v>
      </c>
    </row>
    <row r="100" spans="1:2" x14ac:dyDescent="0.25">
      <c r="A100" s="62">
        <v>10151503</v>
      </c>
      <c r="B100" s="63" t="s">
        <v>5031</v>
      </c>
    </row>
    <row r="101" spans="1:2" x14ac:dyDescent="0.25">
      <c r="A101" s="62">
        <v>10151504</v>
      </c>
      <c r="B101" s="63" t="s">
        <v>14688</v>
      </c>
    </row>
    <row r="102" spans="1:2" x14ac:dyDescent="0.25">
      <c r="A102" s="62">
        <v>10151505</v>
      </c>
      <c r="B102" s="63" t="s">
        <v>4732</v>
      </c>
    </row>
    <row r="103" spans="1:2" x14ac:dyDescent="0.25">
      <c r="A103" s="62">
        <v>10151506</v>
      </c>
      <c r="B103" s="63" t="s">
        <v>16716</v>
      </c>
    </row>
    <row r="104" spans="1:2" x14ac:dyDescent="0.25">
      <c r="A104" s="62">
        <v>10151507</v>
      </c>
      <c r="B104" s="63" t="s">
        <v>4006</v>
      </c>
    </row>
    <row r="105" spans="1:2" x14ac:dyDescent="0.25">
      <c r="A105" s="62">
        <v>10151508</v>
      </c>
      <c r="B105" s="63" t="s">
        <v>16537</v>
      </c>
    </row>
    <row r="106" spans="1:2" x14ac:dyDescent="0.25">
      <c r="A106" s="62">
        <v>10151509</v>
      </c>
      <c r="B106" s="63" t="s">
        <v>7539</v>
      </c>
    </row>
    <row r="107" spans="1:2" x14ac:dyDescent="0.25">
      <c r="A107" s="62">
        <v>10151510</v>
      </c>
      <c r="B107" s="63" t="s">
        <v>10360</v>
      </c>
    </row>
    <row r="108" spans="1:2" x14ac:dyDescent="0.25">
      <c r="A108" s="62">
        <v>10151511</v>
      </c>
      <c r="B108" s="63" t="s">
        <v>322</v>
      </c>
    </row>
    <row r="109" spans="1:2" x14ac:dyDescent="0.25">
      <c r="A109" s="62">
        <v>10151512</v>
      </c>
      <c r="B109" s="63" t="s">
        <v>10391</v>
      </c>
    </row>
    <row r="110" spans="1:2" x14ac:dyDescent="0.25">
      <c r="A110" s="62">
        <v>10151513</v>
      </c>
      <c r="B110" s="63" t="s">
        <v>11088</v>
      </c>
    </row>
    <row r="111" spans="1:2" x14ac:dyDescent="0.25">
      <c r="A111" s="62">
        <v>10151514</v>
      </c>
      <c r="B111" s="63" t="s">
        <v>2489</v>
      </c>
    </row>
    <row r="112" spans="1:2" x14ac:dyDescent="0.25">
      <c r="A112" s="62">
        <v>10151515</v>
      </c>
      <c r="B112" s="63" t="s">
        <v>2287</v>
      </c>
    </row>
    <row r="113" spans="1:2" x14ac:dyDescent="0.25">
      <c r="A113" s="62">
        <v>10151516</v>
      </c>
      <c r="B113" s="63" t="s">
        <v>2428</v>
      </c>
    </row>
    <row r="114" spans="1:2" x14ac:dyDescent="0.25">
      <c r="A114" s="62">
        <v>10151517</v>
      </c>
      <c r="B114" s="63" t="s">
        <v>207</v>
      </c>
    </row>
    <row r="115" spans="1:2" x14ac:dyDescent="0.25">
      <c r="A115" s="62">
        <v>10151518</v>
      </c>
      <c r="B115" s="63" t="s">
        <v>9597</v>
      </c>
    </row>
    <row r="116" spans="1:2" x14ac:dyDescent="0.25">
      <c r="A116" s="62">
        <v>10151519</v>
      </c>
      <c r="B116" s="63" t="s">
        <v>8189</v>
      </c>
    </row>
    <row r="117" spans="1:2" x14ac:dyDescent="0.25">
      <c r="A117" s="62">
        <v>10151520</v>
      </c>
      <c r="B117" s="63" t="s">
        <v>1697</v>
      </c>
    </row>
    <row r="118" spans="1:2" x14ac:dyDescent="0.25">
      <c r="A118" s="62">
        <v>10151521</v>
      </c>
      <c r="B118" s="63" t="s">
        <v>15850</v>
      </c>
    </row>
    <row r="119" spans="1:2" x14ac:dyDescent="0.25">
      <c r="A119" s="62">
        <v>10151522</v>
      </c>
      <c r="B119" s="63" t="s">
        <v>10483</v>
      </c>
    </row>
    <row r="120" spans="1:2" x14ac:dyDescent="0.25">
      <c r="A120" s="62">
        <v>10151523</v>
      </c>
      <c r="B120" s="63" t="s">
        <v>3146</v>
      </c>
    </row>
    <row r="121" spans="1:2" x14ac:dyDescent="0.25">
      <c r="A121" s="62">
        <v>10151524</v>
      </c>
      <c r="B121" s="63" t="s">
        <v>11221</v>
      </c>
    </row>
    <row r="122" spans="1:2" x14ac:dyDescent="0.25">
      <c r="A122" s="62">
        <v>10151525</v>
      </c>
      <c r="B122" s="63" t="s">
        <v>9749</v>
      </c>
    </row>
    <row r="123" spans="1:2" x14ac:dyDescent="0.25">
      <c r="A123" s="62">
        <v>10151526</v>
      </c>
      <c r="B123" s="63" t="s">
        <v>637</v>
      </c>
    </row>
    <row r="124" spans="1:2" x14ac:dyDescent="0.25">
      <c r="A124" s="62">
        <v>10151527</v>
      </c>
      <c r="B124" s="63" t="s">
        <v>7446</v>
      </c>
    </row>
    <row r="125" spans="1:2" x14ac:dyDescent="0.25">
      <c r="A125" s="62">
        <v>10151528</v>
      </c>
      <c r="B125" s="63" t="s">
        <v>2116</v>
      </c>
    </row>
    <row r="126" spans="1:2" x14ac:dyDescent="0.25">
      <c r="A126" s="62">
        <v>10151529</v>
      </c>
      <c r="B126" s="63" t="s">
        <v>13164</v>
      </c>
    </row>
    <row r="127" spans="1:2" x14ac:dyDescent="0.25">
      <c r="A127" s="62">
        <v>10151530</v>
      </c>
      <c r="B127" s="63" t="s">
        <v>2966</v>
      </c>
    </row>
    <row r="128" spans="1:2" x14ac:dyDescent="0.25">
      <c r="A128" s="62">
        <v>10151531</v>
      </c>
      <c r="B128" s="63" t="s">
        <v>13545</v>
      </c>
    </row>
    <row r="129" spans="1:2" x14ac:dyDescent="0.25">
      <c r="A129" s="62">
        <v>10151532</v>
      </c>
      <c r="B129" s="63" t="s">
        <v>10706</v>
      </c>
    </row>
    <row r="130" spans="1:2" x14ac:dyDescent="0.25">
      <c r="A130" s="62">
        <v>10151533</v>
      </c>
      <c r="B130" s="63" t="s">
        <v>15009</v>
      </c>
    </row>
    <row r="131" spans="1:2" x14ac:dyDescent="0.25">
      <c r="A131" s="62">
        <v>10151534</v>
      </c>
      <c r="B131" s="63" t="s">
        <v>1432</v>
      </c>
    </row>
    <row r="132" spans="1:2" x14ac:dyDescent="0.25">
      <c r="A132" s="62">
        <v>10151535</v>
      </c>
      <c r="B132" s="63" t="s">
        <v>1358</v>
      </c>
    </row>
    <row r="133" spans="1:2" x14ac:dyDescent="0.25">
      <c r="A133" s="62">
        <v>10151601</v>
      </c>
      <c r="B133" s="63" t="s">
        <v>79</v>
      </c>
    </row>
    <row r="134" spans="1:2" x14ac:dyDescent="0.25">
      <c r="A134" s="62">
        <v>10151602</v>
      </c>
      <c r="B134" s="63" t="s">
        <v>9438</v>
      </c>
    </row>
    <row r="135" spans="1:2" x14ac:dyDescent="0.25">
      <c r="A135" s="62">
        <v>10151603</v>
      </c>
      <c r="B135" s="63" t="s">
        <v>3851</v>
      </c>
    </row>
    <row r="136" spans="1:2" x14ac:dyDescent="0.25">
      <c r="A136" s="62">
        <v>10151604</v>
      </c>
      <c r="B136" s="63" t="s">
        <v>15807</v>
      </c>
    </row>
    <row r="137" spans="1:2" x14ac:dyDescent="0.25">
      <c r="A137" s="62">
        <v>10151605</v>
      </c>
      <c r="B137" s="63" t="s">
        <v>12435</v>
      </c>
    </row>
    <row r="138" spans="1:2" x14ac:dyDescent="0.25">
      <c r="A138" s="62">
        <v>10151606</v>
      </c>
      <c r="B138" s="63" t="s">
        <v>1672</v>
      </c>
    </row>
    <row r="139" spans="1:2" x14ac:dyDescent="0.25">
      <c r="A139" s="62">
        <v>10151607</v>
      </c>
      <c r="B139" s="63" t="s">
        <v>4414</v>
      </c>
    </row>
    <row r="140" spans="1:2" x14ac:dyDescent="0.25">
      <c r="A140" s="62">
        <v>10151608</v>
      </c>
      <c r="B140" s="63" t="s">
        <v>16348</v>
      </c>
    </row>
    <row r="141" spans="1:2" x14ac:dyDescent="0.25">
      <c r="A141" s="62">
        <v>10151609</v>
      </c>
      <c r="B141" s="63" t="s">
        <v>3117</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3648</v>
      </c>
    </row>
    <row r="146" spans="1:2" x14ac:dyDescent="0.25">
      <c r="A146" s="62">
        <v>10151703</v>
      </c>
      <c r="B146" s="63" t="s">
        <v>14020</v>
      </c>
    </row>
    <row r="147" spans="1:2" x14ac:dyDescent="0.25">
      <c r="A147" s="62">
        <v>10151704</v>
      </c>
      <c r="B147" s="63" t="s">
        <v>8025</v>
      </c>
    </row>
    <row r="148" spans="1:2" x14ac:dyDescent="0.25">
      <c r="A148" s="62">
        <v>10151705</v>
      </c>
      <c r="B148" s="63" t="s">
        <v>17202</v>
      </c>
    </row>
    <row r="149" spans="1:2" x14ac:dyDescent="0.25">
      <c r="A149" s="62">
        <v>10151706</v>
      </c>
      <c r="B149" s="63" t="s">
        <v>7637</v>
      </c>
    </row>
    <row r="150" spans="1:2" x14ac:dyDescent="0.25">
      <c r="A150" s="62">
        <v>10151801</v>
      </c>
      <c r="B150" s="63" t="s">
        <v>11508</v>
      </c>
    </row>
    <row r="151" spans="1:2" x14ac:dyDescent="0.25">
      <c r="A151" s="62">
        <v>10151802</v>
      </c>
      <c r="B151" s="63" t="s">
        <v>16076</v>
      </c>
    </row>
    <row r="152" spans="1:2" x14ac:dyDescent="0.25">
      <c r="A152" s="62">
        <v>10151803</v>
      </c>
      <c r="B152" s="63" t="s">
        <v>9666</v>
      </c>
    </row>
    <row r="153" spans="1:2" x14ac:dyDescent="0.25">
      <c r="A153" s="62">
        <v>10151804</v>
      </c>
      <c r="B153" s="63" t="s">
        <v>16090</v>
      </c>
    </row>
    <row r="154" spans="1:2" x14ac:dyDescent="0.25">
      <c r="A154" s="62">
        <v>10151805</v>
      </c>
      <c r="B154" s="63" t="s">
        <v>965</v>
      </c>
    </row>
    <row r="155" spans="1:2" x14ac:dyDescent="0.25">
      <c r="A155" s="62">
        <v>10151806</v>
      </c>
      <c r="B155" s="63" t="s">
        <v>5051</v>
      </c>
    </row>
    <row r="156" spans="1:2" x14ac:dyDescent="0.25">
      <c r="A156" s="62">
        <v>10151807</v>
      </c>
      <c r="B156" s="63" t="s">
        <v>14374</v>
      </c>
    </row>
    <row r="157" spans="1:2" x14ac:dyDescent="0.25">
      <c r="A157" s="62">
        <v>10151808</v>
      </c>
      <c r="B157" s="63" t="s">
        <v>16794</v>
      </c>
    </row>
    <row r="158" spans="1:2" x14ac:dyDescent="0.25">
      <c r="A158" s="62">
        <v>10151809</v>
      </c>
      <c r="B158" s="63" t="s">
        <v>3606</v>
      </c>
    </row>
    <row r="159" spans="1:2" x14ac:dyDescent="0.25">
      <c r="A159" s="62">
        <v>10151810</v>
      </c>
      <c r="B159" s="63" t="s">
        <v>1794</v>
      </c>
    </row>
    <row r="160" spans="1:2" x14ac:dyDescent="0.25">
      <c r="A160" s="62">
        <v>10151811</v>
      </c>
      <c r="B160" s="63" t="s">
        <v>7066</v>
      </c>
    </row>
    <row r="161" spans="1:2" x14ac:dyDescent="0.25">
      <c r="A161" s="62">
        <v>10151901</v>
      </c>
      <c r="B161" s="63" t="s">
        <v>17180</v>
      </c>
    </row>
    <row r="162" spans="1:2" x14ac:dyDescent="0.25">
      <c r="A162" s="62">
        <v>10151902</v>
      </c>
      <c r="B162" s="63" t="s">
        <v>13228</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719</v>
      </c>
    </row>
    <row r="169" spans="1:2" x14ac:dyDescent="0.25">
      <c r="A169" s="62">
        <v>10152002</v>
      </c>
      <c r="B169" s="63" t="s">
        <v>5524</v>
      </c>
    </row>
    <row r="170" spans="1:2" x14ac:dyDescent="0.25">
      <c r="A170" s="62">
        <v>10152003</v>
      </c>
      <c r="B170" s="63" t="s">
        <v>11195</v>
      </c>
    </row>
    <row r="171" spans="1:2" x14ac:dyDescent="0.25">
      <c r="A171" s="62">
        <v>10152101</v>
      </c>
      <c r="B171" s="63" t="s">
        <v>17377</v>
      </c>
    </row>
    <row r="172" spans="1:2" x14ac:dyDescent="0.25">
      <c r="A172" s="62">
        <v>10152102</v>
      </c>
      <c r="B172" s="63" t="s">
        <v>1107</v>
      </c>
    </row>
    <row r="173" spans="1:2" x14ac:dyDescent="0.25">
      <c r="A173" s="62">
        <v>10152103</v>
      </c>
      <c r="B173" s="63" t="s">
        <v>5493</v>
      </c>
    </row>
    <row r="174" spans="1:2" x14ac:dyDescent="0.25">
      <c r="A174" s="62">
        <v>10152104</v>
      </c>
      <c r="B174" s="63" t="s">
        <v>9829</v>
      </c>
    </row>
    <row r="175" spans="1:2" x14ac:dyDescent="0.25">
      <c r="A175" s="62">
        <v>10152201</v>
      </c>
      <c r="B175" s="63" t="s">
        <v>12825</v>
      </c>
    </row>
    <row r="176" spans="1:2" x14ac:dyDescent="0.25">
      <c r="A176" s="62">
        <v>10152202</v>
      </c>
      <c r="B176" s="63" t="s">
        <v>10033</v>
      </c>
    </row>
    <row r="177" spans="1:2" x14ac:dyDescent="0.25">
      <c r="A177" s="62">
        <v>10161501</v>
      </c>
      <c r="B177" s="63" t="s">
        <v>17512</v>
      </c>
    </row>
    <row r="178" spans="1:2" x14ac:dyDescent="0.25">
      <c r="A178" s="62">
        <v>10161502</v>
      </c>
      <c r="B178" s="63" t="s">
        <v>16482</v>
      </c>
    </row>
    <row r="179" spans="1:2" x14ac:dyDescent="0.25">
      <c r="A179" s="62">
        <v>10161503</v>
      </c>
      <c r="B179" s="63" t="s">
        <v>10736</v>
      </c>
    </row>
    <row r="180" spans="1:2" x14ac:dyDescent="0.25">
      <c r="A180" s="62">
        <v>10161504</v>
      </c>
      <c r="B180" s="63" t="s">
        <v>3794</v>
      </c>
    </row>
    <row r="181" spans="1:2" x14ac:dyDescent="0.25">
      <c r="A181" s="62">
        <v>10161505</v>
      </c>
      <c r="B181" s="63" t="s">
        <v>14010</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10493</v>
      </c>
    </row>
    <row r="186" spans="1:2" x14ac:dyDescent="0.25">
      <c r="A186" s="62">
        <v>10161510</v>
      </c>
      <c r="B186" s="63" t="s">
        <v>11136</v>
      </c>
    </row>
    <row r="187" spans="1:2" x14ac:dyDescent="0.25">
      <c r="A187" s="62">
        <v>10161511</v>
      </c>
      <c r="B187" s="63" t="s">
        <v>7921</v>
      </c>
    </row>
    <row r="188" spans="1:2" x14ac:dyDescent="0.25">
      <c r="A188" s="62">
        <v>10161512</v>
      </c>
      <c r="B188" s="63" t="s">
        <v>8855</v>
      </c>
    </row>
    <row r="189" spans="1:2" x14ac:dyDescent="0.25">
      <c r="A189" s="62">
        <v>10161513</v>
      </c>
      <c r="B189" s="63" t="s">
        <v>14894</v>
      </c>
    </row>
    <row r="190" spans="1:2" x14ac:dyDescent="0.25">
      <c r="A190" s="62">
        <v>10161601</v>
      </c>
      <c r="B190" s="63" t="s">
        <v>1925</v>
      </c>
    </row>
    <row r="191" spans="1:2" x14ac:dyDescent="0.25">
      <c r="A191" s="62">
        <v>10161602</v>
      </c>
      <c r="B191" s="63" t="s">
        <v>4523</v>
      </c>
    </row>
    <row r="192" spans="1:2" x14ac:dyDescent="0.25">
      <c r="A192" s="62">
        <v>10161603</v>
      </c>
      <c r="B192" s="63" t="s">
        <v>4528</v>
      </c>
    </row>
    <row r="193" spans="1:2" x14ac:dyDescent="0.25">
      <c r="A193" s="62">
        <v>10161604</v>
      </c>
      <c r="B193" s="63" t="s">
        <v>16610</v>
      </c>
    </row>
    <row r="194" spans="1:2" x14ac:dyDescent="0.25">
      <c r="A194" s="62">
        <v>10161605</v>
      </c>
      <c r="B194" s="63" t="s">
        <v>13767</v>
      </c>
    </row>
    <row r="195" spans="1:2" x14ac:dyDescent="0.25">
      <c r="A195" s="62">
        <v>10161701</v>
      </c>
      <c r="B195" s="63" t="s">
        <v>3192</v>
      </c>
    </row>
    <row r="196" spans="1:2" x14ac:dyDescent="0.25">
      <c r="A196" s="62">
        <v>10161702</v>
      </c>
      <c r="B196" s="63" t="s">
        <v>13289</v>
      </c>
    </row>
    <row r="197" spans="1:2" x14ac:dyDescent="0.25">
      <c r="A197" s="62">
        <v>10161703</v>
      </c>
      <c r="B197" s="63" t="s">
        <v>12568</v>
      </c>
    </row>
    <row r="198" spans="1:2" x14ac:dyDescent="0.25">
      <c r="A198" s="62">
        <v>10161704</v>
      </c>
      <c r="B198" s="63" t="s">
        <v>11300</v>
      </c>
    </row>
    <row r="199" spans="1:2" x14ac:dyDescent="0.25">
      <c r="A199" s="62">
        <v>10161705</v>
      </c>
      <c r="B199" s="63" t="s">
        <v>3154</v>
      </c>
    </row>
    <row r="200" spans="1:2" x14ac:dyDescent="0.25">
      <c r="A200" s="62">
        <v>10161707</v>
      </c>
      <c r="B200" s="63" t="s">
        <v>9720</v>
      </c>
    </row>
    <row r="201" spans="1:2" x14ac:dyDescent="0.25">
      <c r="A201" s="62">
        <v>10161801</v>
      </c>
      <c r="B201" s="63" t="s">
        <v>7795</v>
      </c>
    </row>
    <row r="202" spans="1:2" x14ac:dyDescent="0.25">
      <c r="A202" s="62">
        <v>10161802</v>
      </c>
      <c r="B202" s="63" t="s">
        <v>13526</v>
      </c>
    </row>
    <row r="203" spans="1:2" x14ac:dyDescent="0.25">
      <c r="A203" s="62">
        <v>10161803</v>
      </c>
      <c r="B203" s="63" t="s">
        <v>3521</v>
      </c>
    </row>
    <row r="204" spans="1:2" x14ac:dyDescent="0.25">
      <c r="A204" s="62">
        <v>10161804</v>
      </c>
      <c r="B204" s="63" t="s">
        <v>6606</v>
      </c>
    </row>
    <row r="205" spans="1:2" x14ac:dyDescent="0.25">
      <c r="A205" s="62">
        <v>10161901</v>
      </c>
      <c r="B205" s="63" t="s">
        <v>14763</v>
      </c>
    </row>
    <row r="206" spans="1:2" x14ac:dyDescent="0.25">
      <c r="A206" s="62">
        <v>10161902</v>
      </c>
      <c r="B206" s="63" t="s">
        <v>16837</v>
      </c>
    </row>
    <row r="207" spans="1:2" x14ac:dyDescent="0.25">
      <c r="A207" s="62">
        <v>10161903</v>
      </c>
      <c r="B207" s="63" t="s">
        <v>18012</v>
      </c>
    </row>
    <row r="208" spans="1:2" x14ac:dyDescent="0.25">
      <c r="A208" s="62">
        <v>10161904</v>
      </c>
      <c r="B208" s="63" t="s">
        <v>9944</v>
      </c>
    </row>
    <row r="209" spans="1:2" x14ac:dyDescent="0.25">
      <c r="A209" s="62">
        <v>10161905</v>
      </c>
      <c r="B209" s="63" t="s">
        <v>861</v>
      </c>
    </row>
    <row r="210" spans="1:2" x14ac:dyDescent="0.25">
      <c r="A210" s="62">
        <v>10161906</v>
      </c>
      <c r="B210" s="63" t="s">
        <v>10590</v>
      </c>
    </row>
    <row r="211" spans="1:2" x14ac:dyDescent="0.25">
      <c r="A211" s="62">
        <v>10161907</v>
      </c>
      <c r="B211" s="63" t="s">
        <v>1352</v>
      </c>
    </row>
    <row r="212" spans="1:2" x14ac:dyDescent="0.25">
      <c r="A212" s="62">
        <v>10161908</v>
      </c>
      <c r="B212" s="63" t="s">
        <v>11956</v>
      </c>
    </row>
    <row r="213" spans="1:2" x14ac:dyDescent="0.25">
      <c r="A213" s="62">
        <v>10171501</v>
      </c>
      <c r="B213" s="63" t="s">
        <v>19</v>
      </c>
    </row>
    <row r="214" spans="1:2" x14ac:dyDescent="0.25">
      <c r="A214" s="62">
        <v>10171502</v>
      </c>
      <c r="B214" s="63" t="s">
        <v>17615</v>
      </c>
    </row>
    <row r="215" spans="1:2" x14ac:dyDescent="0.25">
      <c r="A215" s="62">
        <v>10171503</v>
      </c>
      <c r="B215" s="63" t="s">
        <v>6485</v>
      </c>
    </row>
    <row r="216" spans="1:2" x14ac:dyDescent="0.25">
      <c r="A216" s="62">
        <v>10171504</v>
      </c>
      <c r="B216" s="63" t="s">
        <v>4501</v>
      </c>
    </row>
    <row r="217" spans="1:2" x14ac:dyDescent="0.25">
      <c r="A217" s="62">
        <v>10171601</v>
      </c>
      <c r="B217" s="63" t="s">
        <v>17571</v>
      </c>
    </row>
    <row r="218" spans="1:2" x14ac:dyDescent="0.25">
      <c r="A218" s="62">
        <v>10171602</v>
      </c>
      <c r="B218" s="63" t="s">
        <v>2206</v>
      </c>
    </row>
    <row r="219" spans="1:2" x14ac:dyDescent="0.25">
      <c r="A219" s="62">
        <v>10171603</v>
      </c>
      <c r="B219" s="63" t="s">
        <v>5125</v>
      </c>
    </row>
    <row r="220" spans="1:2" x14ac:dyDescent="0.25">
      <c r="A220" s="62">
        <v>10171604</v>
      </c>
      <c r="B220" s="63" t="s">
        <v>5794</v>
      </c>
    </row>
    <row r="221" spans="1:2" x14ac:dyDescent="0.25">
      <c r="A221" s="62">
        <v>10171605</v>
      </c>
      <c r="B221" s="63" t="s">
        <v>4186</v>
      </c>
    </row>
    <row r="222" spans="1:2" x14ac:dyDescent="0.25">
      <c r="A222" s="62">
        <v>10171701</v>
      </c>
      <c r="B222" s="63" t="s">
        <v>7321</v>
      </c>
    </row>
    <row r="223" spans="1:2" x14ac:dyDescent="0.25">
      <c r="A223" s="62">
        <v>10171702</v>
      </c>
      <c r="B223" s="63" t="s">
        <v>5085</v>
      </c>
    </row>
    <row r="224" spans="1:2" x14ac:dyDescent="0.25">
      <c r="A224" s="62">
        <v>10191506</v>
      </c>
      <c r="B224" s="63" t="s">
        <v>16993</v>
      </c>
    </row>
    <row r="225" spans="1:2" x14ac:dyDescent="0.25">
      <c r="A225" s="62">
        <v>10191507</v>
      </c>
      <c r="B225" s="63" t="s">
        <v>7368</v>
      </c>
    </row>
    <row r="226" spans="1:2" x14ac:dyDescent="0.25">
      <c r="A226" s="62">
        <v>10191508</v>
      </c>
      <c r="B226" s="63" t="s">
        <v>8478</v>
      </c>
    </row>
    <row r="227" spans="1:2" x14ac:dyDescent="0.25">
      <c r="A227" s="62">
        <v>10191509</v>
      </c>
      <c r="B227" s="63" t="s">
        <v>6190</v>
      </c>
    </row>
    <row r="228" spans="1:2" x14ac:dyDescent="0.25">
      <c r="A228" s="62">
        <v>10191701</v>
      </c>
      <c r="B228" s="63" t="s">
        <v>15090</v>
      </c>
    </row>
    <row r="229" spans="1:2" x14ac:dyDescent="0.25">
      <c r="A229" s="62">
        <v>10191703</v>
      </c>
      <c r="B229" s="63" t="s">
        <v>5996</v>
      </c>
    </row>
    <row r="230" spans="1:2" x14ac:dyDescent="0.25">
      <c r="A230" s="62">
        <v>10191704</v>
      </c>
      <c r="B230" s="63" t="s">
        <v>7964</v>
      </c>
    </row>
    <row r="231" spans="1:2" x14ac:dyDescent="0.25">
      <c r="A231" s="62">
        <v>10191705</v>
      </c>
      <c r="B231" s="63" t="s">
        <v>5228</v>
      </c>
    </row>
    <row r="232" spans="1:2" x14ac:dyDescent="0.25">
      <c r="A232" s="62">
        <v>10191706</v>
      </c>
      <c r="B232" s="63" t="s">
        <v>589</v>
      </c>
    </row>
    <row r="233" spans="1:2" x14ac:dyDescent="0.25">
      <c r="A233" s="62">
        <v>11101501</v>
      </c>
      <c r="B233" s="63" t="s">
        <v>1247</v>
      </c>
    </row>
    <row r="234" spans="1:2" x14ac:dyDescent="0.25">
      <c r="A234" s="62">
        <v>11101502</v>
      </c>
      <c r="B234" s="63" t="s">
        <v>15171</v>
      </c>
    </row>
    <row r="235" spans="1:2" x14ac:dyDescent="0.25">
      <c r="A235" s="62">
        <v>11101503</v>
      </c>
      <c r="B235" s="63" t="s">
        <v>4450</v>
      </c>
    </row>
    <row r="236" spans="1:2" x14ac:dyDescent="0.25">
      <c r="A236" s="62">
        <v>11101504</v>
      </c>
      <c r="B236" s="63" t="s">
        <v>15658</v>
      </c>
    </row>
    <row r="237" spans="1:2" x14ac:dyDescent="0.25">
      <c r="A237" s="62">
        <v>11101505</v>
      </c>
      <c r="B237" s="63" t="s">
        <v>6527</v>
      </c>
    </row>
    <row r="238" spans="1:2" x14ac:dyDescent="0.25">
      <c r="A238" s="62">
        <v>11101506</v>
      </c>
      <c r="B238" s="63" t="s">
        <v>988</v>
      </c>
    </row>
    <row r="239" spans="1:2" x14ac:dyDescent="0.25">
      <c r="A239" s="62">
        <v>11101507</v>
      </c>
      <c r="B239" s="63" t="s">
        <v>9600</v>
      </c>
    </row>
    <row r="240" spans="1:2" x14ac:dyDescent="0.25">
      <c r="A240" s="62">
        <v>11101508</v>
      </c>
      <c r="B240" s="63" t="s">
        <v>14638</v>
      </c>
    </row>
    <row r="241" spans="1:2" x14ac:dyDescent="0.25">
      <c r="A241" s="62">
        <v>11101509</v>
      </c>
      <c r="B241" s="63" t="s">
        <v>12523</v>
      </c>
    </row>
    <row r="242" spans="1:2" x14ac:dyDescent="0.25">
      <c r="A242" s="62">
        <v>11101510</v>
      </c>
      <c r="B242" s="63" t="s">
        <v>17279</v>
      </c>
    </row>
    <row r="243" spans="1:2" x14ac:dyDescent="0.25">
      <c r="A243" s="62">
        <v>11101511</v>
      </c>
      <c r="B243" s="63" t="s">
        <v>6293</v>
      </c>
    </row>
    <row r="244" spans="1:2" x14ac:dyDescent="0.25">
      <c r="A244" s="62">
        <v>11101512</v>
      </c>
      <c r="B244" s="63" t="s">
        <v>5580</v>
      </c>
    </row>
    <row r="245" spans="1:2" x14ac:dyDescent="0.25">
      <c r="A245" s="62">
        <v>11101513</v>
      </c>
      <c r="B245" s="63" t="s">
        <v>10052</v>
      </c>
    </row>
    <row r="246" spans="1:2" x14ac:dyDescent="0.25">
      <c r="A246" s="62">
        <v>11101514</v>
      </c>
      <c r="B246" s="63" t="s">
        <v>10458</v>
      </c>
    </row>
    <row r="247" spans="1:2" x14ac:dyDescent="0.25">
      <c r="A247" s="62">
        <v>11101515</v>
      </c>
      <c r="B247" s="63" t="s">
        <v>16606</v>
      </c>
    </row>
    <row r="248" spans="1:2" x14ac:dyDescent="0.25">
      <c r="A248" s="62">
        <v>11101516</v>
      </c>
      <c r="B248" s="63" t="s">
        <v>3199</v>
      </c>
    </row>
    <row r="249" spans="1:2" x14ac:dyDescent="0.25">
      <c r="A249" s="62">
        <v>11101517</v>
      </c>
      <c r="B249" s="63" t="s">
        <v>15100</v>
      </c>
    </row>
    <row r="250" spans="1:2" x14ac:dyDescent="0.25">
      <c r="A250" s="62">
        <v>11101518</v>
      </c>
      <c r="B250" s="63" t="s">
        <v>15848</v>
      </c>
    </row>
    <row r="251" spans="1:2" x14ac:dyDescent="0.25">
      <c r="A251" s="62">
        <v>11101519</v>
      </c>
      <c r="B251" s="63" t="s">
        <v>14304</v>
      </c>
    </row>
    <row r="252" spans="1:2" x14ac:dyDescent="0.25">
      <c r="A252" s="62">
        <v>11101520</v>
      </c>
      <c r="B252" s="63" t="s">
        <v>9738</v>
      </c>
    </row>
    <row r="253" spans="1:2" x14ac:dyDescent="0.25">
      <c r="A253" s="62">
        <v>11101521</v>
      </c>
      <c r="B253" s="63" t="s">
        <v>218</v>
      </c>
    </row>
    <row r="254" spans="1:2" x14ac:dyDescent="0.25">
      <c r="A254" s="62">
        <v>11101522</v>
      </c>
      <c r="B254" s="63" t="s">
        <v>11222</v>
      </c>
    </row>
    <row r="255" spans="1:2" x14ac:dyDescent="0.25">
      <c r="A255" s="62">
        <v>11101523</v>
      </c>
      <c r="B255" s="63" t="s">
        <v>13082</v>
      </c>
    </row>
    <row r="256" spans="1:2" x14ac:dyDescent="0.25">
      <c r="A256" s="62">
        <v>11101524</v>
      </c>
      <c r="B256" s="63" t="s">
        <v>13324</v>
      </c>
    </row>
    <row r="257" spans="1:2" x14ac:dyDescent="0.25">
      <c r="A257" s="62">
        <v>11101525</v>
      </c>
      <c r="B257" s="63" t="s">
        <v>18277</v>
      </c>
    </row>
    <row r="258" spans="1:2" x14ac:dyDescent="0.25">
      <c r="A258" s="62">
        <v>11101526</v>
      </c>
      <c r="B258" s="63" t="s">
        <v>13674</v>
      </c>
    </row>
    <row r="259" spans="1:2" x14ac:dyDescent="0.25">
      <c r="A259" s="62">
        <v>11101527</v>
      </c>
      <c r="B259" s="63" t="s">
        <v>10222</v>
      </c>
    </row>
    <row r="260" spans="1:2" x14ac:dyDescent="0.25">
      <c r="A260" s="62">
        <v>11101601</v>
      </c>
      <c r="B260" s="63" t="s">
        <v>7457</v>
      </c>
    </row>
    <row r="261" spans="1:2" x14ac:dyDescent="0.25">
      <c r="A261" s="62">
        <v>11101602</v>
      </c>
      <c r="B261" s="63" t="s">
        <v>10682</v>
      </c>
    </row>
    <row r="262" spans="1:2" x14ac:dyDescent="0.25">
      <c r="A262" s="62">
        <v>11101603</v>
      </c>
      <c r="B262" s="63" t="s">
        <v>16254</v>
      </c>
    </row>
    <row r="263" spans="1:2" x14ac:dyDescent="0.25">
      <c r="A263" s="62">
        <v>11101604</v>
      </c>
      <c r="B263" s="63" t="s">
        <v>5455</v>
      </c>
    </row>
    <row r="264" spans="1:2" x14ac:dyDescent="0.25">
      <c r="A264" s="62">
        <v>11101605</v>
      </c>
      <c r="B264" s="63" t="s">
        <v>9827</v>
      </c>
    </row>
    <row r="265" spans="1:2" x14ac:dyDescent="0.25">
      <c r="A265" s="62">
        <v>11101606</v>
      </c>
      <c r="B265" s="63" t="s">
        <v>13294</v>
      </c>
    </row>
    <row r="266" spans="1:2" x14ac:dyDescent="0.25">
      <c r="A266" s="62">
        <v>11101607</v>
      </c>
      <c r="B266" s="63" t="s">
        <v>8003</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8886</v>
      </c>
    </row>
    <row r="271" spans="1:2" x14ac:dyDescent="0.25">
      <c r="A271" s="62">
        <v>11101612</v>
      </c>
      <c r="B271" s="63" t="s">
        <v>196</v>
      </c>
    </row>
    <row r="272" spans="1:2" x14ac:dyDescent="0.25">
      <c r="A272" s="62">
        <v>11101613</v>
      </c>
      <c r="B272" s="63" t="s">
        <v>6645</v>
      </c>
    </row>
    <row r="273" spans="1:2" x14ac:dyDescent="0.25">
      <c r="A273" s="62">
        <v>11101614</v>
      </c>
      <c r="B273" s="63" t="s">
        <v>4633</v>
      </c>
    </row>
    <row r="274" spans="1:2" x14ac:dyDescent="0.25">
      <c r="A274" s="62">
        <v>11101615</v>
      </c>
      <c r="B274" s="63" t="s">
        <v>6945</v>
      </c>
    </row>
    <row r="275" spans="1:2" x14ac:dyDescent="0.25">
      <c r="A275" s="62">
        <v>11101616</v>
      </c>
      <c r="B275" s="63" t="s">
        <v>2261</v>
      </c>
    </row>
    <row r="276" spans="1:2" x14ac:dyDescent="0.25">
      <c r="A276" s="62">
        <v>11101617</v>
      </c>
      <c r="B276" s="63" t="s">
        <v>15509</v>
      </c>
    </row>
    <row r="277" spans="1:2" x14ac:dyDescent="0.25">
      <c r="A277" s="62">
        <v>11101618</v>
      </c>
      <c r="B277" s="63" t="s">
        <v>12287</v>
      </c>
    </row>
    <row r="278" spans="1:2" x14ac:dyDescent="0.25">
      <c r="A278" s="62">
        <v>11101619</v>
      </c>
      <c r="B278" s="63" t="s">
        <v>958</v>
      </c>
    </row>
    <row r="279" spans="1:2" x14ac:dyDescent="0.25">
      <c r="A279" s="62">
        <v>11101620</v>
      </c>
      <c r="B279" s="63" t="s">
        <v>3823</v>
      </c>
    </row>
    <row r="280" spans="1:2" x14ac:dyDescent="0.25">
      <c r="A280" s="62">
        <v>11101621</v>
      </c>
      <c r="B280" s="63" t="s">
        <v>7937</v>
      </c>
    </row>
    <row r="281" spans="1:2" x14ac:dyDescent="0.25">
      <c r="A281" s="62">
        <v>11101622</v>
      </c>
      <c r="B281" s="63" t="s">
        <v>16852</v>
      </c>
    </row>
    <row r="282" spans="1:2" x14ac:dyDescent="0.25">
      <c r="A282" s="62">
        <v>11101623</v>
      </c>
      <c r="B282" s="63" t="s">
        <v>10195</v>
      </c>
    </row>
    <row r="283" spans="1:2" x14ac:dyDescent="0.25">
      <c r="A283" s="62">
        <v>11101701</v>
      </c>
      <c r="B283" s="63" t="s">
        <v>12454</v>
      </c>
    </row>
    <row r="284" spans="1:2" x14ac:dyDescent="0.25">
      <c r="A284" s="62">
        <v>11101702</v>
      </c>
      <c r="B284" s="63" t="s">
        <v>18281</v>
      </c>
    </row>
    <row r="285" spans="1:2" x14ac:dyDescent="0.25">
      <c r="A285" s="62">
        <v>11101703</v>
      </c>
      <c r="B285" s="63" t="s">
        <v>5582</v>
      </c>
    </row>
    <row r="286" spans="1:2" x14ac:dyDescent="0.25">
      <c r="A286" s="62">
        <v>11101704</v>
      </c>
      <c r="B286" s="63" t="s">
        <v>12761</v>
      </c>
    </row>
    <row r="287" spans="1:2" x14ac:dyDescent="0.25">
      <c r="A287" s="62">
        <v>11101705</v>
      </c>
      <c r="B287" s="63" t="s">
        <v>13103</v>
      </c>
    </row>
    <row r="288" spans="1:2" x14ac:dyDescent="0.25">
      <c r="A288" s="62">
        <v>11101706</v>
      </c>
      <c r="B288" s="63" t="s">
        <v>14045</v>
      </c>
    </row>
    <row r="289" spans="1:2" x14ac:dyDescent="0.25">
      <c r="A289" s="62">
        <v>11101707</v>
      </c>
      <c r="B289" s="63" t="s">
        <v>12688</v>
      </c>
    </row>
    <row r="290" spans="1:2" x14ac:dyDescent="0.25">
      <c r="A290" s="62">
        <v>11101708</v>
      </c>
      <c r="B290" s="63" t="s">
        <v>5252</v>
      </c>
    </row>
    <row r="291" spans="1:2" x14ac:dyDescent="0.25">
      <c r="A291" s="62">
        <v>11101709</v>
      </c>
      <c r="B291" s="63" t="s">
        <v>12316</v>
      </c>
    </row>
    <row r="292" spans="1:2" x14ac:dyDescent="0.25">
      <c r="A292" s="62">
        <v>11101710</v>
      </c>
      <c r="B292" s="63" t="s">
        <v>1388</v>
      </c>
    </row>
    <row r="293" spans="1:2" x14ac:dyDescent="0.25">
      <c r="A293" s="62">
        <v>11101711</v>
      </c>
      <c r="B293" s="63" t="s">
        <v>16573</v>
      </c>
    </row>
    <row r="294" spans="1:2" x14ac:dyDescent="0.25">
      <c r="A294" s="62">
        <v>11101712</v>
      </c>
      <c r="B294" s="63" t="s">
        <v>3816</v>
      </c>
    </row>
    <row r="295" spans="1:2" x14ac:dyDescent="0.25">
      <c r="A295" s="62">
        <v>11101713</v>
      </c>
      <c r="B295" s="63" t="s">
        <v>6716</v>
      </c>
    </row>
    <row r="296" spans="1:2" x14ac:dyDescent="0.25">
      <c r="A296" s="62">
        <v>11101714</v>
      </c>
      <c r="B296" s="63" t="s">
        <v>6847</v>
      </c>
    </row>
    <row r="297" spans="1:2" x14ac:dyDescent="0.25">
      <c r="A297" s="62">
        <v>11101715</v>
      </c>
      <c r="B297" s="63" t="s">
        <v>17159</v>
      </c>
    </row>
    <row r="298" spans="1:2" x14ac:dyDescent="0.25">
      <c r="A298" s="62">
        <v>11101716</v>
      </c>
      <c r="B298" s="63" t="s">
        <v>10867</v>
      </c>
    </row>
    <row r="299" spans="1:2" x14ac:dyDescent="0.25">
      <c r="A299" s="62">
        <v>11101717</v>
      </c>
      <c r="B299" s="63" t="s">
        <v>17924</v>
      </c>
    </row>
    <row r="300" spans="1:2" x14ac:dyDescent="0.25">
      <c r="A300" s="62">
        <v>11101718</v>
      </c>
      <c r="B300" s="63" t="s">
        <v>8419</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15238</v>
      </c>
    </row>
    <row r="305" spans="1:2" x14ac:dyDescent="0.25">
      <c r="A305" s="62">
        <v>11111501</v>
      </c>
      <c r="B305" s="63" t="s">
        <v>1271</v>
      </c>
    </row>
    <row r="306" spans="1:2" x14ac:dyDescent="0.25">
      <c r="A306" s="62">
        <v>11111502</v>
      </c>
      <c r="B306" s="63" t="s">
        <v>130</v>
      </c>
    </row>
    <row r="307" spans="1:2" x14ac:dyDescent="0.25">
      <c r="A307" s="62">
        <v>11111503</v>
      </c>
      <c r="B307" s="63" t="s">
        <v>12450</v>
      </c>
    </row>
    <row r="308" spans="1:2" x14ac:dyDescent="0.25">
      <c r="A308" s="62">
        <v>11111601</v>
      </c>
      <c r="B308" s="63" t="s">
        <v>5453</v>
      </c>
    </row>
    <row r="309" spans="1:2" x14ac:dyDescent="0.25">
      <c r="A309" s="62">
        <v>11111602</v>
      </c>
      <c r="B309" s="63" t="s">
        <v>9239</v>
      </c>
    </row>
    <row r="310" spans="1:2" x14ac:dyDescent="0.25">
      <c r="A310" s="62">
        <v>11111603</v>
      </c>
      <c r="B310" s="63" t="s">
        <v>8422</v>
      </c>
    </row>
    <row r="311" spans="1:2" x14ac:dyDescent="0.25">
      <c r="A311" s="62">
        <v>11111604</v>
      </c>
      <c r="B311" s="63" t="s">
        <v>3795</v>
      </c>
    </row>
    <row r="312" spans="1:2" x14ac:dyDescent="0.25">
      <c r="A312" s="62">
        <v>11111605</v>
      </c>
      <c r="B312" s="63" t="s">
        <v>14646</v>
      </c>
    </row>
    <row r="313" spans="1:2" x14ac:dyDescent="0.25">
      <c r="A313" s="62">
        <v>11111606</v>
      </c>
      <c r="B313" s="63" t="s">
        <v>5744</v>
      </c>
    </row>
    <row r="314" spans="1:2" x14ac:dyDescent="0.25">
      <c r="A314" s="62">
        <v>11111607</v>
      </c>
      <c r="B314" s="63" t="s">
        <v>3342</v>
      </c>
    </row>
    <row r="315" spans="1:2" x14ac:dyDescent="0.25">
      <c r="A315" s="62">
        <v>11111608</v>
      </c>
      <c r="B315" s="63" t="s">
        <v>18596</v>
      </c>
    </row>
    <row r="316" spans="1:2" x14ac:dyDescent="0.25">
      <c r="A316" s="62">
        <v>11111609</v>
      </c>
      <c r="B316" s="63" t="s">
        <v>12866</v>
      </c>
    </row>
    <row r="317" spans="1:2" x14ac:dyDescent="0.25">
      <c r="A317" s="62">
        <v>11111610</v>
      </c>
      <c r="B317" s="63" t="s">
        <v>17675</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9098</v>
      </c>
    </row>
    <row r="322" spans="1:2" x14ac:dyDescent="0.25">
      <c r="A322" s="62">
        <v>11111803</v>
      </c>
      <c r="B322" s="63" t="s">
        <v>3988</v>
      </c>
    </row>
    <row r="323" spans="1:2" x14ac:dyDescent="0.25">
      <c r="A323" s="62">
        <v>11111804</v>
      </c>
      <c r="B323" s="63" t="s">
        <v>16019</v>
      </c>
    </row>
    <row r="324" spans="1:2" x14ac:dyDescent="0.25">
      <c r="A324" s="62">
        <v>11111805</v>
      </c>
      <c r="B324" s="63" t="s">
        <v>13897</v>
      </c>
    </row>
    <row r="325" spans="1:2" x14ac:dyDescent="0.25">
      <c r="A325" s="62">
        <v>11111806</v>
      </c>
      <c r="B325" s="63" t="s">
        <v>6671</v>
      </c>
    </row>
    <row r="326" spans="1:2" x14ac:dyDescent="0.25">
      <c r="A326" s="62">
        <v>11111807</v>
      </c>
      <c r="B326" s="63" t="s">
        <v>9475</v>
      </c>
    </row>
    <row r="327" spans="1:2" x14ac:dyDescent="0.25">
      <c r="A327" s="62">
        <v>11111808</v>
      </c>
      <c r="B327" s="63" t="s">
        <v>11621</v>
      </c>
    </row>
    <row r="328" spans="1:2" x14ac:dyDescent="0.25">
      <c r="A328" s="62">
        <v>11111809</v>
      </c>
      <c r="B328" s="63" t="s">
        <v>4780</v>
      </c>
    </row>
    <row r="329" spans="1:2" x14ac:dyDescent="0.25">
      <c r="A329" s="62">
        <v>11111810</v>
      </c>
      <c r="B329" s="63" t="s">
        <v>8381</v>
      </c>
    </row>
    <row r="330" spans="1:2" x14ac:dyDescent="0.25">
      <c r="A330" s="62">
        <v>11121502</v>
      </c>
      <c r="B330" s="63" t="s">
        <v>12293</v>
      </c>
    </row>
    <row r="331" spans="1:2" x14ac:dyDescent="0.25">
      <c r="A331" s="62">
        <v>11121503</v>
      </c>
      <c r="B331" s="63" t="s">
        <v>16911</v>
      </c>
    </row>
    <row r="332" spans="1:2" x14ac:dyDescent="0.25">
      <c r="A332" s="62">
        <v>11121603</v>
      </c>
      <c r="B332" s="63" t="s">
        <v>8981</v>
      </c>
    </row>
    <row r="333" spans="1:2" x14ac:dyDescent="0.25">
      <c r="A333" s="62">
        <v>11121604</v>
      </c>
      <c r="B333" s="63" t="s">
        <v>11898</v>
      </c>
    </row>
    <row r="334" spans="1:2" x14ac:dyDescent="0.25">
      <c r="A334" s="62">
        <v>11121605</v>
      </c>
      <c r="B334" s="63" t="s">
        <v>5729</v>
      </c>
    </row>
    <row r="335" spans="1:2" x14ac:dyDescent="0.25">
      <c r="A335" s="62">
        <v>11121606</v>
      </c>
      <c r="B335" s="63" t="s">
        <v>5529</v>
      </c>
    </row>
    <row r="336" spans="1:2" x14ac:dyDescent="0.25">
      <c r="A336" s="62">
        <v>11121607</v>
      </c>
      <c r="B336" s="63" t="s">
        <v>13874</v>
      </c>
    </row>
    <row r="337" spans="1:2" x14ac:dyDescent="0.25">
      <c r="A337" s="62">
        <v>11121608</v>
      </c>
      <c r="B337" s="63" t="s">
        <v>16556</v>
      </c>
    </row>
    <row r="338" spans="1:2" x14ac:dyDescent="0.25">
      <c r="A338" s="62">
        <v>11121609</v>
      </c>
      <c r="B338" s="63" t="s">
        <v>5081</v>
      </c>
    </row>
    <row r="339" spans="1:2" x14ac:dyDescent="0.25">
      <c r="A339" s="62">
        <v>11121610</v>
      </c>
      <c r="B339" s="63" t="s">
        <v>15164</v>
      </c>
    </row>
    <row r="340" spans="1:2" x14ac:dyDescent="0.25">
      <c r="A340" s="62">
        <v>11121611</v>
      </c>
      <c r="B340" s="63" t="s">
        <v>6561</v>
      </c>
    </row>
    <row r="341" spans="1:2" x14ac:dyDescent="0.25">
      <c r="A341" s="62">
        <v>11121612</v>
      </c>
      <c r="B341" s="63" t="s">
        <v>18394</v>
      </c>
    </row>
    <row r="342" spans="1:2" x14ac:dyDescent="0.25">
      <c r="A342" s="62">
        <v>11121701</v>
      </c>
      <c r="B342" s="63" t="s">
        <v>6207</v>
      </c>
    </row>
    <row r="343" spans="1:2" x14ac:dyDescent="0.25">
      <c r="A343" s="62">
        <v>11121702</v>
      </c>
      <c r="B343" s="63" t="s">
        <v>721</v>
      </c>
    </row>
    <row r="344" spans="1:2" x14ac:dyDescent="0.25">
      <c r="A344" s="62">
        <v>11121703</v>
      </c>
      <c r="B344" s="63" t="s">
        <v>4404</v>
      </c>
    </row>
    <row r="345" spans="1:2" x14ac:dyDescent="0.25">
      <c r="A345" s="62">
        <v>11121705</v>
      </c>
      <c r="B345" s="63" t="s">
        <v>10894</v>
      </c>
    </row>
    <row r="346" spans="1:2" x14ac:dyDescent="0.25">
      <c r="A346" s="62">
        <v>11121706</v>
      </c>
      <c r="B346" s="63" t="s">
        <v>10</v>
      </c>
    </row>
    <row r="347" spans="1:2" x14ac:dyDescent="0.25">
      <c r="A347" s="62">
        <v>11121707</v>
      </c>
      <c r="B347" s="63" t="s">
        <v>18592</v>
      </c>
    </row>
    <row r="348" spans="1:2" x14ac:dyDescent="0.25">
      <c r="A348" s="62">
        <v>11121708</v>
      </c>
      <c r="B348" s="63" t="s">
        <v>15606</v>
      </c>
    </row>
    <row r="349" spans="1:2" x14ac:dyDescent="0.25">
      <c r="A349" s="62">
        <v>11121709</v>
      </c>
      <c r="B349" s="63" t="s">
        <v>1501</v>
      </c>
    </row>
    <row r="350" spans="1:2" x14ac:dyDescent="0.25">
      <c r="A350" s="62">
        <v>11121710</v>
      </c>
      <c r="B350" s="63" t="s">
        <v>13836</v>
      </c>
    </row>
    <row r="351" spans="1:2" x14ac:dyDescent="0.25">
      <c r="A351" s="62">
        <v>11121801</v>
      </c>
      <c r="B351" s="63" t="s">
        <v>3157</v>
      </c>
    </row>
    <row r="352" spans="1:2" x14ac:dyDescent="0.25">
      <c r="A352" s="62">
        <v>11121802</v>
      </c>
      <c r="B352" s="63" t="s">
        <v>17404</v>
      </c>
    </row>
    <row r="353" spans="1:2" x14ac:dyDescent="0.25">
      <c r="A353" s="62">
        <v>11121803</v>
      </c>
      <c r="B353" s="63" t="s">
        <v>14625</v>
      </c>
    </row>
    <row r="354" spans="1:2" x14ac:dyDescent="0.25">
      <c r="A354" s="62">
        <v>11121804</v>
      </c>
      <c r="B354" s="63" t="s">
        <v>14117</v>
      </c>
    </row>
    <row r="355" spans="1:2" x14ac:dyDescent="0.25">
      <c r="A355" s="62">
        <v>11121805</v>
      </c>
      <c r="B355" s="63" t="s">
        <v>9471</v>
      </c>
    </row>
    <row r="356" spans="1:2" x14ac:dyDescent="0.25">
      <c r="A356" s="62">
        <v>11121806</v>
      </c>
      <c r="B356" s="63" t="s">
        <v>16916</v>
      </c>
    </row>
    <row r="357" spans="1:2" x14ac:dyDescent="0.25">
      <c r="A357" s="62">
        <v>11121807</v>
      </c>
      <c r="B357" s="63" t="s">
        <v>18775</v>
      </c>
    </row>
    <row r="358" spans="1:2" x14ac:dyDescent="0.25">
      <c r="A358" s="62">
        <v>11121808</v>
      </c>
      <c r="B358" s="63" t="s">
        <v>16287</v>
      </c>
    </row>
    <row r="359" spans="1:2" x14ac:dyDescent="0.25">
      <c r="A359" s="62">
        <v>11121809</v>
      </c>
      <c r="B359" s="63" t="s">
        <v>16692</v>
      </c>
    </row>
    <row r="360" spans="1:2" x14ac:dyDescent="0.25">
      <c r="A360" s="62">
        <v>11121810</v>
      </c>
      <c r="B360" s="63" t="s">
        <v>14280</v>
      </c>
    </row>
    <row r="361" spans="1:2" x14ac:dyDescent="0.25">
      <c r="A361" s="62">
        <v>11121901</v>
      </c>
      <c r="B361" s="63" t="s">
        <v>11430</v>
      </c>
    </row>
    <row r="362" spans="1:2" x14ac:dyDescent="0.25">
      <c r="A362" s="62">
        <v>11131501</v>
      </c>
      <c r="B362" s="63" t="s">
        <v>16364</v>
      </c>
    </row>
    <row r="363" spans="1:2" x14ac:dyDescent="0.25">
      <c r="A363" s="62">
        <v>11131502</v>
      </c>
      <c r="B363" s="63" t="s">
        <v>15078</v>
      </c>
    </row>
    <row r="364" spans="1:2" x14ac:dyDescent="0.25">
      <c r="A364" s="62">
        <v>11131503</v>
      </c>
      <c r="B364" s="63" t="s">
        <v>8525</v>
      </c>
    </row>
    <row r="365" spans="1:2" x14ac:dyDescent="0.25">
      <c r="A365" s="62">
        <v>11131504</v>
      </c>
      <c r="B365" s="63" t="s">
        <v>15785</v>
      </c>
    </row>
    <row r="366" spans="1:2" x14ac:dyDescent="0.25">
      <c r="A366" s="62">
        <v>11131505</v>
      </c>
      <c r="B366" s="63" t="s">
        <v>5015</v>
      </c>
    </row>
    <row r="367" spans="1:2" x14ac:dyDescent="0.25">
      <c r="A367" s="62">
        <v>11131506</v>
      </c>
      <c r="B367" s="63" t="s">
        <v>4620</v>
      </c>
    </row>
    <row r="368" spans="1:2" x14ac:dyDescent="0.25">
      <c r="A368" s="62">
        <v>11131507</v>
      </c>
      <c r="B368" s="63" t="s">
        <v>12870</v>
      </c>
    </row>
    <row r="369" spans="1:2" x14ac:dyDescent="0.25">
      <c r="A369" s="62">
        <v>11131508</v>
      </c>
      <c r="B369" s="63" t="s">
        <v>10719</v>
      </c>
    </row>
    <row r="370" spans="1:2" x14ac:dyDescent="0.25">
      <c r="A370" s="62">
        <v>11131601</v>
      </c>
      <c r="B370" s="63" t="s">
        <v>13053</v>
      </c>
    </row>
    <row r="371" spans="1:2" x14ac:dyDescent="0.25">
      <c r="A371" s="62">
        <v>11131602</v>
      </c>
      <c r="B371" s="63" t="s">
        <v>13777</v>
      </c>
    </row>
    <row r="372" spans="1:2" x14ac:dyDescent="0.25">
      <c r="A372" s="62">
        <v>11131603</v>
      </c>
      <c r="B372" s="63" t="s">
        <v>7845</v>
      </c>
    </row>
    <row r="373" spans="1:2" x14ac:dyDescent="0.25">
      <c r="A373" s="62">
        <v>11131604</v>
      </c>
      <c r="B373" s="63" t="s">
        <v>5835</v>
      </c>
    </row>
    <row r="374" spans="1:2" x14ac:dyDescent="0.25">
      <c r="A374" s="62">
        <v>11131605</v>
      </c>
      <c r="B374" s="63" t="s">
        <v>12116</v>
      </c>
    </row>
    <row r="375" spans="1:2" x14ac:dyDescent="0.25">
      <c r="A375" s="62">
        <v>11131606</v>
      </c>
      <c r="B375" s="63" t="s">
        <v>2256</v>
      </c>
    </row>
    <row r="376" spans="1:2" x14ac:dyDescent="0.25">
      <c r="A376" s="62">
        <v>11131607</v>
      </c>
      <c r="B376" s="63" t="s">
        <v>4073</v>
      </c>
    </row>
    <row r="377" spans="1:2" x14ac:dyDescent="0.25">
      <c r="A377" s="62">
        <v>11131608</v>
      </c>
      <c r="B377" s="63" t="s">
        <v>9717</v>
      </c>
    </row>
    <row r="378" spans="1:2" x14ac:dyDescent="0.25">
      <c r="A378" s="62">
        <v>11141601</v>
      </c>
      <c r="B378" s="63" t="s">
        <v>7408</v>
      </c>
    </row>
    <row r="379" spans="1:2" x14ac:dyDescent="0.25">
      <c r="A379" s="62">
        <v>11141602</v>
      </c>
      <c r="B379" s="63" t="s">
        <v>13398</v>
      </c>
    </row>
    <row r="380" spans="1:2" x14ac:dyDescent="0.25">
      <c r="A380" s="62">
        <v>11141603</v>
      </c>
      <c r="B380" s="63" t="s">
        <v>3608</v>
      </c>
    </row>
    <row r="381" spans="1:2" x14ac:dyDescent="0.25">
      <c r="A381" s="62">
        <v>11141604</v>
      </c>
      <c r="B381" s="63" t="s">
        <v>12571</v>
      </c>
    </row>
    <row r="382" spans="1:2" x14ac:dyDescent="0.25">
      <c r="A382" s="62">
        <v>11141605</v>
      </c>
      <c r="B382" s="63" t="s">
        <v>3414</v>
      </c>
    </row>
    <row r="383" spans="1:2" x14ac:dyDescent="0.25">
      <c r="A383" s="62">
        <v>11141606</v>
      </c>
      <c r="B383" s="63" t="s">
        <v>6763</v>
      </c>
    </row>
    <row r="384" spans="1:2" x14ac:dyDescent="0.25">
      <c r="A384" s="62">
        <v>11141607</v>
      </c>
      <c r="B384" s="63" t="s">
        <v>3523</v>
      </c>
    </row>
    <row r="385" spans="1:2" x14ac:dyDescent="0.25">
      <c r="A385" s="62">
        <v>11141608</v>
      </c>
      <c r="B385" s="63" t="s">
        <v>7642</v>
      </c>
    </row>
    <row r="386" spans="1:2" x14ac:dyDescent="0.25">
      <c r="A386" s="62">
        <v>11141609</v>
      </c>
      <c r="B386" s="63" t="s">
        <v>16827</v>
      </c>
    </row>
    <row r="387" spans="1:2" x14ac:dyDescent="0.25">
      <c r="A387" s="62">
        <v>11141610</v>
      </c>
      <c r="B387" s="63" t="s">
        <v>10942</v>
      </c>
    </row>
    <row r="388" spans="1:2" x14ac:dyDescent="0.25">
      <c r="A388" s="62">
        <v>11141701</v>
      </c>
      <c r="B388" s="63" t="s">
        <v>7431</v>
      </c>
    </row>
    <row r="389" spans="1:2" x14ac:dyDescent="0.25">
      <c r="A389" s="62">
        <v>11141702</v>
      </c>
      <c r="B389" s="63" t="s">
        <v>13806</v>
      </c>
    </row>
    <row r="390" spans="1:2" x14ac:dyDescent="0.25">
      <c r="A390" s="62">
        <v>11151501</v>
      </c>
      <c r="B390" s="63" t="s">
        <v>1742</v>
      </c>
    </row>
    <row r="391" spans="1:2" x14ac:dyDescent="0.25">
      <c r="A391" s="62">
        <v>11151502</v>
      </c>
      <c r="B391" s="63" t="s">
        <v>7311</v>
      </c>
    </row>
    <row r="392" spans="1:2" x14ac:dyDescent="0.25">
      <c r="A392" s="62">
        <v>11151503</v>
      </c>
      <c r="B392" s="63" t="s">
        <v>15966</v>
      </c>
    </row>
    <row r="393" spans="1:2" x14ac:dyDescent="0.25">
      <c r="A393" s="62">
        <v>11151504</v>
      </c>
      <c r="B393" s="63" t="s">
        <v>12332</v>
      </c>
    </row>
    <row r="394" spans="1:2" x14ac:dyDescent="0.25">
      <c r="A394" s="62">
        <v>11151505</v>
      </c>
      <c r="B394" s="63" t="s">
        <v>11805</v>
      </c>
    </row>
    <row r="395" spans="1:2" x14ac:dyDescent="0.25">
      <c r="A395" s="62">
        <v>11151506</v>
      </c>
      <c r="B395" s="63" t="s">
        <v>15444</v>
      </c>
    </row>
    <row r="396" spans="1:2" x14ac:dyDescent="0.25">
      <c r="A396" s="62">
        <v>11151507</v>
      </c>
      <c r="B396" s="63" t="s">
        <v>14575</v>
      </c>
    </row>
    <row r="397" spans="1:2" x14ac:dyDescent="0.25">
      <c r="A397" s="62">
        <v>11151508</v>
      </c>
      <c r="B397" s="63" t="s">
        <v>6920</v>
      </c>
    </row>
    <row r="398" spans="1:2" x14ac:dyDescent="0.25">
      <c r="A398" s="62">
        <v>11151509</v>
      </c>
      <c r="B398" s="63" t="s">
        <v>104</v>
      </c>
    </row>
    <row r="399" spans="1:2" x14ac:dyDescent="0.25">
      <c r="A399" s="62">
        <v>11151510</v>
      </c>
      <c r="B399" s="63" t="s">
        <v>18698</v>
      </c>
    </row>
    <row r="400" spans="1:2" x14ac:dyDescent="0.25">
      <c r="A400" s="62">
        <v>11151511</v>
      </c>
      <c r="B400" s="63" t="s">
        <v>4340</v>
      </c>
    </row>
    <row r="401" spans="1:2" x14ac:dyDescent="0.25">
      <c r="A401" s="62">
        <v>11151512</v>
      </c>
      <c r="B401" s="63" t="s">
        <v>18134</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18139</v>
      </c>
    </row>
    <row r="407" spans="1:2" x14ac:dyDescent="0.25">
      <c r="A407" s="62">
        <v>11151603</v>
      </c>
      <c r="B407" s="63" t="s">
        <v>17175</v>
      </c>
    </row>
    <row r="408" spans="1:2" x14ac:dyDescent="0.25">
      <c r="A408" s="62">
        <v>11151604</v>
      </c>
      <c r="B408" s="63" t="s">
        <v>2454</v>
      </c>
    </row>
    <row r="409" spans="1:2" x14ac:dyDescent="0.25">
      <c r="A409" s="62">
        <v>11151605</v>
      </c>
      <c r="B409" s="63" t="s">
        <v>1216</v>
      </c>
    </row>
    <row r="410" spans="1:2" x14ac:dyDescent="0.25">
      <c r="A410" s="62">
        <v>11151606</v>
      </c>
      <c r="B410" s="63" t="s">
        <v>13135</v>
      </c>
    </row>
    <row r="411" spans="1:2" x14ac:dyDescent="0.25">
      <c r="A411" s="62">
        <v>11151607</v>
      </c>
      <c r="B411" s="63" t="s">
        <v>3598</v>
      </c>
    </row>
    <row r="412" spans="1:2" x14ac:dyDescent="0.25">
      <c r="A412" s="62">
        <v>11151608</v>
      </c>
      <c r="B412" s="63" t="s">
        <v>6371</v>
      </c>
    </row>
    <row r="413" spans="1:2" x14ac:dyDescent="0.25">
      <c r="A413" s="62">
        <v>11151609</v>
      </c>
      <c r="B413" s="63" t="s">
        <v>8235</v>
      </c>
    </row>
    <row r="414" spans="1:2" x14ac:dyDescent="0.25">
      <c r="A414" s="62">
        <v>11151610</v>
      </c>
      <c r="B414" s="63" t="s">
        <v>7999</v>
      </c>
    </row>
    <row r="415" spans="1:2" x14ac:dyDescent="0.25">
      <c r="A415" s="62">
        <v>11151611</v>
      </c>
      <c r="B415" s="63" t="s">
        <v>2311</v>
      </c>
    </row>
    <row r="416" spans="1:2" x14ac:dyDescent="0.25">
      <c r="A416" s="62">
        <v>11151612</v>
      </c>
      <c r="B416" s="63" t="s">
        <v>14827</v>
      </c>
    </row>
    <row r="417" spans="1:2" x14ac:dyDescent="0.25">
      <c r="A417" s="62">
        <v>11151701</v>
      </c>
      <c r="B417" s="63" t="s">
        <v>13866</v>
      </c>
    </row>
    <row r="418" spans="1:2" x14ac:dyDescent="0.25">
      <c r="A418" s="62">
        <v>11151702</v>
      </c>
      <c r="B418" s="63" t="s">
        <v>16995</v>
      </c>
    </row>
    <row r="419" spans="1:2" x14ac:dyDescent="0.25">
      <c r="A419" s="62">
        <v>11151703</v>
      </c>
      <c r="B419" s="63" t="s">
        <v>10843</v>
      </c>
    </row>
    <row r="420" spans="1:2" x14ac:dyDescent="0.25">
      <c r="A420" s="62">
        <v>11151704</v>
      </c>
      <c r="B420" s="63" t="s">
        <v>488</v>
      </c>
    </row>
    <row r="421" spans="1:2" x14ac:dyDescent="0.25">
      <c r="A421" s="62">
        <v>11151705</v>
      </c>
      <c r="B421" s="63" t="s">
        <v>2806</v>
      </c>
    </row>
    <row r="422" spans="1:2" x14ac:dyDescent="0.25">
      <c r="A422" s="62">
        <v>11151706</v>
      </c>
      <c r="B422" s="63" t="s">
        <v>5535</v>
      </c>
    </row>
    <row r="423" spans="1:2" x14ac:dyDescent="0.25">
      <c r="A423" s="62">
        <v>11151708</v>
      </c>
      <c r="B423" s="63" t="s">
        <v>17201</v>
      </c>
    </row>
    <row r="424" spans="1:2" x14ac:dyDescent="0.25">
      <c r="A424" s="62">
        <v>11151709</v>
      </c>
      <c r="B424" s="63" t="s">
        <v>16064</v>
      </c>
    </row>
    <row r="425" spans="1:2" x14ac:dyDescent="0.25">
      <c r="A425" s="62">
        <v>11151710</v>
      </c>
      <c r="B425" s="63" t="s">
        <v>2903</v>
      </c>
    </row>
    <row r="426" spans="1:2" x14ac:dyDescent="0.25">
      <c r="A426" s="62">
        <v>11151711</v>
      </c>
      <c r="B426" s="63" t="s">
        <v>8190</v>
      </c>
    </row>
    <row r="427" spans="1:2" x14ac:dyDescent="0.25">
      <c r="A427" s="62">
        <v>11151712</v>
      </c>
      <c r="B427" s="63" t="s">
        <v>13006</v>
      </c>
    </row>
    <row r="428" spans="1:2" x14ac:dyDescent="0.25">
      <c r="A428" s="62">
        <v>11151713</v>
      </c>
      <c r="B428" s="63" t="s">
        <v>11004</v>
      </c>
    </row>
    <row r="429" spans="1:2" x14ac:dyDescent="0.25">
      <c r="A429" s="62">
        <v>11151714</v>
      </c>
      <c r="B429" s="63" t="s">
        <v>11237</v>
      </c>
    </row>
    <row r="430" spans="1:2" x14ac:dyDescent="0.25">
      <c r="A430" s="62">
        <v>11151715</v>
      </c>
      <c r="B430" s="63" t="s">
        <v>15756</v>
      </c>
    </row>
    <row r="431" spans="1:2" x14ac:dyDescent="0.25">
      <c r="A431" s="62">
        <v>11161501</v>
      </c>
      <c r="B431" s="63" t="s">
        <v>5210</v>
      </c>
    </row>
    <row r="432" spans="1:2" x14ac:dyDescent="0.25">
      <c r="A432" s="62">
        <v>11161502</v>
      </c>
      <c r="B432" s="63" t="s">
        <v>7389</v>
      </c>
    </row>
    <row r="433" spans="1:2" x14ac:dyDescent="0.25">
      <c r="A433" s="62">
        <v>11161503</v>
      </c>
      <c r="B433" s="63" t="s">
        <v>15915</v>
      </c>
    </row>
    <row r="434" spans="1:2" x14ac:dyDescent="0.25">
      <c r="A434" s="62">
        <v>11161504</v>
      </c>
      <c r="B434" s="63" t="s">
        <v>13176</v>
      </c>
    </row>
    <row r="435" spans="1:2" x14ac:dyDescent="0.25">
      <c r="A435" s="62">
        <v>11161601</v>
      </c>
      <c r="B435" s="63" t="s">
        <v>8775</v>
      </c>
    </row>
    <row r="436" spans="1:2" x14ac:dyDescent="0.25">
      <c r="A436" s="62">
        <v>11161602</v>
      </c>
      <c r="B436" s="63" t="s">
        <v>10427</v>
      </c>
    </row>
    <row r="437" spans="1:2" x14ac:dyDescent="0.25">
      <c r="A437" s="62">
        <v>11161603</v>
      </c>
      <c r="B437" s="63" t="s">
        <v>18766</v>
      </c>
    </row>
    <row r="438" spans="1:2" x14ac:dyDescent="0.25">
      <c r="A438" s="62">
        <v>11161604</v>
      </c>
      <c r="B438" s="63" t="s">
        <v>1323</v>
      </c>
    </row>
    <row r="439" spans="1:2" x14ac:dyDescent="0.25">
      <c r="A439" s="62">
        <v>11161701</v>
      </c>
      <c r="B439" s="63" t="s">
        <v>1561</v>
      </c>
    </row>
    <row r="440" spans="1:2" x14ac:dyDescent="0.25">
      <c r="A440" s="62">
        <v>11161702</v>
      </c>
      <c r="B440" s="63" t="s">
        <v>17038</v>
      </c>
    </row>
    <row r="441" spans="1:2" x14ac:dyDescent="0.25">
      <c r="A441" s="62">
        <v>11161703</v>
      </c>
      <c r="B441" s="63" t="s">
        <v>15041</v>
      </c>
    </row>
    <row r="442" spans="1:2" x14ac:dyDescent="0.25">
      <c r="A442" s="62">
        <v>11161704</v>
      </c>
      <c r="B442" s="63" t="s">
        <v>6897</v>
      </c>
    </row>
    <row r="443" spans="1:2" x14ac:dyDescent="0.25">
      <c r="A443" s="62">
        <v>11161705</v>
      </c>
      <c r="B443" s="63" t="s">
        <v>8729</v>
      </c>
    </row>
    <row r="444" spans="1:2" x14ac:dyDescent="0.25">
      <c r="A444" s="62">
        <v>11161801</v>
      </c>
      <c r="B444" s="63" t="s">
        <v>17778</v>
      </c>
    </row>
    <row r="445" spans="1:2" x14ac:dyDescent="0.25">
      <c r="A445" s="62">
        <v>11161802</v>
      </c>
      <c r="B445" s="63" t="s">
        <v>4895</v>
      </c>
    </row>
    <row r="446" spans="1:2" x14ac:dyDescent="0.25">
      <c r="A446" s="62">
        <v>11161803</v>
      </c>
      <c r="B446" s="63" t="s">
        <v>16768</v>
      </c>
    </row>
    <row r="447" spans="1:2" x14ac:dyDescent="0.25">
      <c r="A447" s="62">
        <v>11161804</v>
      </c>
      <c r="B447" s="63" t="s">
        <v>9873</v>
      </c>
    </row>
    <row r="448" spans="1:2" x14ac:dyDescent="0.25">
      <c r="A448" s="62">
        <v>11161805</v>
      </c>
      <c r="B448" s="63" t="s">
        <v>14341</v>
      </c>
    </row>
    <row r="449" spans="1:2" x14ac:dyDescent="0.25">
      <c r="A449" s="62">
        <v>11162001</v>
      </c>
      <c r="B449" s="63" t="s">
        <v>16855</v>
      </c>
    </row>
    <row r="450" spans="1:2" x14ac:dyDescent="0.25">
      <c r="A450" s="62">
        <v>11162002</v>
      </c>
      <c r="B450" s="63" t="s">
        <v>13162</v>
      </c>
    </row>
    <row r="451" spans="1:2" x14ac:dyDescent="0.25">
      <c r="A451" s="62">
        <v>11162003</v>
      </c>
      <c r="B451" s="63" t="s">
        <v>7951</v>
      </c>
    </row>
    <row r="452" spans="1:2" x14ac:dyDescent="0.25">
      <c r="A452" s="62">
        <v>11162101</v>
      </c>
      <c r="B452" s="63" t="s">
        <v>1715</v>
      </c>
    </row>
    <row r="453" spans="1:2" x14ac:dyDescent="0.25">
      <c r="A453" s="62">
        <v>11162102</v>
      </c>
      <c r="B453" s="63" t="s">
        <v>11974</v>
      </c>
    </row>
    <row r="454" spans="1:2" x14ac:dyDescent="0.25">
      <c r="A454" s="62">
        <v>11162104</v>
      </c>
      <c r="B454" s="63" t="s">
        <v>9942</v>
      </c>
    </row>
    <row r="455" spans="1:2" x14ac:dyDescent="0.25">
      <c r="A455" s="62">
        <v>11162105</v>
      </c>
      <c r="B455" s="63" t="s">
        <v>2906</v>
      </c>
    </row>
    <row r="456" spans="1:2" x14ac:dyDescent="0.25">
      <c r="A456" s="62">
        <v>11162107</v>
      </c>
      <c r="B456" s="63" t="s">
        <v>12021</v>
      </c>
    </row>
    <row r="457" spans="1:2" x14ac:dyDescent="0.25">
      <c r="A457" s="62">
        <v>11162108</v>
      </c>
      <c r="B457" s="63" t="s">
        <v>8912</v>
      </c>
    </row>
    <row r="458" spans="1:2" x14ac:dyDescent="0.25">
      <c r="A458" s="62">
        <v>11162109</v>
      </c>
      <c r="B458" s="63" t="s">
        <v>15662</v>
      </c>
    </row>
    <row r="459" spans="1:2" x14ac:dyDescent="0.25">
      <c r="A459" s="62">
        <v>11162110</v>
      </c>
      <c r="B459" s="63" t="s">
        <v>3726</v>
      </c>
    </row>
    <row r="460" spans="1:2" x14ac:dyDescent="0.25">
      <c r="A460" s="62">
        <v>11162111</v>
      </c>
      <c r="B460" s="63" t="s">
        <v>15114</v>
      </c>
    </row>
    <row r="461" spans="1:2" x14ac:dyDescent="0.25">
      <c r="A461" s="62">
        <v>11162112</v>
      </c>
      <c r="B461" s="63" t="s">
        <v>13464</v>
      </c>
    </row>
    <row r="462" spans="1:2" x14ac:dyDescent="0.25">
      <c r="A462" s="62">
        <v>11162113</v>
      </c>
      <c r="B462" s="63" t="s">
        <v>18785</v>
      </c>
    </row>
    <row r="463" spans="1:2" x14ac:dyDescent="0.25">
      <c r="A463" s="62">
        <v>11162114</v>
      </c>
      <c r="B463" s="63" t="s">
        <v>15818</v>
      </c>
    </row>
    <row r="464" spans="1:2" x14ac:dyDescent="0.25">
      <c r="A464" s="62">
        <v>11162115</v>
      </c>
      <c r="B464" s="63" t="s">
        <v>7235</v>
      </c>
    </row>
    <row r="465" spans="1:2" x14ac:dyDescent="0.25">
      <c r="A465" s="62">
        <v>11162116</v>
      </c>
      <c r="B465" s="63" t="s">
        <v>4666</v>
      </c>
    </row>
    <row r="466" spans="1:2" x14ac:dyDescent="0.25">
      <c r="A466" s="62">
        <v>11162117</v>
      </c>
      <c r="B466" s="63" t="s">
        <v>12340</v>
      </c>
    </row>
    <row r="467" spans="1:2" x14ac:dyDescent="0.25">
      <c r="A467" s="62">
        <v>11162118</v>
      </c>
      <c r="B467" s="63" t="s">
        <v>10796</v>
      </c>
    </row>
    <row r="468" spans="1:2" x14ac:dyDescent="0.25">
      <c r="A468" s="62">
        <v>11162119</v>
      </c>
      <c r="B468" s="63" t="s">
        <v>8927</v>
      </c>
    </row>
    <row r="469" spans="1:2" x14ac:dyDescent="0.25">
      <c r="A469" s="62">
        <v>11162120</v>
      </c>
      <c r="B469" s="63" t="s">
        <v>4376</v>
      </c>
    </row>
    <row r="470" spans="1:2" x14ac:dyDescent="0.25">
      <c r="A470" s="62">
        <v>11162121</v>
      </c>
      <c r="B470" s="63" t="s">
        <v>9420</v>
      </c>
    </row>
    <row r="471" spans="1:2" x14ac:dyDescent="0.25">
      <c r="A471" s="62">
        <v>11162122</v>
      </c>
      <c r="B471" s="63" t="s">
        <v>11155</v>
      </c>
    </row>
    <row r="472" spans="1:2" x14ac:dyDescent="0.25">
      <c r="A472" s="62">
        <v>11162123</v>
      </c>
      <c r="B472" s="63" t="s">
        <v>6873</v>
      </c>
    </row>
    <row r="473" spans="1:2" x14ac:dyDescent="0.25">
      <c r="A473" s="62">
        <v>11162124</v>
      </c>
      <c r="B473" s="63" t="s">
        <v>11869</v>
      </c>
    </row>
    <row r="474" spans="1:2" x14ac:dyDescent="0.25">
      <c r="A474" s="62">
        <v>11162125</v>
      </c>
      <c r="B474" s="63" t="s">
        <v>13651</v>
      </c>
    </row>
    <row r="475" spans="1:2" x14ac:dyDescent="0.25">
      <c r="A475" s="62">
        <v>11162126</v>
      </c>
      <c r="B475" s="63" t="s">
        <v>5098</v>
      </c>
    </row>
    <row r="476" spans="1:2" x14ac:dyDescent="0.25">
      <c r="A476" s="62">
        <v>11162127</v>
      </c>
      <c r="B476" s="63" t="s">
        <v>1683</v>
      </c>
    </row>
    <row r="477" spans="1:2" x14ac:dyDescent="0.25">
      <c r="A477" s="62">
        <v>11162128</v>
      </c>
      <c r="B477" s="63" t="s">
        <v>6697</v>
      </c>
    </row>
    <row r="478" spans="1:2" x14ac:dyDescent="0.25">
      <c r="A478" s="62">
        <v>11162129</v>
      </c>
      <c r="B478" s="63" t="s">
        <v>2458</v>
      </c>
    </row>
    <row r="479" spans="1:2" x14ac:dyDescent="0.25">
      <c r="A479" s="62">
        <v>11162130</v>
      </c>
      <c r="B479" s="63" t="s">
        <v>1510</v>
      </c>
    </row>
    <row r="480" spans="1:2" x14ac:dyDescent="0.25">
      <c r="A480" s="62">
        <v>11162131</v>
      </c>
      <c r="B480" s="63" t="s">
        <v>5089</v>
      </c>
    </row>
    <row r="481" spans="1:2" x14ac:dyDescent="0.25">
      <c r="A481" s="62">
        <v>11162201</v>
      </c>
      <c r="B481" s="63" t="s">
        <v>4242</v>
      </c>
    </row>
    <row r="482" spans="1:2" x14ac:dyDescent="0.25">
      <c r="A482" s="62">
        <v>11162202</v>
      </c>
      <c r="B482" s="63" t="s">
        <v>2021</v>
      </c>
    </row>
    <row r="483" spans="1:2" x14ac:dyDescent="0.25">
      <c r="A483" s="62">
        <v>11162301</v>
      </c>
      <c r="B483" s="63" t="s">
        <v>12753</v>
      </c>
    </row>
    <row r="484" spans="1:2" x14ac:dyDescent="0.25">
      <c r="A484" s="62">
        <v>11162302</v>
      </c>
      <c r="B484" s="63" t="s">
        <v>3929</v>
      </c>
    </row>
    <row r="485" spans="1:2" x14ac:dyDescent="0.25">
      <c r="A485" s="62">
        <v>11162303</v>
      </c>
      <c r="B485" s="63" t="s">
        <v>17540</v>
      </c>
    </row>
    <row r="486" spans="1:2" x14ac:dyDescent="0.25">
      <c r="A486" s="62">
        <v>11162304</v>
      </c>
      <c r="B486" s="63" t="s">
        <v>5926</v>
      </c>
    </row>
    <row r="487" spans="1:2" x14ac:dyDescent="0.25">
      <c r="A487" s="62">
        <v>11162305</v>
      </c>
      <c r="B487" s="63" t="s">
        <v>1935</v>
      </c>
    </row>
    <row r="488" spans="1:2" x14ac:dyDescent="0.25">
      <c r="A488" s="62">
        <v>11162306</v>
      </c>
      <c r="B488" s="63" t="s">
        <v>17864</v>
      </c>
    </row>
    <row r="489" spans="1:2" x14ac:dyDescent="0.25">
      <c r="A489" s="62">
        <v>11162307</v>
      </c>
      <c r="B489" s="63" t="s">
        <v>4719</v>
      </c>
    </row>
    <row r="490" spans="1:2" x14ac:dyDescent="0.25">
      <c r="A490" s="62">
        <v>11162308</v>
      </c>
      <c r="B490" s="63" t="s">
        <v>800</v>
      </c>
    </row>
    <row r="491" spans="1:2" x14ac:dyDescent="0.25">
      <c r="A491" s="62">
        <v>11162309</v>
      </c>
      <c r="B491" s="63" t="s">
        <v>18737</v>
      </c>
    </row>
    <row r="492" spans="1:2" x14ac:dyDescent="0.25">
      <c r="A492" s="62">
        <v>11162310</v>
      </c>
      <c r="B492" s="63" t="s">
        <v>14351</v>
      </c>
    </row>
    <row r="493" spans="1:2" x14ac:dyDescent="0.25">
      <c r="A493" s="62">
        <v>11162311</v>
      </c>
      <c r="B493" s="63" t="s">
        <v>2112</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14594</v>
      </c>
    </row>
    <row r="498" spans="1:2" x14ac:dyDescent="0.25">
      <c r="A498" s="62">
        <v>11171701</v>
      </c>
      <c r="B498" s="63" t="s">
        <v>11168</v>
      </c>
    </row>
    <row r="499" spans="1:2" x14ac:dyDescent="0.25">
      <c r="A499" s="62">
        <v>11171702</v>
      </c>
      <c r="B499" s="63" t="s">
        <v>7645</v>
      </c>
    </row>
    <row r="500" spans="1:2" x14ac:dyDescent="0.25">
      <c r="A500" s="62">
        <v>11171801</v>
      </c>
      <c r="B500" s="63" t="s">
        <v>7549</v>
      </c>
    </row>
    <row r="501" spans="1:2" x14ac:dyDescent="0.25">
      <c r="A501" s="62">
        <v>11171901</v>
      </c>
      <c r="B501" s="63" t="s">
        <v>12660</v>
      </c>
    </row>
    <row r="502" spans="1:2" x14ac:dyDescent="0.25">
      <c r="A502" s="62">
        <v>11172001</v>
      </c>
      <c r="B502" s="63" t="s">
        <v>2613</v>
      </c>
    </row>
    <row r="503" spans="1:2" x14ac:dyDescent="0.25">
      <c r="A503" s="62">
        <v>11172101</v>
      </c>
      <c r="B503" s="63" t="s">
        <v>12962</v>
      </c>
    </row>
    <row r="504" spans="1:2" x14ac:dyDescent="0.25">
      <c r="A504" s="62">
        <v>11181501</v>
      </c>
      <c r="B504" s="63" t="s">
        <v>17302</v>
      </c>
    </row>
    <row r="505" spans="1:2" x14ac:dyDescent="0.25">
      <c r="A505" s="62">
        <v>11191501</v>
      </c>
      <c r="B505" s="63" t="s">
        <v>2557</v>
      </c>
    </row>
    <row r="506" spans="1:2" x14ac:dyDescent="0.25">
      <c r="A506" s="62">
        <v>11191502</v>
      </c>
      <c r="B506" s="63" t="s">
        <v>16299</v>
      </c>
    </row>
    <row r="507" spans="1:2" x14ac:dyDescent="0.25">
      <c r="A507" s="62">
        <v>11191503</v>
      </c>
      <c r="B507" s="63" t="s">
        <v>3923</v>
      </c>
    </row>
    <row r="508" spans="1:2" x14ac:dyDescent="0.25">
      <c r="A508" s="62">
        <v>11191504</v>
      </c>
      <c r="B508" s="63" t="s">
        <v>17466</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2285</v>
      </c>
    </row>
    <row r="513" spans="1:2" x14ac:dyDescent="0.25">
      <c r="A513" s="62">
        <v>11191604</v>
      </c>
      <c r="B513" s="63" t="s">
        <v>9273</v>
      </c>
    </row>
    <row r="514" spans="1:2" x14ac:dyDescent="0.25">
      <c r="A514" s="62">
        <v>11191605</v>
      </c>
      <c r="B514" s="63" t="s">
        <v>16006</v>
      </c>
    </row>
    <row r="515" spans="1:2" x14ac:dyDescent="0.25">
      <c r="A515" s="62">
        <v>11191606</v>
      </c>
      <c r="B515" s="63" t="s">
        <v>15947</v>
      </c>
    </row>
    <row r="516" spans="1:2" x14ac:dyDescent="0.25">
      <c r="A516" s="62">
        <v>11191701</v>
      </c>
      <c r="B516" s="63" t="s">
        <v>12882</v>
      </c>
    </row>
    <row r="517" spans="1:2" x14ac:dyDescent="0.25">
      <c r="A517" s="62">
        <v>11191702</v>
      </c>
      <c r="B517" s="63" t="s">
        <v>2446</v>
      </c>
    </row>
    <row r="518" spans="1:2" x14ac:dyDescent="0.25">
      <c r="A518" s="62">
        <v>12131501</v>
      </c>
      <c r="B518" s="63" t="s">
        <v>16562</v>
      </c>
    </row>
    <row r="519" spans="1:2" x14ac:dyDescent="0.25">
      <c r="A519" s="62">
        <v>12131502</v>
      </c>
      <c r="B519" s="63" t="s">
        <v>9352</v>
      </c>
    </row>
    <row r="520" spans="1:2" x14ac:dyDescent="0.25">
      <c r="A520" s="62">
        <v>12131503</v>
      </c>
      <c r="B520" s="63" t="s">
        <v>6997</v>
      </c>
    </row>
    <row r="521" spans="1:2" x14ac:dyDescent="0.25">
      <c r="A521" s="62">
        <v>12131504</v>
      </c>
      <c r="B521" s="63" t="s">
        <v>3260</v>
      </c>
    </row>
    <row r="522" spans="1:2" x14ac:dyDescent="0.25">
      <c r="A522" s="62">
        <v>12131505</v>
      </c>
      <c r="B522" s="63" t="s">
        <v>17192</v>
      </c>
    </row>
    <row r="523" spans="1:2" x14ac:dyDescent="0.25">
      <c r="A523" s="62">
        <v>12131506</v>
      </c>
      <c r="B523" s="63" t="s">
        <v>4610</v>
      </c>
    </row>
    <row r="524" spans="1:2" x14ac:dyDescent="0.25">
      <c r="A524" s="62">
        <v>12131507</v>
      </c>
      <c r="B524" s="63" t="s">
        <v>9578</v>
      </c>
    </row>
    <row r="525" spans="1:2" x14ac:dyDescent="0.25">
      <c r="A525" s="62">
        <v>12131508</v>
      </c>
      <c r="B525" s="63" t="s">
        <v>2389</v>
      </c>
    </row>
    <row r="526" spans="1:2" x14ac:dyDescent="0.25">
      <c r="A526" s="62">
        <v>12131601</v>
      </c>
      <c r="B526" s="63" t="s">
        <v>18729</v>
      </c>
    </row>
    <row r="527" spans="1:2" x14ac:dyDescent="0.25">
      <c r="A527" s="62">
        <v>12131602</v>
      </c>
      <c r="B527" s="63" t="s">
        <v>9025</v>
      </c>
    </row>
    <row r="528" spans="1:2" x14ac:dyDescent="0.25">
      <c r="A528" s="62">
        <v>12131603</v>
      </c>
      <c r="B528" s="63" t="s">
        <v>4750</v>
      </c>
    </row>
    <row r="529" spans="1:2" x14ac:dyDescent="0.25">
      <c r="A529" s="62">
        <v>12131604</v>
      </c>
      <c r="B529" s="63" t="s">
        <v>6999</v>
      </c>
    </row>
    <row r="530" spans="1:2" x14ac:dyDescent="0.25">
      <c r="A530" s="62">
        <v>12131605</v>
      </c>
      <c r="B530" s="63" t="s">
        <v>1397</v>
      </c>
    </row>
    <row r="531" spans="1:2" x14ac:dyDescent="0.25">
      <c r="A531" s="62">
        <v>12131701</v>
      </c>
      <c r="B531" s="63" t="s">
        <v>5232</v>
      </c>
    </row>
    <row r="532" spans="1:2" x14ac:dyDescent="0.25">
      <c r="A532" s="62">
        <v>12131702</v>
      </c>
      <c r="B532" s="63" t="s">
        <v>6577</v>
      </c>
    </row>
    <row r="533" spans="1:2" x14ac:dyDescent="0.25">
      <c r="A533" s="62">
        <v>12131703</v>
      </c>
      <c r="B533" s="63" t="s">
        <v>9498</v>
      </c>
    </row>
    <row r="534" spans="1:2" x14ac:dyDescent="0.25">
      <c r="A534" s="62">
        <v>12131704</v>
      </c>
      <c r="B534" s="63" t="s">
        <v>1182</v>
      </c>
    </row>
    <row r="535" spans="1:2" x14ac:dyDescent="0.25">
      <c r="A535" s="62">
        <v>12131705</v>
      </c>
      <c r="B535" s="63" t="s">
        <v>11750</v>
      </c>
    </row>
    <row r="536" spans="1:2" x14ac:dyDescent="0.25">
      <c r="A536" s="62">
        <v>12131706</v>
      </c>
      <c r="B536" s="63" t="s">
        <v>4394</v>
      </c>
    </row>
    <row r="537" spans="1:2" x14ac:dyDescent="0.25">
      <c r="A537" s="62">
        <v>12131707</v>
      </c>
      <c r="B537" s="63" t="s">
        <v>5376</v>
      </c>
    </row>
    <row r="538" spans="1:2" x14ac:dyDescent="0.25">
      <c r="A538" s="62">
        <v>12131708</v>
      </c>
      <c r="B538" s="63" t="s">
        <v>9041</v>
      </c>
    </row>
    <row r="539" spans="1:2" x14ac:dyDescent="0.25">
      <c r="A539" s="62">
        <v>12131801</v>
      </c>
      <c r="B539" s="63" t="s">
        <v>15599</v>
      </c>
    </row>
    <row r="540" spans="1:2" x14ac:dyDescent="0.25">
      <c r="A540" s="62">
        <v>12131802</v>
      </c>
      <c r="B540" s="63" t="s">
        <v>1885</v>
      </c>
    </row>
    <row r="541" spans="1:2" x14ac:dyDescent="0.25">
      <c r="A541" s="62">
        <v>12131803</v>
      </c>
      <c r="B541" s="63" t="s">
        <v>576</v>
      </c>
    </row>
    <row r="542" spans="1:2" x14ac:dyDescent="0.25">
      <c r="A542" s="62">
        <v>12131804</v>
      </c>
      <c r="B542" s="63" t="s">
        <v>5422</v>
      </c>
    </row>
    <row r="543" spans="1:2" x14ac:dyDescent="0.25">
      <c r="A543" s="62">
        <v>12131805</v>
      </c>
      <c r="B543" s="63" t="s">
        <v>17733</v>
      </c>
    </row>
    <row r="544" spans="1:2" x14ac:dyDescent="0.25">
      <c r="A544" s="62">
        <v>12131806</v>
      </c>
      <c r="B544" s="63" t="s">
        <v>15647</v>
      </c>
    </row>
    <row r="545" spans="1:2" x14ac:dyDescent="0.25">
      <c r="A545" s="62">
        <v>12141501</v>
      </c>
      <c r="B545" s="63" t="s">
        <v>17161</v>
      </c>
    </row>
    <row r="546" spans="1:2" x14ac:dyDescent="0.25">
      <c r="A546" s="62">
        <v>12141502</v>
      </c>
      <c r="B546" s="63" t="s">
        <v>8889</v>
      </c>
    </row>
    <row r="547" spans="1:2" x14ac:dyDescent="0.25">
      <c r="A547" s="62">
        <v>12141503</v>
      </c>
      <c r="B547" s="63" t="s">
        <v>18313</v>
      </c>
    </row>
    <row r="548" spans="1:2" x14ac:dyDescent="0.25">
      <c r="A548" s="62">
        <v>12141504</v>
      </c>
      <c r="B548" s="63" t="s">
        <v>3425</v>
      </c>
    </row>
    <row r="549" spans="1:2" x14ac:dyDescent="0.25">
      <c r="A549" s="62">
        <v>12141505</v>
      </c>
      <c r="B549" s="63" t="s">
        <v>5256</v>
      </c>
    </row>
    <row r="550" spans="1:2" x14ac:dyDescent="0.25">
      <c r="A550" s="62">
        <v>12141506</v>
      </c>
      <c r="B550" s="63" t="s">
        <v>16563</v>
      </c>
    </row>
    <row r="551" spans="1:2" x14ac:dyDescent="0.25">
      <c r="A551" s="62">
        <v>12141601</v>
      </c>
      <c r="B551" s="63" t="s">
        <v>14831</v>
      </c>
    </row>
    <row r="552" spans="1:2" x14ac:dyDescent="0.25">
      <c r="A552" s="62">
        <v>12141602</v>
      </c>
      <c r="B552" s="63" t="s">
        <v>1589</v>
      </c>
    </row>
    <row r="553" spans="1:2" x14ac:dyDescent="0.25">
      <c r="A553" s="62">
        <v>12141603</v>
      </c>
      <c r="B553" s="63" t="s">
        <v>15406</v>
      </c>
    </row>
    <row r="554" spans="1:2" x14ac:dyDescent="0.25">
      <c r="A554" s="62">
        <v>12141604</v>
      </c>
      <c r="B554" s="63" t="s">
        <v>16921</v>
      </c>
    </row>
    <row r="555" spans="1:2" x14ac:dyDescent="0.25">
      <c r="A555" s="62">
        <v>12141605</v>
      </c>
      <c r="B555" s="63" t="s">
        <v>15062</v>
      </c>
    </row>
    <row r="556" spans="1:2" x14ac:dyDescent="0.25">
      <c r="A556" s="62">
        <v>12141606</v>
      </c>
      <c r="B556" s="63" t="s">
        <v>8378</v>
      </c>
    </row>
    <row r="557" spans="1:2" x14ac:dyDescent="0.25">
      <c r="A557" s="62">
        <v>12141607</v>
      </c>
      <c r="B557" s="63" t="s">
        <v>18412</v>
      </c>
    </row>
    <row r="558" spans="1:2" x14ac:dyDescent="0.25">
      <c r="A558" s="62">
        <v>12141608</v>
      </c>
      <c r="B558" s="63" t="s">
        <v>12775</v>
      </c>
    </row>
    <row r="559" spans="1:2" x14ac:dyDescent="0.25">
      <c r="A559" s="62">
        <v>12141609</v>
      </c>
      <c r="B559" s="63" t="s">
        <v>13870</v>
      </c>
    </row>
    <row r="560" spans="1:2" x14ac:dyDescent="0.25">
      <c r="A560" s="62">
        <v>12141610</v>
      </c>
      <c r="B560" s="63" t="s">
        <v>6307</v>
      </c>
    </row>
    <row r="561" spans="1:2" x14ac:dyDescent="0.25">
      <c r="A561" s="62">
        <v>12141611</v>
      </c>
      <c r="B561" s="63" t="s">
        <v>6912</v>
      </c>
    </row>
    <row r="562" spans="1:2" x14ac:dyDescent="0.25">
      <c r="A562" s="62">
        <v>12141612</v>
      </c>
      <c r="B562" s="63" t="s">
        <v>5155</v>
      </c>
    </row>
    <row r="563" spans="1:2" x14ac:dyDescent="0.25">
      <c r="A563" s="62">
        <v>12141613</v>
      </c>
      <c r="B563" s="63" t="s">
        <v>9564</v>
      </c>
    </row>
    <row r="564" spans="1:2" x14ac:dyDescent="0.25">
      <c r="A564" s="62">
        <v>12141614</v>
      </c>
      <c r="B564" s="63" t="s">
        <v>13138</v>
      </c>
    </row>
    <row r="565" spans="1:2" x14ac:dyDescent="0.25">
      <c r="A565" s="62">
        <v>12141615</v>
      </c>
      <c r="B565" s="63" t="s">
        <v>15698</v>
      </c>
    </row>
    <row r="566" spans="1:2" x14ac:dyDescent="0.25">
      <c r="A566" s="62">
        <v>12141616</v>
      </c>
      <c r="B566" s="63" t="s">
        <v>7722</v>
      </c>
    </row>
    <row r="567" spans="1:2" x14ac:dyDescent="0.25">
      <c r="A567" s="62">
        <v>12141617</v>
      </c>
      <c r="B567" s="63" t="s">
        <v>7735</v>
      </c>
    </row>
    <row r="568" spans="1:2" x14ac:dyDescent="0.25">
      <c r="A568" s="62">
        <v>12141701</v>
      </c>
      <c r="B568" s="63" t="s">
        <v>13938</v>
      </c>
    </row>
    <row r="569" spans="1:2" x14ac:dyDescent="0.25">
      <c r="A569" s="62">
        <v>12141702</v>
      </c>
      <c r="B569" s="63" t="s">
        <v>17359</v>
      </c>
    </row>
    <row r="570" spans="1:2" x14ac:dyDescent="0.25">
      <c r="A570" s="62">
        <v>12141703</v>
      </c>
      <c r="B570" s="63" t="s">
        <v>594</v>
      </c>
    </row>
    <row r="571" spans="1:2" x14ac:dyDescent="0.25">
      <c r="A571" s="62">
        <v>12141704</v>
      </c>
      <c r="B571" s="63" t="s">
        <v>3473</v>
      </c>
    </row>
    <row r="572" spans="1:2" x14ac:dyDescent="0.25">
      <c r="A572" s="62">
        <v>12141705</v>
      </c>
      <c r="B572" s="63" t="s">
        <v>8500</v>
      </c>
    </row>
    <row r="573" spans="1:2" x14ac:dyDescent="0.25">
      <c r="A573" s="62">
        <v>12141706</v>
      </c>
      <c r="B573" s="63" t="s">
        <v>14585</v>
      </c>
    </row>
    <row r="574" spans="1:2" x14ac:dyDescent="0.25">
      <c r="A574" s="62">
        <v>12141707</v>
      </c>
      <c r="B574" s="63" t="s">
        <v>7299</v>
      </c>
    </row>
    <row r="575" spans="1:2" x14ac:dyDescent="0.25">
      <c r="A575" s="62">
        <v>12141708</v>
      </c>
      <c r="B575" s="63" t="s">
        <v>5772</v>
      </c>
    </row>
    <row r="576" spans="1:2" x14ac:dyDescent="0.25">
      <c r="A576" s="62">
        <v>12141709</v>
      </c>
      <c r="B576" s="63" t="s">
        <v>8217</v>
      </c>
    </row>
    <row r="577" spans="1:2" x14ac:dyDescent="0.25">
      <c r="A577" s="62">
        <v>12141710</v>
      </c>
      <c r="B577" s="63" t="s">
        <v>9439</v>
      </c>
    </row>
    <row r="578" spans="1:2" x14ac:dyDescent="0.25">
      <c r="A578" s="62">
        <v>12141711</v>
      </c>
      <c r="B578" s="63" t="s">
        <v>3096</v>
      </c>
    </row>
    <row r="579" spans="1:2" x14ac:dyDescent="0.25">
      <c r="A579" s="62">
        <v>12141712</v>
      </c>
      <c r="B579" s="63" t="s">
        <v>821</v>
      </c>
    </row>
    <row r="580" spans="1:2" x14ac:dyDescent="0.25">
      <c r="A580" s="62">
        <v>12141713</v>
      </c>
      <c r="B580" s="63" t="s">
        <v>11990</v>
      </c>
    </row>
    <row r="581" spans="1:2" x14ac:dyDescent="0.25">
      <c r="A581" s="62">
        <v>12141714</v>
      </c>
      <c r="B581" s="63" t="s">
        <v>9901</v>
      </c>
    </row>
    <row r="582" spans="1:2" x14ac:dyDescent="0.25">
      <c r="A582" s="62">
        <v>12141715</v>
      </c>
      <c r="B582" s="63" t="s">
        <v>4879</v>
      </c>
    </row>
    <row r="583" spans="1:2" x14ac:dyDescent="0.25">
      <c r="A583" s="62">
        <v>12141716</v>
      </c>
      <c r="B583" s="63" t="s">
        <v>6022</v>
      </c>
    </row>
    <row r="584" spans="1:2" x14ac:dyDescent="0.25">
      <c r="A584" s="62">
        <v>12141717</v>
      </c>
      <c r="B584" s="63" t="s">
        <v>18126</v>
      </c>
    </row>
    <row r="585" spans="1:2" x14ac:dyDescent="0.25">
      <c r="A585" s="62">
        <v>12141718</v>
      </c>
      <c r="B585" s="63" t="s">
        <v>14701</v>
      </c>
    </row>
    <row r="586" spans="1:2" x14ac:dyDescent="0.25">
      <c r="A586" s="62">
        <v>12141719</v>
      </c>
      <c r="B586" s="63" t="s">
        <v>13761</v>
      </c>
    </row>
    <row r="587" spans="1:2" x14ac:dyDescent="0.25">
      <c r="A587" s="62">
        <v>12141720</v>
      </c>
      <c r="B587" s="63" t="s">
        <v>9337</v>
      </c>
    </row>
    <row r="588" spans="1:2" x14ac:dyDescent="0.25">
      <c r="A588" s="62">
        <v>12141721</v>
      </c>
      <c r="B588" s="63" t="s">
        <v>3198</v>
      </c>
    </row>
    <row r="589" spans="1:2" x14ac:dyDescent="0.25">
      <c r="A589" s="62">
        <v>12141722</v>
      </c>
      <c r="B589" s="63" t="s">
        <v>16860</v>
      </c>
    </row>
    <row r="590" spans="1:2" x14ac:dyDescent="0.25">
      <c r="A590" s="62">
        <v>12141723</v>
      </c>
      <c r="B590" s="63" t="s">
        <v>13175</v>
      </c>
    </row>
    <row r="591" spans="1:2" x14ac:dyDescent="0.25">
      <c r="A591" s="62">
        <v>12141724</v>
      </c>
      <c r="B591" s="63" t="s">
        <v>7474</v>
      </c>
    </row>
    <row r="592" spans="1:2" x14ac:dyDescent="0.25">
      <c r="A592" s="62">
        <v>12141725</v>
      </c>
      <c r="B592" s="63" t="s">
        <v>7161</v>
      </c>
    </row>
    <row r="593" spans="1:2" x14ac:dyDescent="0.25">
      <c r="A593" s="62">
        <v>12141726</v>
      </c>
      <c r="B593" s="63" t="s">
        <v>2913</v>
      </c>
    </row>
    <row r="594" spans="1:2" x14ac:dyDescent="0.25">
      <c r="A594" s="62">
        <v>12141727</v>
      </c>
      <c r="B594" s="63" t="s">
        <v>15468</v>
      </c>
    </row>
    <row r="595" spans="1:2" x14ac:dyDescent="0.25">
      <c r="A595" s="62">
        <v>12141728</v>
      </c>
      <c r="B595" s="63" t="s">
        <v>16862</v>
      </c>
    </row>
    <row r="596" spans="1:2" x14ac:dyDescent="0.25">
      <c r="A596" s="62">
        <v>12141729</v>
      </c>
      <c r="B596" s="63" t="s">
        <v>12493</v>
      </c>
    </row>
    <row r="597" spans="1:2" x14ac:dyDescent="0.25">
      <c r="A597" s="62">
        <v>12141730</v>
      </c>
      <c r="B597" s="63" t="s">
        <v>1339</v>
      </c>
    </row>
    <row r="598" spans="1:2" x14ac:dyDescent="0.25">
      <c r="A598" s="62">
        <v>12141731</v>
      </c>
      <c r="B598" s="63" t="s">
        <v>17932</v>
      </c>
    </row>
    <row r="599" spans="1:2" x14ac:dyDescent="0.25">
      <c r="A599" s="62">
        <v>12141732</v>
      </c>
      <c r="B599" s="63" t="s">
        <v>6757</v>
      </c>
    </row>
    <row r="600" spans="1:2" x14ac:dyDescent="0.25">
      <c r="A600" s="62">
        <v>12141733</v>
      </c>
      <c r="B600" s="63" t="s">
        <v>16994</v>
      </c>
    </row>
    <row r="601" spans="1:2" x14ac:dyDescent="0.25">
      <c r="A601" s="62">
        <v>12141734</v>
      </c>
      <c r="B601" s="63" t="s">
        <v>3549</v>
      </c>
    </row>
    <row r="602" spans="1:2" x14ac:dyDescent="0.25">
      <c r="A602" s="62">
        <v>12141735</v>
      </c>
      <c r="B602" s="63" t="s">
        <v>13196</v>
      </c>
    </row>
    <row r="603" spans="1:2" x14ac:dyDescent="0.25">
      <c r="A603" s="62">
        <v>12141736</v>
      </c>
      <c r="B603" s="63" t="s">
        <v>10003</v>
      </c>
    </row>
    <row r="604" spans="1:2" x14ac:dyDescent="0.25">
      <c r="A604" s="62">
        <v>12141737</v>
      </c>
      <c r="B604" s="63" t="s">
        <v>5190</v>
      </c>
    </row>
    <row r="605" spans="1:2" x14ac:dyDescent="0.25">
      <c r="A605" s="62">
        <v>12141738</v>
      </c>
      <c r="B605" s="63" t="s">
        <v>9398</v>
      </c>
    </row>
    <row r="606" spans="1:2" x14ac:dyDescent="0.25">
      <c r="A606" s="62">
        <v>12141739</v>
      </c>
      <c r="B606" s="63" t="s">
        <v>13388</v>
      </c>
    </row>
    <row r="607" spans="1:2" x14ac:dyDescent="0.25">
      <c r="A607" s="62">
        <v>12141740</v>
      </c>
      <c r="B607" s="63" t="s">
        <v>5925</v>
      </c>
    </row>
    <row r="608" spans="1:2" x14ac:dyDescent="0.25">
      <c r="A608" s="62">
        <v>12141741</v>
      </c>
      <c r="B608" s="63" t="s">
        <v>4894</v>
      </c>
    </row>
    <row r="609" spans="1:2" x14ac:dyDescent="0.25">
      <c r="A609" s="62">
        <v>12141742</v>
      </c>
      <c r="B609" s="63" t="s">
        <v>9681</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11209</v>
      </c>
    </row>
    <row r="614" spans="1:2" x14ac:dyDescent="0.25">
      <c r="A614" s="62">
        <v>12141747</v>
      </c>
      <c r="B614" s="63" t="s">
        <v>4506</v>
      </c>
    </row>
    <row r="615" spans="1:2" x14ac:dyDescent="0.25">
      <c r="A615" s="62">
        <v>12141748</v>
      </c>
      <c r="B615" s="63" t="s">
        <v>13207</v>
      </c>
    </row>
    <row r="616" spans="1:2" x14ac:dyDescent="0.25">
      <c r="A616" s="62">
        <v>12141749</v>
      </c>
      <c r="B616" s="63" t="s">
        <v>17040</v>
      </c>
    </row>
    <row r="617" spans="1:2" x14ac:dyDescent="0.25">
      <c r="A617" s="62">
        <v>12141750</v>
      </c>
      <c r="B617" s="63" t="s">
        <v>7792</v>
      </c>
    </row>
    <row r="618" spans="1:2" x14ac:dyDescent="0.25">
      <c r="A618" s="62">
        <v>12141751</v>
      </c>
      <c r="B618" s="63" t="s">
        <v>10469</v>
      </c>
    </row>
    <row r="619" spans="1:2" x14ac:dyDescent="0.25">
      <c r="A619" s="62">
        <v>12141752</v>
      </c>
      <c r="B619" s="63" t="s">
        <v>1239</v>
      </c>
    </row>
    <row r="620" spans="1:2" x14ac:dyDescent="0.25">
      <c r="A620" s="62">
        <v>12141753</v>
      </c>
      <c r="B620" s="63" t="s">
        <v>4515</v>
      </c>
    </row>
    <row r="621" spans="1:2" x14ac:dyDescent="0.25">
      <c r="A621" s="62">
        <v>12141754</v>
      </c>
      <c r="B621" s="63" t="s">
        <v>7424</v>
      </c>
    </row>
    <row r="622" spans="1:2" x14ac:dyDescent="0.25">
      <c r="A622" s="62">
        <v>12141755</v>
      </c>
      <c r="B622" s="63" t="s">
        <v>6442</v>
      </c>
    </row>
    <row r="623" spans="1:2" x14ac:dyDescent="0.25">
      <c r="A623" s="62">
        <v>12141756</v>
      </c>
      <c r="B623" s="63" t="s">
        <v>2987</v>
      </c>
    </row>
    <row r="624" spans="1:2" x14ac:dyDescent="0.25">
      <c r="A624" s="62">
        <v>12141757</v>
      </c>
      <c r="B624" s="63" t="s">
        <v>17228</v>
      </c>
    </row>
    <row r="625" spans="1:2" x14ac:dyDescent="0.25">
      <c r="A625" s="62">
        <v>12141758</v>
      </c>
      <c r="B625" s="63" t="s">
        <v>10353</v>
      </c>
    </row>
    <row r="626" spans="1:2" x14ac:dyDescent="0.25">
      <c r="A626" s="62">
        <v>12141759</v>
      </c>
      <c r="B626" s="63" t="s">
        <v>10560</v>
      </c>
    </row>
    <row r="627" spans="1:2" x14ac:dyDescent="0.25">
      <c r="A627" s="62">
        <v>12141760</v>
      </c>
      <c r="B627" s="63" t="s">
        <v>15661</v>
      </c>
    </row>
    <row r="628" spans="1:2" x14ac:dyDescent="0.25">
      <c r="A628" s="62">
        <v>12141801</v>
      </c>
      <c r="B628" s="63" t="s">
        <v>16627</v>
      </c>
    </row>
    <row r="629" spans="1:2" x14ac:dyDescent="0.25">
      <c r="A629" s="62">
        <v>12141802</v>
      </c>
      <c r="B629" s="63" t="s">
        <v>3429</v>
      </c>
    </row>
    <row r="630" spans="1:2" x14ac:dyDescent="0.25">
      <c r="A630" s="62">
        <v>12141803</v>
      </c>
      <c r="B630" s="63" t="s">
        <v>18465</v>
      </c>
    </row>
    <row r="631" spans="1:2" x14ac:dyDescent="0.25">
      <c r="A631" s="62">
        <v>12141804</v>
      </c>
      <c r="B631" s="63" t="s">
        <v>4594</v>
      </c>
    </row>
    <row r="632" spans="1:2" x14ac:dyDescent="0.25">
      <c r="A632" s="62">
        <v>12141805</v>
      </c>
      <c r="B632" s="63" t="s">
        <v>18199</v>
      </c>
    </row>
    <row r="633" spans="1:2" x14ac:dyDescent="0.25">
      <c r="A633" s="62">
        <v>12141806</v>
      </c>
      <c r="B633" s="63" t="s">
        <v>5153</v>
      </c>
    </row>
    <row r="634" spans="1:2" x14ac:dyDescent="0.25">
      <c r="A634" s="62">
        <v>12141901</v>
      </c>
      <c r="B634" s="63" t="s">
        <v>6808</v>
      </c>
    </row>
    <row r="635" spans="1:2" x14ac:dyDescent="0.25">
      <c r="A635" s="62">
        <v>12141902</v>
      </c>
      <c r="B635" s="63" t="s">
        <v>12835</v>
      </c>
    </row>
    <row r="636" spans="1:2" x14ac:dyDescent="0.25">
      <c r="A636" s="62">
        <v>12141903</v>
      </c>
      <c r="B636" s="63" t="s">
        <v>111</v>
      </c>
    </row>
    <row r="637" spans="1:2" x14ac:dyDescent="0.25">
      <c r="A637" s="62">
        <v>12141904</v>
      </c>
      <c r="B637" s="63" t="s">
        <v>971</v>
      </c>
    </row>
    <row r="638" spans="1:2" x14ac:dyDescent="0.25">
      <c r="A638" s="62">
        <v>12141905</v>
      </c>
      <c r="B638" s="63" t="s">
        <v>9241</v>
      </c>
    </row>
    <row r="639" spans="1:2" x14ac:dyDescent="0.25">
      <c r="A639" s="62">
        <v>12141906</v>
      </c>
      <c r="B639" s="63" t="s">
        <v>4208</v>
      </c>
    </row>
    <row r="640" spans="1:2" x14ac:dyDescent="0.25">
      <c r="A640" s="62">
        <v>12141907</v>
      </c>
      <c r="B640" s="63" t="s">
        <v>484</v>
      </c>
    </row>
    <row r="641" spans="1:2" x14ac:dyDescent="0.25">
      <c r="A641" s="62">
        <v>12141908</v>
      </c>
      <c r="B641" s="63" t="s">
        <v>4591</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7849</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3491</v>
      </c>
    </row>
    <row r="651" spans="1:2" x14ac:dyDescent="0.25">
      <c r="A651" s="62">
        <v>12142002</v>
      </c>
      <c r="B651" s="63" t="s">
        <v>17684</v>
      </c>
    </row>
    <row r="652" spans="1:2" x14ac:dyDescent="0.25">
      <c r="A652" s="62">
        <v>12142003</v>
      </c>
      <c r="B652" s="63" t="s">
        <v>1655</v>
      </c>
    </row>
    <row r="653" spans="1:2" x14ac:dyDescent="0.25">
      <c r="A653" s="62">
        <v>12142004</v>
      </c>
      <c r="B653" s="63" t="s">
        <v>13822</v>
      </c>
    </row>
    <row r="654" spans="1:2" x14ac:dyDescent="0.25">
      <c r="A654" s="62">
        <v>12142005</v>
      </c>
      <c r="B654" s="63" t="s">
        <v>13046</v>
      </c>
    </row>
    <row r="655" spans="1:2" x14ac:dyDescent="0.25">
      <c r="A655" s="62">
        <v>12142006</v>
      </c>
      <c r="B655" s="63" t="s">
        <v>8061</v>
      </c>
    </row>
    <row r="656" spans="1:2" x14ac:dyDescent="0.25">
      <c r="A656" s="62">
        <v>12142101</v>
      </c>
      <c r="B656" s="63" t="s">
        <v>9497</v>
      </c>
    </row>
    <row r="657" spans="1:2" x14ac:dyDescent="0.25">
      <c r="A657" s="62">
        <v>12142102</v>
      </c>
      <c r="B657" s="63" t="s">
        <v>17122</v>
      </c>
    </row>
    <row r="658" spans="1:2" x14ac:dyDescent="0.25">
      <c r="A658" s="62">
        <v>12142103</v>
      </c>
      <c r="B658" s="63" t="s">
        <v>18366</v>
      </c>
    </row>
    <row r="659" spans="1:2" x14ac:dyDescent="0.25">
      <c r="A659" s="62">
        <v>12142104</v>
      </c>
      <c r="B659" s="63" t="s">
        <v>9403</v>
      </c>
    </row>
    <row r="660" spans="1:2" x14ac:dyDescent="0.25">
      <c r="A660" s="62">
        <v>12142105</v>
      </c>
      <c r="B660" s="63" t="s">
        <v>17524</v>
      </c>
    </row>
    <row r="661" spans="1:2" x14ac:dyDescent="0.25">
      <c r="A661" s="62">
        <v>12142106</v>
      </c>
      <c r="B661" s="63" t="s">
        <v>15387</v>
      </c>
    </row>
    <row r="662" spans="1:2" x14ac:dyDescent="0.25">
      <c r="A662" s="62">
        <v>12142201</v>
      </c>
      <c r="B662" s="63" t="s">
        <v>5387</v>
      </c>
    </row>
    <row r="663" spans="1:2" x14ac:dyDescent="0.25">
      <c r="A663" s="62">
        <v>12142202</v>
      </c>
      <c r="B663" s="63" t="s">
        <v>2838</v>
      </c>
    </row>
    <row r="664" spans="1:2" x14ac:dyDescent="0.25">
      <c r="A664" s="62">
        <v>12142203</v>
      </c>
      <c r="B664" s="63" t="s">
        <v>925</v>
      </c>
    </row>
    <row r="665" spans="1:2" x14ac:dyDescent="0.25">
      <c r="A665" s="62">
        <v>12142204</v>
      </c>
      <c r="B665" s="63" t="s">
        <v>3520</v>
      </c>
    </row>
    <row r="666" spans="1:2" x14ac:dyDescent="0.25">
      <c r="A666" s="62">
        <v>12142205</v>
      </c>
      <c r="B666" s="63" t="s">
        <v>9686</v>
      </c>
    </row>
    <row r="667" spans="1:2" x14ac:dyDescent="0.25">
      <c r="A667" s="62">
        <v>12142206</v>
      </c>
      <c r="B667" s="63" t="s">
        <v>5363</v>
      </c>
    </row>
    <row r="668" spans="1:2" x14ac:dyDescent="0.25">
      <c r="A668" s="62">
        <v>12142207</v>
      </c>
      <c r="B668" s="63" t="s">
        <v>378</v>
      </c>
    </row>
    <row r="669" spans="1:2" x14ac:dyDescent="0.25">
      <c r="A669" s="62">
        <v>12142208</v>
      </c>
      <c r="B669" s="63" t="s">
        <v>16230</v>
      </c>
    </row>
    <row r="670" spans="1:2" x14ac:dyDescent="0.25">
      <c r="A670" s="62">
        <v>12161501</v>
      </c>
      <c r="B670" s="63" t="s">
        <v>2869</v>
      </c>
    </row>
    <row r="671" spans="1:2" x14ac:dyDescent="0.25">
      <c r="A671" s="62">
        <v>12161502</v>
      </c>
      <c r="B671" s="63" t="s">
        <v>7765</v>
      </c>
    </row>
    <row r="672" spans="1:2" x14ac:dyDescent="0.25">
      <c r="A672" s="62">
        <v>12161503</v>
      </c>
      <c r="B672" s="63" t="s">
        <v>9492</v>
      </c>
    </row>
    <row r="673" spans="1:2" x14ac:dyDescent="0.25">
      <c r="A673" s="62">
        <v>12161504</v>
      </c>
      <c r="B673" s="63" t="s">
        <v>12821</v>
      </c>
    </row>
    <row r="674" spans="1:2" x14ac:dyDescent="0.25">
      <c r="A674" s="62">
        <v>12161505</v>
      </c>
      <c r="B674" s="63" t="s">
        <v>16329</v>
      </c>
    </row>
    <row r="675" spans="1:2" x14ac:dyDescent="0.25">
      <c r="A675" s="62">
        <v>12161506</v>
      </c>
      <c r="B675" s="63" t="s">
        <v>16464</v>
      </c>
    </row>
    <row r="676" spans="1:2" x14ac:dyDescent="0.25">
      <c r="A676" s="62">
        <v>12161507</v>
      </c>
      <c r="B676" s="63" t="s">
        <v>12734</v>
      </c>
    </row>
    <row r="677" spans="1:2" x14ac:dyDescent="0.25">
      <c r="A677" s="62">
        <v>12161601</v>
      </c>
      <c r="B677" s="63" t="s">
        <v>229</v>
      </c>
    </row>
    <row r="678" spans="1:2" x14ac:dyDescent="0.25">
      <c r="A678" s="62">
        <v>12161602</v>
      </c>
      <c r="B678" s="63" t="s">
        <v>7305</v>
      </c>
    </row>
    <row r="679" spans="1:2" x14ac:dyDescent="0.25">
      <c r="A679" s="62">
        <v>12161603</v>
      </c>
      <c r="B679" s="63" t="s">
        <v>13647</v>
      </c>
    </row>
    <row r="680" spans="1:2" x14ac:dyDescent="0.25">
      <c r="A680" s="62">
        <v>12161604</v>
      </c>
      <c r="B680" s="63" t="s">
        <v>12051</v>
      </c>
    </row>
    <row r="681" spans="1:2" x14ac:dyDescent="0.25">
      <c r="A681" s="62">
        <v>12161701</v>
      </c>
      <c r="B681" s="63" t="s">
        <v>5229</v>
      </c>
    </row>
    <row r="682" spans="1:2" x14ac:dyDescent="0.25">
      <c r="A682" s="62">
        <v>12161702</v>
      </c>
      <c r="B682" s="63" t="s">
        <v>5437</v>
      </c>
    </row>
    <row r="683" spans="1:2" x14ac:dyDescent="0.25">
      <c r="A683" s="62">
        <v>12161703</v>
      </c>
      <c r="B683" s="63" t="s">
        <v>11327</v>
      </c>
    </row>
    <row r="684" spans="1:2" x14ac:dyDescent="0.25">
      <c r="A684" s="62">
        <v>12161704</v>
      </c>
      <c r="B684" s="63" t="s">
        <v>2045</v>
      </c>
    </row>
    <row r="685" spans="1:2" x14ac:dyDescent="0.25">
      <c r="A685" s="62">
        <v>12161705</v>
      </c>
      <c r="B685" s="63" t="s">
        <v>15579</v>
      </c>
    </row>
    <row r="686" spans="1:2" x14ac:dyDescent="0.25">
      <c r="A686" s="62">
        <v>12161706</v>
      </c>
      <c r="B686" s="63" t="s">
        <v>3051</v>
      </c>
    </row>
    <row r="687" spans="1:2" x14ac:dyDescent="0.25">
      <c r="A687" s="62">
        <v>12161801</v>
      </c>
      <c r="B687" s="63" t="s">
        <v>15107</v>
      </c>
    </row>
    <row r="688" spans="1:2" x14ac:dyDescent="0.25">
      <c r="A688" s="62">
        <v>12161802</v>
      </c>
      <c r="B688" s="63" t="s">
        <v>4219</v>
      </c>
    </row>
    <row r="689" spans="1:2" x14ac:dyDescent="0.25">
      <c r="A689" s="62">
        <v>12161803</v>
      </c>
      <c r="B689" s="63" t="s">
        <v>9868</v>
      </c>
    </row>
    <row r="690" spans="1:2" x14ac:dyDescent="0.25">
      <c r="A690" s="62">
        <v>12161804</v>
      </c>
      <c r="B690" s="63" t="s">
        <v>2087</v>
      </c>
    </row>
    <row r="691" spans="1:2" x14ac:dyDescent="0.25">
      <c r="A691" s="62">
        <v>12161805</v>
      </c>
      <c r="B691" s="63" t="s">
        <v>7286</v>
      </c>
    </row>
    <row r="692" spans="1:2" x14ac:dyDescent="0.25">
      <c r="A692" s="62">
        <v>12161806</v>
      </c>
      <c r="B692" s="63" t="s">
        <v>4715</v>
      </c>
    </row>
    <row r="693" spans="1:2" x14ac:dyDescent="0.25">
      <c r="A693" s="62">
        <v>12161807</v>
      </c>
      <c r="B693" s="63" t="s">
        <v>159</v>
      </c>
    </row>
    <row r="694" spans="1:2" x14ac:dyDescent="0.25">
      <c r="A694" s="62">
        <v>12161808</v>
      </c>
      <c r="B694" s="63" t="s">
        <v>12056</v>
      </c>
    </row>
    <row r="695" spans="1:2" x14ac:dyDescent="0.25">
      <c r="A695" s="62">
        <v>12161901</v>
      </c>
      <c r="B695" s="63" t="s">
        <v>17313</v>
      </c>
    </row>
    <row r="696" spans="1:2" x14ac:dyDescent="0.25">
      <c r="A696" s="62">
        <v>12161902</v>
      </c>
      <c r="B696" s="63" t="s">
        <v>5209</v>
      </c>
    </row>
    <row r="697" spans="1:2" x14ac:dyDescent="0.25">
      <c r="A697" s="62">
        <v>12161903</v>
      </c>
      <c r="B697" s="63" t="s">
        <v>8516</v>
      </c>
    </row>
    <row r="698" spans="1:2" x14ac:dyDescent="0.25">
      <c r="A698" s="62">
        <v>12161904</v>
      </c>
      <c r="B698" s="63" t="s">
        <v>17439</v>
      </c>
    </row>
    <row r="699" spans="1:2" x14ac:dyDescent="0.25">
      <c r="A699" s="62">
        <v>12161905</v>
      </c>
      <c r="B699" s="63" t="s">
        <v>13769</v>
      </c>
    </row>
    <row r="700" spans="1:2" x14ac:dyDescent="0.25">
      <c r="A700" s="62">
        <v>12161906</v>
      </c>
      <c r="B700" s="63" t="s">
        <v>12650</v>
      </c>
    </row>
    <row r="701" spans="1:2" x14ac:dyDescent="0.25">
      <c r="A701" s="62">
        <v>12161907</v>
      </c>
      <c r="B701" s="63" t="s">
        <v>10817</v>
      </c>
    </row>
    <row r="702" spans="1:2" x14ac:dyDescent="0.25">
      <c r="A702" s="62">
        <v>12162002</v>
      </c>
      <c r="B702" s="63" t="s">
        <v>6868</v>
      </c>
    </row>
    <row r="703" spans="1:2" x14ac:dyDescent="0.25">
      <c r="A703" s="62">
        <v>12162003</v>
      </c>
      <c r="B703" s="63" t="s">
        <v>16336</v>
      </c>
    </row>
    <row r="704" spans="1:2" x14ac:dyDescent="0.25">
      <c r="A704" s="62">
        <v>12162004</v>
      </c>
      <c r="B704" s="63" t="s">
        <v>8098</v>
      </c>
    </row>
    <row r="705" spans="1:2" x14ac:dyDescent="0.25">
      <c r="A705" s="62">
        <v>12162005</v>
      </c>
      <c r="B705" s="63" t="s">
        <v>249</v>
      </c>
    </row>
    <row r="706" spans="1:2" x14ac:dyDescent="0.25">
      <c r="A706" s="62">
        <v>12162101</v>
      </c>
      <c r="B706" s="63" t="s">
        <v>7088</v>
      </c>
    </row>
    <row r="707" spans="1:2" x14ac:dyDescent="0.25">
      <c r="A707" s="62">
        <v>12162201</v>
      </c>
      <c r="B707" s="63" t="s">
        <v>11146</v>
      </c>
    </row>
    <row r="708" spans="1:2" x14ac:dyDescent="0.25">
      <c r="A708" s="62">
        <v>12162202</v>
      </c>
      <c r="B708" s="63" t="s">
        <v>2216</v>
      </c>
    </row>
    <row r="709" spans="1:2" x14ac:dyDescent="0.25">
      <c r="A709" s="62">
        <v>12162203</v>
      </c>
      <c r="B709" s="63" t="s">
        <v>6325</v>
      </c>
    </row>
    <row r="710" spans="1:2" x14ac:dyDescent="0.25">
      <c r="A710" s="62">
        <v>12162204</v>
      </c>
      <c r="B710" s="63" t="s">
        <v>3960</v>
      </c>
    </row>
    <row r="711" spans="1:2" x14ac:dyDescent="0.25">
      <c r="A711" s="62">
        <v>12162205</v>
      </c>
      <c r="B711" s="63" t="s">
        <v>7084</v>
      </c>
    </row>
    <row r="712" spans="1:2" x14ac:dyDescent="0.25">
      <c r="A712" s="62">
        <v>12162206</v>
      </c>
      <c r="B712" s="63" t="s">
        <v>1213</v>
      </c>
    </row>
    <row r="713" spans="1:2" x14ac:dyDescent="0.25">
      <c r="A713" s="62">
        <v>12162207</v>
      </c>
      <c r="B713" s="63" t="s">
        <v>11637</v>
      </c>
    </row>
    <row r="714" spans="1:2" x14ac:dyDescent="0.25">
      <c r="A714" s="62">
        <v>12162208</v>
      </c>
      <c r="B714" s="63" t="s">
        <v>14758</v>
      </c>
    </row>
    <row r="715" spans="1:2" x14ac:dyDescent="0.25">
      <c r="A715" s="62">
        <v>12162209</v>
      </c>
      <c r="B715" s="63" t="s">
        <v>7950</v>
      </c>
    </row>
    <row r="716" spans="1:2" x14ac:dyDescent="0.25">
      <c r="A716" s="62">
        <v>12162210</v>
      </c>
      <c r="B716" s="63" t="s">
        <v>13565</v>
      </c>
    </row>
    <row r="717" spans="1:2" x14ac:dyDescent="0.25">
      <c r="A717" s="62">
        <v>12162211</v>
      </c>
      <c r="B717" s="63" t="s">
        <v>3989</v>
      </c>
    </row>
    <row r="718" spans="1:2" x14ac:dyDescent="0.25">
      <c r="A718" s="62">
        <v>12162212</v>
      </c>
      <c r="B718" s="63" t="s">
        <v>6292</v>
      </c>
    </row>
    <row r="719" spans="1:2" x14ac:dyDescent="0.25">
      <c r="A719" s="62">
        <v>12162301</v>
      </c>
      <c r="B719" s="63" t="s">
        <v>15153</v>
      </c>
    </row>
    <row r="720" spans="1:2" x14ac:dyDescent="0.25">
      <c r="A720" s="62">
        <v>12162302</v>
      </c>
      <c r="B720" s="63" t="s">
        <v>6235</v>
      </c>
    </row>
    <row r="721" spans="1:2" x14ac:dyDescent="0.25">
      <c r="A721" s="62">
        <v>12162303</v>
      </c>
      <c r="B721" s="63" t="s">
        <v>9537</v>
      </c>
    </row>
    <row r="722" spans="1:2" x14ac:dyDescent="0.25">
      <c r="A722" s="62">
        <v>12162401</v>
      </c>
      <c r="B722" s="63" t="s">
        <v>18504</v>
      </c>
    </row>
    <row r="723" spans="1:2" x14ac:dyDescent="0.25">
      <c r="A723" s="62">
        <v>12162402</v>
      </c>
      <c r="B723" s="63" t="s">
        <v>5249</v>
      </c>
    </row>
    <row r="724" spans="1:2" x14ac:dyDescent="0.25">
      <c r="A724" s="62">
        <v>12162501</v>
      </c>
      <c r="B724" s="63" t="s">
        <v>13793</v>
      </c>
    </row>
    <row r="725" spans="1:2" x14ac:dyDescent="0.25">
      <c r="A725" s="62">
        <v>12162502</v>
      </c>
      <c r="B725" s="63" t="s">
        <v>10637</v>
      </c>
    </row>
    <row r="726" spans="1:2" x14ac:dyDescent="0.25">
      <c r="A726" s="62">
        <v>12162503</v>
      </c>
      <c r="B726" s="63" t="s">
        <v>18275</v>
      </c>
    </row>
    <row r="727" spans="1:2" x14ac:dyDescent="0.25">
      <c r="A727" s="62">
        <v>12162601</v>
      </c>
      <c r="B727" s="63" t="s">
        <v>8364</v>
      </c>
    </row>
    <row r="728" spans="1:2" x14ac:dyDescent="0.25">
      <c r="A728" s="62">
        <v>12162602</v>
      </c>
      <c r="B728" s="63" t="s">
        <v>2790</v>
      </c>
    </row>
    <row r="729" spans="1:2" x14ac:dyDescent="0.25">
      <c r="A729" s="62">
        <v>12162701</v>
      </c>
      <c r="B729" s="63" t="s">
        <v>7163</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4770</v>
      </c>
    </row>
    <row r="735" spans="1:2" x14ac:dyDescent="0.25">
      <c r="A735" s="62">
        <v>12162903</v>
      </c>
      <c r="B735" s="63" t="s">
        <v>824</v>
      </c>
    </row>
    <row r="736" spans="1:2" x14ac:dyDescent="0.25">
      <c r="A736" s="62">
        <v>12163001</v>
      </c>
      <c r="B736" s="63" t="s">
        <v>14824</v>
      </c>
    </row>
    <row r="737" spans="1:2" x14ac:dyDescent="0.25">
      <c r="A737" s="62">
        <v>12163101</v>
      </c>
      <c r="B737" s="63" t="s">
        <v>6093</v>
      </c>
    </row>
    <row r="738" spans="1:2" x14ac:dyDescent="0.25">
      <c r="A738" s="62">
        <v>12163201</v>
      </c>
      <c r="B738" s="63" t="s">
        <v>3243</v>
      </c>
    </row>
    <row r="739" spans="1:2" x14ac:dyDescent="0.25">
      <c r="A739" s="62">
        <v>12163301</v>
      </c>
      <c r="B739" s="63" t="s">
        <v>4904</v>
      </c>
    </row>
    <row r="740" spans="1:2" x14ac:dyDescent="0.25">
      <c r="A740" s="62">
        <v>12163401</v>
      </c>
      <c r="B740" s="63" t="s">
        <v>9709</v>
      </c>
    </row>
    <row r="741" spans="1:2" x14ac:dyDescent="0.25">
      <c r="A741" s="62">
        <v>12163501</v>
      </c>
      <c r="B741" s="63" t="s">
        <v>7480</v>
      </c>
    </row>
    <row r="742" spans="1:2" x14ac:dyDescent="0.25">
      <c r="A742" s="62">
        <v>12163601</v>
      </c>
      <c r="B742" s="63" t="s">
        <v>14135</v>
      </c>
    </row>
    <row r="743" spans="1:2" x14ac:dyDescent="0.25">
      <c r="A743" s="62">
        <v>12163602</v>
      </c>
      <c r="B743" s="63" t="s">
        <v>11158</v>
      </c>
    </row>
    <row r="744" spans="1:2" x14ac:dyDescent="0.25">
      <c r="A744" s="62">
        <v>12163701</v>
      </c>
      <c r="B744" s="63" t="s">
        <v>13893</v>
      </c>
    </row>
    <row r="745" spans="1:2" x14ac:dyDescent="0.25">
      <c r="A745" s="62">
        <v>12163801</v>
      </c>
      <c r="B745" s="63" t="s">
        <v>1296</v>
      </c>
    </row>
    <row r="746" spans="1:2" x14ac:dyDescent="0.25">
      <c r="A746" s="62">
        <v>12163802</v>
      </c>
      <c r="B746" s="63" t="s">
        <v>2675</v>
      </c>
    </row>
    <row r="747" spans="1:2" x14ac:dyDescent="0.25">
      <c r="A747" s="62">
        <v>12163901</v>
      </c>
      <c r="B747" s="63" t="s">
        <v>13261</v>
      </c>
    </row>
    <row r="748" spans="1:2" x14ac:dyDescent="0.25">
      <c r="A748" s="62">
        <v>12163902</v>
      </c>
      <c r="B748" s="63" t="s">
        <v>3225</v>
      </c>
    </row>
    <row r="749" spans="1:2" x14ac:dyDescent="0.25">
      <c r="A749" s="62">
        <v>12164001</v>
      </c>
      <c r="B749" s="63" t="s">
        <v>2113</v>
      </c>
    </row>
    <row r="750" spans="1:2" x14ac:dyDescent="0.25">
      <c r="A750" s="62">
        <v>12164101</v>
      </c>
      <c r="B750" s="63" t="s">
        <v>9340</v>
      </c>
    </row>
    <row r="751" spans="1:2" x14ac:dyDescent="0.25">
      <c r="A751" s="62">
        <v>12164102</v>
      </c>
      <c r="B751" s="63" t="s">
        <v>13007</v>
      </c>
    </row>
    <row r="752" spans="1:2" x14ac:dyDescent="0.25">
      <c r="A752" s="62">
        <v>12164201</v>
      </c>
      <c r="B752" s="63" t="s">
        <v>6812</v>
      </c>
    </row>
    <row r="753" spans="1:2" x14ac:dyDescent="0.25">
      <c r="A753" s="62">
        <v>12164301</v>
      </c>
      <c r="B753" s="63" t="s">
        <v>487</v>
      </c>
    </row>
    <row r="754" spans="1:2" x14ac:dyDescent="0.25">
      <c r="A754" s="62">
        <v>12164401</v>
      </c>
      <c r="B754" s="63" t="s">
        <v>8637</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12503</v>
      </c>
    </row>
    <row r="761" spans="1:2" x14ac:dyDescent="0.25">
      <c r="A761" s="62">
        <v>12171503</v>
      </c>
      <c r="B761" s="63" t="s">
        <v>5608</v>
      </c>
    </row>
    <row r="762" spans="1:2" x14ac:dyDescent="0.25">
      <c r="A762" s="62">
        <v>12171504</v>
      </c>
      <c r="B762" s="63" t="s">
        <v>9698</v>
      </c>
    </row>
    <row r="763" spans="1:2" x14ac:dyDescent="0.25">
      <c r="A763" s="62">
        <v>12171505</v>
      </c>
      <c r="B763" s="63" t="s">
        <v>10226</v>
      </c>
    </row>
    <row r="764" spans="1:2" x14ac:dyDescent="0.25">
      <c r="A764" s="62">
        <v>12171506</v>
      </c>
      <c r="B764" s="63" t="s">
        <v>237</v>
      </c>
    </row>
    <row r="765" spans="1:2" x14ac:dyDescent="0.25">
      <c r="A765" s="62">
        <v>12171602</v>
      </c>
      <c r="B765" s="63" t="s">
        <v>11040</v>
      </c>
    </row>
    <row r="766" spans="1:2" x14ac:dyDescent="0.25">
      <c r="A766" s="62">
        <v>12171603</v>
      </c>
      <c r="B766" s="63" t="s">
        <v>5914</v>
      </c>
    </row>
    <row r="767" spans="1:2" x14ac:dyDescent="0.25">
      <c r="A767" s="62">
        <v>12171604</v>
      </c>
      <c r="B767" s="63" t="s">
        <v>4763</v>
      </c>
    </row>
    <row r="768" spans="1:2" x14ac:dyDescent="0.25">
      <c r="A768" s="62">
        <v>12171605</v>
      </c>
      <c r="B768" s="63" t="s">
        <v>7754</v>
      </c>
    </row>
    <row r="769" spans="1:2" x14ac:dyDescent="0.25">
      <c r="A769" s="62">
        <v>12171701</v>
      </c>
      <c r="B769" s="63" t="s">
        <v>14561</v>
      </c>
    </row>
    <row r="770" spans="1:2" x14ac:dyDescent="0.25">
      <c r="A770" s="62">
        <v>12171702</v>
      </c>
      <c r="B770" s="63" t="s">
        <v>17035</v>
      </c>
    </row>
    <row r="771" spans="1:2" x14ac:dyDescent="0.25">
      <c r="A771" s="62">
        <v>12171703</v>
      </c>
      <c r="B771" s="63" t="s">
        <v>14060</v>
      </c>
    </row>
    <row r="772" spans="1:2" x14ac:dyDescent="0.25">
      <c r="A772" s="62">
        <v>12181501</v>
      </c>
      <c r="B772" s="63" t="s">
        <v>16139</v>
      </c>
    </row>
    <row r="773" spans="1:2" x14ac:dyDescent="0.25">
      <c r="A773" s="62">
        <v>12181502</v>
      </c>
      <c r="B773" s="63" t="s">
        <v>3288</v>
      </c>
    </row>
    <row r="774" spans="1:2" x14ac:dyDescent="0.25">
      <c r="A774" s="62">
        <v>12181503</v>
      </c>
      <c r="B774" s="63" t="s">
        <v>6850</v>
      </c>
    </row>
    <row r="775" spans="1:2" x14ac:dyDescent="0.25">
      <c r="A775" s="62">
        <v>12181504</v>
      </c>
      <c r="B775" s="63" t="s">
        <v>18606</v>
      </c>
    </row>
    <row r="776" spans="1:2" x14ac:dyDescent="0.25">
      <c r="A776" s="62">
        <v>12181601</v>
      </c>
      <c r="B776" s="63" t="s">
        <v>9231</v>
      </c>
    </row>
    <row r="777" spans="1:2" x14ac:dyDescent="0.25">
      <c r="A777" s="62">
        <v>12181602</v>
      </c>
      <c r="B777" s="63" t="s">
        <v>16070</v>
      </c>
    </row>
    <row r="778" spans="1:2" x14ac:dyDescent="0.25">
      <c r="A778" s="62">
        <v>12191501</v>
      </c>
      <c r="B778" s="63" t="s">
        <v>7667</v>
      </c>
    </row>
    <row r="779" spans="1:2" x14ac:dyDescent="0.25">
      <c r="A779" s="62">
        <v>12191502</v>
      </c>
      <c r="B779" s="63" t="s">
        <v>3928</v>
      </c>
    </row>
    <row r="780" spans="1:2" x14ac:dyDescent="0.25">
      <c r="A780" s="62">
        <v>12191503</v>
      </c>
      <c r="B780" s="63" t="s">
        <v>2679</v>
      </c>
    </row>
    <row r="781" spans="1:2" x14ac:dyDescent="0.25">
      <c r="A781" s="62">
        <v>12191504</v>
      </c>
      <c r="B781" s="63" t="s">
        <v>9468</v>
      </c>
    </row>
    <row r="782" spans="1:2" x14ac:dyDescent="0.25">
      <c r="A782" s="62">
        <v>12191601</v>
      </c>
      <c r="B782" s="63" t="s">
        <v>16479</v>
      </c>
    </row>
    <row r="783" spans="1:2" x14ac:dyDescent="0.25">
      <c r="A783" s="62">
        <v>12191602</v>
      </c>
      <c r="B783" s="63" t="s">
        <v>6118</v>
      </c>
    </row>
    <row r="784" spans="1:2" x14ac:dyDescent="0.25">
      <c r="A784" s="62">
        <v>12352001</v>
      </c>
      <c r="B784" s="63" t="s">
        <v>3665</v>
      </c>
    </row>
    <row r="785" spans="1:2" x14ac:dyDescent="0.25">
      <c r="A785" s="62">
        <v>12352002</v>
      </c>
      <c r="B785" s="63" t="s">
        <v>1427</v>
      </c>
    </row>
    <row r="786" spans="1:2" x14ac:dyDescent="0.25">
      <c r="A786" s="62">
        <v>12352003</v>
      </c>
      <c r="B786" s="63" t="s">
        <v>569</v>
      </c>
    </row>
    <row r="787" spans="1:2" x14ac:dyDescent="0.25">
      <c r="A787" s="62">
        <v>12352005</v>
      </c>
      <c r="B787" s="63" t="s">
        <v>9734</v>
      </c>
    </row>
    <row r="788" spans="1:2" x14ac:dyDescent="0.25">
      <c r="A788" s="62">
        <v>12352101</v>
      </c>
      <c r="B788" s="63" t="s">
        <v>1583</v>
      </c>
    </row>
    <row r="789" spans="1:2" x14ac:dyDescent="0.25">
      <c r="A789" s="62">
        <v>12352102</v>
      </c>
      <c r="B789" s="63" t="s">
        <v>17997</v>
      </c>
    </row>
    <row r="790" spans="1:2" x14ac:dyDescent="0.25">
      <c r="A790" s="62">
        <v>12352103</v>
      </c>
      <c r="B790" s="63" t="s">
        <v>7552</v>
      </c>
    </row>
    <row r="791" spans="1:2" x14ac:dyDescent="0.25">
      <c r="A791" s="62">
        <v>12352104</v>
      </c>
      <c r="B791" s="63" t="s">
        <v>17067</v>
      </c>
    </row>
    <row r="792" spans="1:2" x14ac:dyDescent="0.25">
      <c r="A792" s="62">
        <v>12352105</v>
      </c>
      <c r="B792" s="63" t="s">
        <v>8108</v>
      </c>
    </row>
    <row r="793" spans="1:2" x14ac:dyDescent="0.25">
      <c r="A793" s="62">
        <v>12352106</v>
      </c>
      <c r="B793" s="63" t="s">
        <v>3160</v>
      </c>
    </row>
    <row r="794" spans="1:2" x14ac:dyDescent="0.25">
      <c r="A794" s="62">
        <v>12352107</v>
      </c>
      <c r="B794" s="63" t="s">
        <v>6269</v>
      </c>
    </row>
    <row r="795" spans="1:2" x14ac:dyDescent="0.25">
      <c r="A795" s="62">
        <v>12352108</v>
      </c>
      <c r="B795" s="63" t="s">
        <v>12227</v>
      </c>
    </row>
    <row r="796" spans="1:2" x14ac:dyDescent="0.25">
      <c r="A796" s="62">
        <v>12352111</v>
      </c>
      <c r="B796" s="63" t="s">
        <v>8057</v>
      </c>
    </row>
    <row r="797" spans="1:2" x14ac:dyDescent="0.25">
      <c r="A797" s="62">
        <v>12352112</v>
      </c>
      <c r="B797" s="63" t="s">
        <v>12227</v>
      </c>
    </row>
    <row r="798" spans="1:2" x14ac:dyDescent="0.25">
      <c r="A798" s="62">
        <v>12352113</v>
      </c>
      <c r="B798" s="63" t="s">
        <v>18634</v>
      </c>
    </row>
    <row r="799" spans="1:2" x14ac:dyDescent="0.25">
      <c r="A799" s="62">
        <v>12352114</v>
      </c>
      <c r="B799" s="63" t="s">
        <v>3379</v>
      </c>
    </row>
    <row r="800" spans="1:2" x14ac:dyDescent="0.25">
      <c r="A800" s="62">
        <v>12352115</v>
      </c>
      <c r="B800" s="63" t="s">
        <v>10515</v>
      </c>
    </row>
    <row r="801" spans="1:2" x14ac:dyDescent="0.25">
      <c r="A801" s="62">
        <v>12352116</v>
      </c>
      <c r="B801" s="63" t="s">
        <v>2599</v>
      </c>
    </row>
    <row r="802" spans="1:2" x14ac:dyDescent="0.25">
      <c r="A802" s="62">
        <v>12352117</v>
      </c>
      <c r="B802" s="63" t="s">
        <v>17051</v>
      </c>
    </row>
    <row r="803" spans="1:2" x14ac:dyDescent="0.25">
      <c r="A803" s="62">
        <v>12352118</v>
      </c>
      <c r="B803" s="63" t="s">
        <v>1376</v>
      </c>
    </row>
    <row r="804" spans="1:2" x14ac:dyDescent="0.25">
      <c r="A804" s="62">
        <v>12352119</v>
      </c>
      <c r="B804" s="63" t="s">
        <v>6815</v>
      </c>
    </row>
    <row r="805" spans="1:2" x14ac:dyDescent="0.25">
      <c r="A805" s="62">
        <v>12352120</v>
      </c>
      <c r="B805" s="63" t="s">
        <v>11648</v>
      </c>
    </row>
    <row r="806" spans="1:2" x14ac:dyDescent="0.25">
      <c r="A806" s="62">
        <v>12352121</v>
      </c>
      <c r="B806" s="63" t="s">
        <v>10787</v>
      </c>
    </row>
    <row r="807" spans="1:2" x14ac:dyDescent="0.25">
      <c r="A807" s="62">
        <v>12352123</v>
      </c>
      <c r="B807" s="63" t="s">
        <v>18057</v>
      </c>
    </row>
    <row r="808" spans="1:2" x14ac:dyDescent="0.25">
      <c r="A808" s="62">
        <v>12352124</v>
      </c>
      <c r="B808" s="63" t="s">
        <v>17174</v>
      </c>
    </row>
    <row r="809" spans="1:2" x14ac:dyDescent="0.25">
      <c r="A809" s="62">
        <v>12352125</v>
      </c>
      <c r="B809" s="63" t="s">
        <v>15902</v>
      </c>
    </row>
    <row r="810" spans="1:2" x14ac:dyDescent="0.25">
      <c r="A810" s="62">
        <v>12352126</v>
      </c>
      <c r="B810" s="63" t="s">
        <v>12281</v>
      </c>
    </row>
    <row r="811" spans="1:2" x14ac:dyDescent="0.25">
      <c r="A811" s="62">
        <v>12352127</v>
      </c>
      <c r="B811" s="63" t="s">
        <v>2907</v>
      </c>
    </row>
    <row r="812" spans="1:2" x14ac:dyDescent="0.25">
      <c r="A812" s="62">
        <v>12352128</v>
      </c>
      <c r="B812" s="63" t="s">
        <v>1751</v>
      </c>
    </row>
    <row r="813" spans="1:2" x14ac:dyDescent="0.25">
      <c r="A813" s="62">
        <v>12352129</v>
      </c>
      <c r="B813" s="63" t="s">
        <v>5531</v>
      </c>
    </row>
    <row r="814" spans="1:2" x14ac:dyDescent="0.25">
      <c r="A814" s="62">
        <v>12352130</v>
      </c>
      <c r="B814" s="63" t="s">
        <v>15028</v>
      </c>
    </row>
    <row r="815" spans="1:2" x14ac:dyDescent="0.25">
      <c r="A815" s="62">
        <v>12352201</v>
      </c>
      <c r="B815" s="63" t="s">
        <v>5144</v>
      </c>
    </row>
    <row r="816" spans="1:2" x14ac:dyDescent="0.25">
      <c r="A816" s="62">
        <v>12352202</v>
      </c>
      <c r="B816" s="63" t="s">
        <v>937</v>
      </c>
    </row>
    <row r="817" spans="1:2" x14ac:dyDescent="0.25">
      <c r="A817" s="62">
        <v>12352203</v>
      </c>
      <c r="B817" s="63" t="s">
        <v>5561</v>
      </c>
    </row>
    <row r="818" spans="1:2" x14ac:dyDescent="0.25">
      <c r="A818" s="62">
        <v>12352204</v>
      </c>
      <c r="B818" s="63" t="s">
        <v>4554</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7510</v>
      </c>
    </row>
    <row r="823" spans="1:2" x14ac:dyDescent="0.25">
      <c r="A823" s="62">
        <v>12352209</v>
      </c>
      <c r="B823" s="63" t="s">
        <v>5003</v>
      </c>
    </row>
    <row r="824" spans="1:2" x14ac:dyDescent="0.25">
      <c r="A824" s="62">
        <v>12352210</v>
      </c>
      <c r="B824" s="63" t="s">
        <v>5775</v>
      </c>
    </row>
    <row r="825" spans="1:2" x14ac:dyDescent="0.25">
      <c r="A825" s="62">
        <v>12352211</v>
      </c>
      <c r="B825" s="63" t="s">
        <v>16406</v>
      </c>
    </row>
    <row r="826" spans="1:2" x14ac:dyDescent="0.25">
      <c r="A826" s="62">
        <v>12352212</v>
      </c>
      <c r="B826" s="63" t="s">
        <v>11716</v>
      </c>
    </row>
    <row r="827" spans="1:2" x14ac:dyDescent="0.25">
      <c r="A827" s="62">
        <v>12352301</v>
      </c>
      <c r="B827" s="63" t="s">
        <v>4347</v>
      </c>
    </row>
    <row r="828" spans="1:2" x14ac:dyDescent="0.25">
      <c r="A828" s="62">
        <v>12352302</v>
      </c>
      <c r="B828" s="63" t="s">
        <v>7644</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12570</v>
      </c>
    </row>
    <row r="834" spans="1:2" x14ac:dyDescent="0.25">
      <c r="A834" s="62">
        <v>12352308</v>
      </c>
      <c r="B834" s="63" t="s">
        <v>17225</v>
      </c>
    </row>
    <row r="835" spans="1:2" x14ac:dyDescent="0.25">
      <c r="A835" s="62">
        <v>12352309</v>
      </c>
      <c r="B835" s="63" t="s">
        <v>6896</v>
      </c>
    </row>
    <row r="836" spans="1:2" x14ac:dyDescent="0.25">
      <c r="A836" s="62">
        <v>12352310</v>
      </c>
      <c r="B836" s="63" t="s">
        <v>14606</v>
      </c>
    </row>
    <row r="837" spans="1:2" x14ac:dyDescent="0.25">
      <c r="A837" s="62">
        <v>12352311</v>
      </c>
      <c r="B837" s="63" t="s">
        <v>8979</v>
      </c>
    </row>
    <row r="838" spans="1:2" x14ac:dyDescent="0.25">
      <c r="A838" s="62">
        <v>12352312</v>
      </c>
      <c r="B838" s="63" t="s">
        <v>4790</v>
      </c>
    </row>
    <row r="839" spans="1:2" x14ac:dyDescent="0.25">
      <c r="A839" s="62">
        <v>12352401</v>
      </c>
      <c r="B839" s="63" t="s">
        <v>12643</v>
      </c>
    </row>
    <row r="840" spans="1:2" x14ac:dyDescent="0.25">
      <c r="A840" s="62">
        <v>12352402</v>
      </c>
      <c r="B840" s="63" t="s">
        <v>6678</v>
      </c>
    </row>
    <row r="841" spans="1:2" x14ac:dyDescent="0.25">
      <c r="A841" s="62">
        <v>12352501</v>
      </c>
      <c r="B841" s="63" t="s">
        <v>5000</v>
      </c>
    </row>
    <row r="842" spans="1:2" x14ac:dyDescent="0.25">
      <c r="A842" s="62">
        <v>12352502</v>
      </c>
      <c r="B842" s="63" t="s">
        <v>3273</v>
      </c>
    </row>
    <row r="843" spans="1:2" x14ac:dyDescent="0.25">
      <c r="A843" s="62">
        <v>12352503</v>
      </c>
      <c r="B843" s="63" t="s">
        <v>15392</v>
      </c>
    </row>
    <row r="844" spans="1:2" x14ac:dyDescent="0.25">
      <c r="A844" s="62">
        <v>13101501</v>
      </c>
      <c r="B844" s="63" t="s">
        <v>7003</v>
      </c>
    </row>
    <row r="845" spans="1:2" x14ac:dyDescent="0.25">
      <c r="A845" s="62">
        <v>13101502</v>
      </c>
      <c r="B845" s="63" t="s">
        <v>11116</v>
      </c>
    </row>
    <row r="846" spans="1:2" x14ac:dyDescent="0.25">
      <c r="A846" s="62">
        <v>13101503</v>
      </c>
      <c r="B846" s="63" t="s">
        <v>397</v>
      </c>
    </row>
    <row r="847" spans="1:2" x14ac:dyDescent="0.25">
      <c r="A847" s="62">
        <v>13101504</v>
      </c>
      <c r="B847" s="63" t="s">
        <v>15017</v>
      </c>
    </row>
    <row r="848" spans="1:2" x14ac:dyDescent="0.25">
      <c r="A848" s="62">
        <v>13101505</v>
      </c>
      <c r="B848" s="63" t="s">
        <v>1341</v>
      </c>
    </row>
    <row r="849" spans="1:2" x14ac:dyDescent="0.25">
      <c r="A849" s="62">
        <v>13101601</v>
      </c>
      <c r="B849" s="63" t="s">
        <v>2774</v>
      </c>
    </row>
    <row r="850" spans="1:2" x14ac:dyDescent="0.25">
      <c r="A850" s="62">
        <v>13101602</v>
      </c>
      <c r="B850" s="63" t="s">
        <v>10480</v>
      </c>
    </row>
    <row r="851" spans="1:2" x14ac:dyDescent="0.25">
      <c r="A851" s="62">
        <v>13101603</v>
      </c>
      <c r="B851" s="63" t="s">
        <v>5251</v>
      </c>
    </row>
    <row r="852" spans="1:2" x14ac:dyDescent="0.25">
      <c r="A852" s="62">
        <v>13101604</v>
      </c>
      <c r="B852" s="63" t="s">
        <v>18157</v>
      </c>
    </row>
    <row r="853" spans="1:2" x14ac:dyDescent="0.25">
      <c r="A853" s="62">
        <v>13101605</v>
      </c>
      <c r="B853" s="63" t="s">
        <v>5498</v>
      </c>
    </row>
    <row r="854" spans="1:2" x14ac:dyDescent="0.25">
      <c r="A854" s="62">
        <v>13101606</v>
      </c>
      <c r="B854" s="63" t="s">
        <v>6710</v>
      </c>
    </row>
    <row r="855" spans="1:2" x14ac:dyDescent="0.25">
      <c r="A855" s="62">
        <v>13101607</v>
      </c>
      <c r="B855" s="63" t="s">
        <v>9490</v>
      </c>
    </row>
    <row r="856" spans="1:2" x14ac:dyDescent="0.25">
      <c r="A856" s="62">
        <v>13101701</v>
      </c>
      <c r="B856" s="63" t="s">
        <v>7129</v>
      </c>
    </row>
    <row r="857" spans="1:2" x14ac:dyDescent="0.25">
      <c r="A857" s="62">
        <v>13101702</v>
      </c>
      <c r="B857" s="63" t="s">
        <v>18141</v>
      </c>
    </row>
    <row r="858" spans="1:2" x14ac:dyDescent="0.25">
      <c r="A858" s="62">
        <v>13101703</v>
      </c>
      <c r="B858" s="63" t="s">
        <v>13160</v>
      </c>
    </row>
    <row r="859" spans="1:2" x14ac:dyDescent="0.25">
      <c r="A859" s="62">
        <v>13101704</v>
      </c>
      <c r="B859" s="63" t="s">
        <v>14944</v>
      </c>
    </row>
    <row r="860" spans="1:2" x14ac:dyDescent="0.25">
      <c r="A860" s="62">
        <v>13101705</v>
      </c>
      <c r="B860" s="63" t="s">
        <v>12701</v>
      </c>
    </row>
    <row r="861" spans="1:2" x14ac:dyDescent="0.25">
      <c r="A861" s="62">
        <v>13101706</v>
      </c>
      <c r="B861" s="63" t="s">
        <v>9283</v>
      </c>
    </row>
    <row r="862" spans="1:2" x14ac:dyDescent="0.25">
      <c r="A862" s="62">
        <v>13101707</v>
      </c>
      <c r="B862" s="63" t="s">
        <v>7036</v>
      </c>
    </row>
    <row r="863" spans="1:2" x14ac:dyDescent="0.25">
      <c r="A863" s="62">
        <v>13101708</v>
      </c>
      <c r="B863" s="63" t="s">
        <v>10900</v>
      </c>
    </row>
    <row r="864" spans="1:2" x14ac:dyDescent="0.25">
      <c r="A864" s="62">
        <v>13101709</v>
      </c>
      <c r="B864" s="63" t="s">
        <v>3819</v>
      </c>
    </row>
    <row r="865" spans="1:2" x14ac:dyDescent="0.25">
      <c r="A865" s="62">
        <v>13101710</v>
      </c>
      <c r="B865" s="63" t="s">
        <v>13337</v>
      </c>
    </row>
    <row r="866" spans="1:2" x14ac:dyDescent="0.25">
      <c r="A866" s="62">
        <v>13101711</v>
      </c>
      <c r="B866" s="63" t="s">
        <v>3715</v>
      </c>
    </row>
    <row r="867" spans="1:2" x14ac:dyDescent="0.25">
      <c r="A867" s="62">
        <v>13101712</v>
      </c>
      <c r="B867" s="63" t="s">
        <v>3289</v>
      </c>
    </row>
    <row r="868" spans="1:2" x14ac:dyDescent="0.25">
      <c r="A868" s="62">
        <v>13101713</v>
      </c>
      <c r="B868" s="63" t="s">
        <v>1830</v>
      </c>
    </row>
    <row r="869" spans="1:2" x14ac:dyDescent="0.25">
      <c r="A869" s="62">
        <v>13101714</v>
      </c>
      <c r="B869" s="63" t="s">
        <v>12270</v>
      </c>
    </row>
    <row r="870" spans="1:2" x14ac:dyDescent="0.25">
      <c r="A870" s="62">
        <v>13101715</v>
      </c>
      <c r="B870" s="63" t="s">
        <v>9121</v>
      </c>
    </row>
    <row r="871" spans="1:2" x14ac:dyDescent="0.25">
      <c r="A871" s="62">
        <v>13101716</v>
      </c>
      <c r="B871" s="63" t="s">
        <v>18519</v>
      </c>
    </row>
    <row r="872" spans="1:2" x14ac:dyDescent="0.25">
      <c r="A872" s="62">
        <v>13101717</v>
      </c>
      <c r="B872" s="63" t="s">
        <v>4724</v>
      </c>
    </row>
    <row r="873" spans="1:2" x14ac:dyDescent="0.25">
      <c r="A873" s="62">
        <v>13101718</v>
      </c>
      <c r="B873" s="63" t="s">
        <v>10151</v>
      </c>
    </row>
    <row r="874" spans="1:2" x14ac:dyDescent="0.25">
      <c r="A874" s="62">
        <v>13101719</v>
      </c>
      <c r="B874" s="63" t="s">
        <v>4135</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1573</v>
      </c>
    </row>
    <row r="879" spans="1:2" x14ac:dyDescent="0.25">
      <c r="A879" s="62">
        <v>13101724</v>
      </c>
      <c r="B879" s="63" t="s">
        <v>14649</v>
      </c>
    </row>
    <row r="880" spans="1:2" x14ac:dyDescent="0.25">
      <c r="A880" s="62">
        <v>13101902</v>
      </c>
      <c r="B880" s="63" t="s">
        <v>10993</v>
      </c>
    </row>
    <row r="881" spans="1:2" x14ac:dyDescent="0.25">
      <c r="A881" s="62">
        <v>13101903</v>
      </c>
      <c r="B881" s="63" t="s">
        <v>18529</v>
      </c>
    </row>
    <row r="882" spans="1:2" x14ac:dyDescent="0.25">
      <c r="A882" s="62">
        <v>13101904</v>
      </c>
      <c r="B882" s="63" t="s">
        <v>17567</v>
      </c>
    </row>
    <row r="883" spans="1:2" x14ac:dyDescent="0.25">
      <c r="A883" s="62">
        <v>13101905</v>
      </c>
      <c r="B883" s="63" t="s">
        <v>7778</v>
      </c>
    </row>
    <row r="884" spans="1:2" x14ac:dyDescent="0.25">
      <c r="A884" s="62">
        <v>13101906</v>
      </c>
      <c r="B884" s="63" t="s">
        <v>8004</v>
      </c>
    </row>
    <row r="885" spans="1:2" x14ac:dyDescent="0.25">
      <c r="A885" s="62">
        <v>13102001</v>
      </c>
      <c r="B885" s="63" t="s">
        <v>131</v>
      </c>
    </row>
    <row r="886" spans="1:2" x14ac:dyDescent="0.25">
      <c r="A886" s="62">
        <v>13102002</v>
      </c>
      <c r="B886" s="63" t="s">
        <v>3750</v>
      </c>
    </row>
    <row r="887" spans="1:2" x14ac:dyDescent="0.25">
      <c r="A887" s="62">
        <v>13102003</v>
      </c>
      <c r="B887" s="63" t="s">
        <v>11657</v>
      </c>
    </row>
    <row r="888" spans="1:2" x14ac:dyDescent="0.25">
      <c r="A888" s="62">
        <v>13102005</v>
      </c>
      <c r="B888" s="63" t="s">
        <v>10407</v>
      </c>
    </row>
    <row r="889" spans="1:2" x14ac:dyDescent="0.25">
      <c r="A889" s="62">
        <v>13102006</v>
      </c>
      <c r="B889" s="63" t="s">
        <v>16471</v>
      </c>
    </row>
    <row r="890" spans="1:2" x14ac:dyDescent="0.25">
      <c r="A890" s="62">
        <v>13102008</v>
      </c>
      <c r="B890" s="63" t="s">
        <v>18306</v>
      </c>
    </row>
    <row r="891" spans="1:2" x14ac:dyDescent="0.25">
      <c r="A891" s="62">
        <v>13102009</v>
      </c>
      <c r="B891" s="63" t="s">
        <v>844</v>
      </c>
    </row>
    <row r="892" spans="1:2" x14ac:dyDescent="0.25">
      <c r="A892" s="62">
        <v>13102010</v>
      </c>
      <c r="B892" s="63" t="s">
        <v>11749</v>
      </c>
    </row>
    <row r="893" spans="1:2" x14ac:dyDescent="0.25">
      <c r="A893" s="62">
        <v>13102011</v>
      </c>
      <c r="B893" s="63" t="s">
        <v>17016</v>
      </c>
    </row>
    <row r="894" spans="1:2" x14ac:dyDescent="0.25">
      <c r="A894" s="62">
        <v>13102012</v>
      </c>
      <c r="B894" s="63" t="s">
        <v>15149</v>
      </c>
    </row>
    <row r="895" spans="1:2" x14ac:dyDescent="0.25">
      <c r="A895" s="62">
        <v>13102013</v>
      </c>
      <c r="B895" s="63" t="s">
        <v>5721</v>
      </c>
    </row>
    <row r="896" spans="1:2" x14ac:dyDescent="0.25">
      <c r="A896" s="62">
        <v>13102014</v>
      </c>
      <c r="B896" s="63" t="s">
        <v>1974</v>
      </c>
    </row>
    <row r="897" spans="1:2" x14ac:dyDescent="0.25">
      <c r="A897" s="62">
        <v>13102015</v>
      </c>
      <c r="B897" s="63" t="s">
        <v>18044</v>
      </c>
    </row>
    <row r="898" spans="1:2" x14ac:dyDescent="0.25">
      <c r="A898" s="62">
        <v>13102016</v>
      </c>
      <c r="B898" s="63" t="s">
        <v>6429</v>
      </c>
    </row>
    <row r="899" spans="1:2" x14ac:dyDescent="0.25">
      <c r="A899" s="62">
        <v>13102017</v>
      </c>
      <c r="B899" s="63" t="s">
        <v>7811</v>
      </c>
    </row>
    <row r="900" spans="1:2" x14ac:dyDescent="0.25">
      <c r="A900" s="62">
        <v>13102018</v>
      </c>
      <c r="B900" s="63" t="s">
        <v>17103</v>
      </c>
    </row>
    <row r="901" spans="1:2" x14ac:dyDescent="0.25">
      <c r="A901" s="62">
        <v>13102019</v>
      </c>
      <c r="B901" s="63" t="s">
        <v>10074</v>
      </c>
    </row>
    <row r="902" spans="1:2" x14ac:dyDescent="0.25">
      <c r="A902" s="62">
        <v>13102020</v>
      </c>
      <c r="B902" s="63" t="s">
        <v>2460</v>
      </c>
    </row>
    <row r="903" spans="1:2" x14ac:dyDescent="0.25">
      <c r="A903" s="62">
        <v>13102021</v>
      </c>
      <c r="B903" s="63" t="s">
        <v>8375</v>
      </c>
    </row>
    <row r="904" spans="1:2" x14ac:dyDescent="0.25">
      <c r="A904" s="62">
        <v>13102022</v>
      </c>
      <c r="B904" s="63" t="s">
        <v>1147</v>
      </c>
    </row>
    <row r="905" spans="1:2" x14ac:dyDescent="0.25">
      <c r="A905" s="62">
        <v>13102023</v>
      </c>
      <c r="B905" s="63" t="s">
        <v>11794</v>
      </c>
    </row>
    <row r="906" spans="1:2" x14ac:dyDescent="0.25">
      <c r="A906" s="62">
        <v>13102024</v>
      </c>
      <c r="B906" s="63" t="s">
        <v>142</v>
      </c>
    </row>
    <row r="907" spans="1:2" x14ac:dyDescent="0.25">
      <c r="A907" s="62">
        <v>13102025</v>
      </c>
      <c r="B907" s="63" t="s">
        <v>6027</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1268</v>
      </c>
    </row>
    <row r="912" spans="1:2" x14ac:dyDescent="0.25">
      <c r="A912" s="62">
        <v>13102030</v>
      </c>
      <c r="B912" s="63" t="s">
        <v>17309</v>
      </c>
    </row>
    <row r="913" spans="1:2" x14ac:dyDescent="0.25">
      <c r="A913" s="62">
        <v>13102031</v>
      </c>
      <c r="B913" s="63" t="s">
        <v>635</v>
      </c>
    </row>
    <row r="914" spans="1:2" x14ac:dyDescent="0.25">
      <c r="A914" s="62">
        <v>13111001</v>
      </c>
      <c r="B914" s="63" t="s">
        <v>8030</v>
      </c>
    </row>
    <row r="915" spans="1:2" x14ac:dyDescent="0.25">
      <c r="A915" s="62">
        <v>13111002</v>
      </c>
      <c r="B915" s="63" t="s">
        <v>4529</v>
      </c>
    </row>
    <row r="916" spans="1:2" x14ac:dyDescent="0.25">
      <c r="A916" s="62">
        <v>13111003</v>
      </c>
      <c r="B916" s="63" t="s">
        <v>15586</v>
      </c>
    </row>
    <row r="917" spans="1:2" x14ac:dyDescent="0.25">
      <c r="A917" s="62">
        <v>13111004</v>
      </c>
      <c r="B917" s="63" t="s">
        <v>7630</v>
      </c>
    </row>
    <row r="918" spans="1:2" x14ac:dyDescent="0.25">
      <c r="A918" s="62">
        <v>13111005</v>
      </c>
      <c r="B918" s="63" t="s">
        <v>12648</v>
      </c>
    </row>
    <row r="919" spans="1:2" x14ac:dyDescent="0.25">
      <c r="A919" s="62">
        <v>13111006</v>
      </c>
      <c r="B919" s="63" t="s">
        <v>6957</v>
      </c>
    </row>
    <row r="920" spans="1:2" x14ac:dyDescent="0.25">
      <c r="A920" s="62">
        <v>13111007</v>
      </c>
      <c r="B920" s="63" t="s">
        <v>8340</v>
      </c>
    </row>
    <row r="921" spans="1:2" x14ac:dyDescent="0.25">
      <c r="A921" s="62">
        <v>13111008</v>
      </c>
      <c r="B921" s="63" t="s">
        <v>12393</v>
      </c>
    </row>
    <row r="922" spans="1:2" x14ac:dyDescent="0.25">
      <c r="A922" s="62">
        <v>13111009</v>
      </c>
      <c r="B922" s="63" t="s">
        <v>10320</v>
      </c>
    </row>
    <row r="923" spans="1:2" x14ac:dyDescent="0.25">
      <c r="A923" s="62">
        <v>13111010</v>
      </c>
      <c r="B923" s="63" t="s">
        <v>15416</v>
      </c>
    </row>
    <row r="924" spans="1:2" x14ac:dyDescent="0.25">
      <c r="A924" s="62">
        <v>13111011</v>
      </c>
      <c r="B924" s="63" t="s">
        <v>9104</v>
      </c>
    </row>
    <row r="925" spans="1:2" x14ac:dyDescent="0.25">
      <c r="A925" s="62">
        <v>13111012</v>
      </c>
      <c r="B925" s="63" t="s">
        <v>10711</v>
      </c>
    </row>
    <row r="926" spans="1:2" x14ac:dyDescent="0.25">
      <c r="A926" s="62">
        <v>13111013</v>
      </c>
      <c r="B926" s="63" t="s">
        <v>13592</v>
      </c>
    </row>
    <row r="927" spans="1:2" x14ac:dyDescent="0.25">
      <c r="A927" s="62">
        <v>13111014</v>
      </c>
      <c r="B927" s="63" t="s">
        <v>2767</v>
      </c>
    </row>
    <row r="928" spans="1:2" x14ac:dyDescent="0.25">
      <c r="A928" s="62">
        <v>13111015</v>
      </c>
      <c r="B928" s="63" t="s">
        <v>1405</v>
      </c>
    </row>
    <row r="929" spans="1:2" x14ac:dyDescent="0.25">
      <c r="A929" s="62">
        <v>13111016</v>
      </c>
      <c r="B929" s="63" t="s">
        <v>15156</v>
      </c>
    </row>
    <row r="930" spans="1:2" x14ac:dyDescent="0.25">
      <c r="A930" s="62">
        <v>13111017</v>
      </c>
      <c r="B930" s="63" t="s">
        <v>11112</v>
      </c>
    </row>
    <row r="931" spans="1:2" x14ac:dyDescent="0.25">
      <c r="A931" s="62">
        <v>13111018</v>
      </c>
      <c r="B931" s="63" t="s">
        <v>13778</v>
      </c>
    </row>
    <row r="932" spans="1:2" x14ac:dyDescent="0.25">
      <c r="A932" s="62">
        <v>13111019</v>
      </c>
      <c r="B932" s="63" t="s">
        <v>1379</v>
      </c>
    </row>
    <row r="933" spans="1:2" x14ac:dyDescent="0.25">
      <c r="A933" s="62">
        <v>13111020</v>
      </c>
      <c r="B933" s="63" t="s">
        <v>4288</v>
      </c>
    </row>
    <row r="934" spans="1:2" x14ac:dyDescent="0.25">
      <c r="A934" s="62">
        <v>13111021</v>
      </c>
      <c r="B934" s="63" t="s">
        <v>12512</v>
      </c>
    </row>
    <row r="935" spans="1:2" x14ac:dyDescent="0.25">
      <c r="A935" s="62">
        <v>13111022</v>
      </c>
      <c r="B935" s="63" t="s">
        <v>12653</v>
      </c>
    </row>
    <row r="936" spans="1:2" x14ac:dyDescent="0.25">
      <c r="A936" s="62">
        <v>13111023</v>
      </c>
      <c r="B936" s="63" t="s">
        <v>17236</v>
      </c>
    </row>
    <row r="937" spans="1:2" x14ac:dyDescent="0.25">
      <c r="A937" s="62">
        <v>13111024</v>
      </c>
      <c r="B937" s="63" t="s">
        <v>15069</v>
      </c>
    </row>
    <row r="938" spans="1:2" x14ac:dyDescent="0.25">
      <c r="A938" s="62">
        <v>13111025</v>
      </c>
      <c r="B938" s="63" t="s">
        <v>2814</v>
      </c>
    </row>
    <row r="939" spans="1:2" x14ac:dyDescent="0.25">
      <c r="A939" s="62">
        <v>13111026</v>
      </c>
      <c r="B939" s="63" t="s">
        <v>12948</v>
      </c>
    </row>
    <row r="940" spans="1:2" x14ac:dyDescent="0.25">
      <c r="A940" s="62">
        <v>13111027</v>
      </c>
      <c r="B940" s="63" t="s">
        <v>9212</v>
      </c>
    </row>
    <row r="941" spans="1:2" x14ac:dyDescent="0.25">
      <c r="A941" s="62">
        <v>13111028</v>
      </c>
      <c r="B941" s="63" t="s">
        <v>4017</v>
      </c>
    </row>
    <row r="942" spans="1:2" x14ac:dyDescent="0.25">
      <c r="A942" s="62">
        <v>13111029</v>
      </c>
      <c r="B942" s="63" t="s">
        <v>14478</v>
      </c>
    </row>
    <row r="943" spans="1:2" x14ac:dyDescent="0.25">
      <c r="A943" s="62">
        <v>13111030</v>
      </c>
      <c r="B943" s="63" t="s">
        <v>8002</v>
      </c>
    </row>
    <row r="944" spans="1:2" x14ac:dyDescent="0.25">
      <c r="A944" s="62">
        <v>13111031</v>
      </c>
      <c r="B944" s="63" t="s">
        <v>11634</v>
      </c>
    </row>
    <row r="945" spans="1:2" x14ac:dyDescent="0.25">
      <c r="A945" s="62">
        <v>13111032</v>
      </c>
      <c r="B945" s="63" t="s">
        <v>18333</v>
      </c>
    </row>
    <row r="946" spans="1:2" x14ac:dyDescent="0.25">
      <c r="A946" s="62">
        <v>13111033</v>
      </c>
      <c r="B946" s="63" t="s">
        <v>15411</v>
      </c>
    </row>
    <row r="947" spans="1:2" x14ac:dyDescent="0.25">
      <c r="A947" s="62">
        <v>13111034</v>
      </c>
      <c r="B947" s="63" t="s">
        <v>12131</v>
      </c>
    </row>
    <row r="948" spans="1:2" x14ac:dyDescent="0.25">
      <c r="A948" s="62">
        <v>13111035</v>
      </c>
      <c r="B948" s="63" t="s">
        <v>1046</v>
      </c>
    </row>
    <row r="949" spans="1:2" x14ac:dyDescent="0.25">
      <c r="A949" s="62">
        <v>13111036</v>
      </c>
      <c r="B949" s="63" t="s">
        <v>8652</v>
      </c>
    </row>
    <row r="950" spans="1:2" x14ac:dyDescent="0.25">
      <c r="A950" s="62">
        <v>13111037</v>
      </c>
      <c r="B950" s="63" t="s">
        <v>6498</v>
      </c>
    </row>
    <row r="951" spans="1:2" x14ac:dyDescent="0.25">
      <c r="A951" s="62">
        <v>13111038</v>
      </c>
      <c r="B951" s="63" t="s">
        <v>12193</v>
      </c>
    </row>
    <row r="952" spans="1:2" x14ac:dyDescent="0.25">
      <c r="A952" s="62">
        <v>13111039</v>
      </c>
      <c r="B952" s="63" t="s">
        <v>16733</v>
      </c>
    </row>
    <row r="953" spans="1:2" x14ac:dyDescent="0.25">
      <c r="A953" s="62">
        <v>13111040</v>
      </c>
      <c r="B953" s="63" t="s">
        <v>8592</v>
      </c>
    </row>
    <row r="954" spans="1:2" x14ac:dyDescent="0.25">
      <c r="A954" s="62">
        <v>13111041</v>
      </c>
      <c r="B954" s="63" t="s">
        <v>8952</v>
      </c>
    </row>
    <row r="955" spans="1:2" x14ac:dyDescent="0.25">
      <c r="A955" s="62">
        <v>13111042</v>
      </c>
      <c r="B955" s="63" t="s">
        <v>9430</v>
      </c>
    </row>
    <row r="956" spans="1:2" x14ac:dyDescent="0.25">
      <c r="A956" s="62">
        <v>13111043</v>
      </c>
      <c r="B956" s="63" t="s">
        <v>16960</v>
      </c>
    </row>
    <row r="957" spans="1:2" x14ac:dyDescent="0.25">
      <c r="A957" s="62">
        <v>13111044</v>
      </c>
      <c r="B957" s="63" t="s">
        <v>1289</v>
      </c>
    </row>
    <row r="958" spans="1:2" x14ac:dyDescent="0.25">
      <c r="A958" s="62">
        <v>13111045</v>
      </c>
      <c r="B958" s="63" t="s">
        <v>12901</v>
      </c>
    </row>
    <row r="959" spans="1:2" x14ac:dyDescent="0.25">
      <c r="A959" s="62">
        <v>13111046</v>
      </c>
      <c r="B959" s="63" t="s">
        <v>11968</v>
      </c>
    </row>
    <row r="960" spans="1:2" x14ac:dyDescent="0.25">
      <c r="A960" s="62">
        <v>13111047</v>
      </c>
      <c r="B960" s="63" t="s">
        <v>2785</v>
      </c>
    </row>
    <row r="961" spans="1:2" x14ac:dyDescent="0.25">
      <c r="A961" s="62">
        <v>13111048</v>
      </c>
      <c r="B961" s="63" t="s">
        <v>203</v>
      </c>
    </row>
    <row r="962" spans="1:2" x14ac:dyDescent="0.25">
      <c r="A962" s="62">
        <v>13111049</v>
      </c>
      <c r="B962" s="63" t="s">
        <v>16976</v>
      </c>
    </row>
    <row r="963" spans="1:2" x14ac:dyDescent="0.25">
      <c r="A963" s="62">
        <v>13111050</v>
      </c>
      <c r="B963" s="63" t="s">
        <v>3616</v>
      </c>
    </row>
    <row r="964" spans="1:2" x14ac:dyDescent="0.25">
      <c r="A964" s="62">
        <v>13111051</v>
      </c>
      <c r="B964" s="63" t="s">
        <v>8674</v>
      </c>
    </row>
    <row r="965" spans="1:2" x14ac:dyDescent="0.25">
      <c r="A965" s="62">
        <v>13111052</v>
      </c>
      <c r="B965" s="63" t="s">
        <v>941</v>
      </c>
    </row>
    <row r="966" spans="1:2" x14ac:dyDescent="0.25">
      <c r="A966" s="62">
        <v>13111053</v>
      </c>
      <c r="B966" s="63" t="s">
        <v>12232</v>
      </c>
    </row>
    <row r="967" spans="1:2" x14ac:dyDescent="0.25">
      <c r="A967" s="62">
        <v>13111054</v>
      </c>
      <c r="B967" s="63" t="s">
        <v>11602</v>
      </c>
    </row>
    <row r="968" spans="1:2" x14ac:dyDescent="0.25">
      <c r="A968" s="62">
        <v>13111055</v>
      </c>
      <c r="B968" s="63" t="s">
        <v>16069</v>
      </c>
    </row>
    <row r="969" spans="1:2" x14ac:dyDescent="0.25">
      <c r="A969" s="62">
        <v>13111056</v>
      </c>
      <c r="B969" s="63" t="s">
        <v>12844</v>
      </c>
    </row>
    <row r="970" spans="1:2" x14ac:dyDescent="0.25">
      <c r="A970" s="62">
        <v>13111057</v>
      </c>
      <c r="B970" s="63" t="s">
        <v>12800</v>
      </c>
    </row>
    <row r="971" spans="1:2" x14ac:dyDescent="0.25">
      <c r="A971" s="62">
        <v>13111058</v>
      </c>
      <c r="B971" s="63" t="s">
        <v>10073</v>
      </c>
    </row>
    <row r="972" spans="1:2" x14ac:dyDescent="0.25">
      <c r="A972" s="62">
        <v>13111059</v>
      </c>
      <c r="B972" s="63" t="s">
        <v>1916</v>
      </c>
    </row>
    <row r="973" spans="1:2" x14ac:dyDescent="0.25">
      <c r="A973" s="62">
        <v>13111060</v>
      </c>
      <c r="B973" s="63" t="s">
        <v>462</v>
      </c>
    </row>
    <row r="974" spans="1:2" x14ac:dyDescent="0.25">
      <c r="A974" s="62">
        <v>13111061</v>
      </c>
      <c r="B974" s="63" t="s">
        <v>4730</v>
      </c>
    </row>
    <row r="975" spans="1:2" x14ac:dyDescent="0.25">
      <c r="A975" s="62">
        <v>13111062</v>
      </c>
      <c r="B975" s="63" t="s">
        <v>18446</v>
      </c>
    </row>
    <row r="976" spans="1:2" x14ac:dyDescent="0.25">
      <c r="A976" s="62">
        <v>13111063</v>
      </c>
      <c r="B976" s="63" t="s">
        <v>11685</v>
      </c>
    </row>
    <row r="977" spans="1:2" x14ac:dyDescent="0.25">
      <c r="A977" s="62">
        <v>13111064</v>
      </c>
      <c r="B977" s="63" t="s">
        <v>5424</v>
      </c>
    </row>
    <row r="978" spans="1:2" x14ac:dyDescent="0.25">
      <c r="A978" s="62">
        <v>13111065</v>
      </c>
      <c r="B978" s="63" t="s">
        <v>9473</v>
      </c>
    </row>
    <row r="979" spans="1:2" x14ac:dyDescent="0.25">
      <c r="A979" s="62">
        <v>13111066</v>
      </c>
      <c r="B979" s="63" t="s">
        <v>2299</v>
      </c>
    </row>
    <row r="980" spans="1:2" x14ac:dyDescent="0.25">
      <c r="A980" s="62">
        <v>13111101</v>
      </c>
      <c r="B980" s="63" t="s">
        <v>9118</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10372</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4667</v>
      </c>
    </row>
    <row r="989" spans="1:2" x14ac:dyDescent="0.25">
      <c r="A989" s="62">
        <v>13111207</v>
      </c>
      <c r="B989" s="63" t="s">
        <v>8801</v>
      </c>
    </row>
    <row r="990" spans="1:2" x14ac:dyDescent="0.25">
      <c r="A990" s="62">
        <v>13111208</v>
      </c>
      <c r="B990" s="63" t="s">
        <v>17059</v>
      </c>
    </row>
    <row r="991" spans="1:2" x14ac:dyDescent="0.25">
      <c r="A991" s="62">
        <v>13111209</v>
      </c>
      <c r="B991" s="63" t="s">
        <v>701</v>
      </c>
    </row>
    <row r="992" spans="1:2" x14ac:dyDescent="0.25">
      <c r="A992" s="62">
        <v>13111210</v>
      </c>
      <c r="B992" s="63" t="s">
        <v>5405</v>
      </c>
    </row>
    <row r="993" spans="1:2" x14ac:dyDescent="0.25">
      <c r="A993" s="62">
        <v>13111211</v>
      </c>
      <c r="B993" s="63" t="s">
        <v>15496</v>
      </c>
    </row>
    <row r="994" spans="1:2" x14ac:dyDescent="0.25">
      <c r="A994" s="62">
        <v>13111212</v>
      </c>
      <c r="B994" s="63" t="s">
        <v>10270</v>
      </c>
    </row>
    <row r="995" spans="1:2" x14ac:dyDescent="0.25">
      <c r="A995" s="62">
        <v>13111213</v>
      </c>
      <c r="B995" s="63" t="s">
        <v>15257</v>
      </c>
    </row>
    <row r="996" spans="1:2" x14ac:dyDescent="0.25">
      <c r="A996" s="62">
        <v>13111214</v>
      </c>
      <c r="B996" s="63" t="s">
        <v>11142</v>
      </c>
    </row>
    <row r="997" spans="1:2" x14ac:dyDescent="0.25">
      <c r="A997" s="62">
        <v>13111215</v>
      </c>
      <c r="B997" s="63" t="s">
        <v>6048</v>
      </c>
    </row>
    <row r="998" spans="1:2" x14ac:dyDescent="0.25">
      <c r="A998" s="62">
        <v>13111216</v>
      </c>
      <c r="B998" s="63" t="s">
        <v>15810</v>
      </c>
    </row>
    <row r="999" spans="1:2" x14ac:dyDescent="0.25">
      <c r="A999" s="62">
        <v>13111217</v>
      </c>
      <c r="B999" s="63" t="s">
        <v>29</v>
      </c>
    </row>
    <row r="1000" spans="1:2" x14ac:dyDescent="0.25">
      <c r="A1000" s="62">
        <v>13111218</v>
      </c>
      <c r="B1000" s="63" t="s">
        <v>8058</v>
      </c>
    </row>
    <row r="1001" spans="1:2" x14ac:dyDescent="0.25">
      <c r="A1001" s="62">
        <v>13111219</v>
      </c>
      <c r="B1001" s="63" t="s">
        <v>4488</v>
      </c>
    </row>
    <row r="1002" spans="1:2" x14ac:dyDescent="0.25">
      <c r="A1002" s="62">
        <v>13111220</v>
      </c>
      <c r="B1002" s="63" t="s">
        <v>9391</v>
      </c>
    </row>
    <row r="1003" spans="1:2" x14ac:dyDescent="0.25">
      <c r="A1003" s="62">
        <v>13111301</v>
      </c>
      <c r="B1003" s="63" t="s">
        <v>7116</v>
      </c>
    </row>
    <row r="1004" spans="1:2" x14ac:dyDescent="0.25">
      <c r="A1004" s="62">
        <v>13111302</v>
      </c>
      <c r="B1004" s="63" t="s">
        <v>9115</v>
      </c>
    </row>
    <row r="1005" spans="1:2" x14ac:dyDescent="0.25">
      <c r="A1005" s="62">
        <v>13111303</v>
      </c>
      <c r="B1005" s="63" t="s">
        <v>10116</v>
      </c>
    </row>
    <row r="1006" spans="1:2" x14ac:dyDescent="0.25">
      <c r="A1006" s="62">
        <v>13111304</v>
      </c>
      <c r="B1006" s="63" t="s">
        <v>7911</v>
      </c>
    </row>
    <row r="1007" spans="1:2" x14ac:dyDescent="0.25">
      <c r="A1007" s="62">
        <v>13111305</v>
      </c>
      <c r="B1007" s="63" t="s">
        <v>14410</v>
      </c>
    </row>
    <row r="1008" spans="1:2" x14ac:dyDescent="0.25">
      <c r="A1008" s="62">
        <v>13111306</v>
      </c>
      <c r="B1008" s="63" t="s">
        <v>18179</v>
      </c>
    </row>
    <row r="1009" spans="1:2" x14ac:dyDescent="0.25">
      <c r="A1009" s="62">
        <v>13111307</v>
      </c>
      <c r="B1009" s="63" t="s">
        <v>16239</v>
      </c>
    </row>
    <row r="1010" spans="1:2" x14ac:dyDescent="0.25">
      <c r="A1010" s="62">
        <v>13111308</v>
      </c>
      <c r="B1010" s="63" t="s">
        <v>13867</v>
      </c>
    </row>
    <row r="1011" spans="1:2" x14ac:dyDescent="0.25">
      <c r="A1011" s="62">
        <v>14101501</v>
      </c>
      <c r="B1011" s="63" t="s">
        <v>2989</v>
      </c>
    </row>
    <row r="1012" spans="1:2" x14ac:dyDescent="0.25">
      <c r="A1012" s="62">
        <v>14111501</v>
      </c>
      <c r="B1012" s="63" t="s">
        <v>18527</v>
      </c>
    </row>
    <row r="1013" spans="1:2" x14ac:dyDescent="0.25">
      <c r="A1013" s="62">
        <v>14111502</v>
      </c>
      <c r="B1013" s="63" t="s">
        <v>14290</v>
      </c>
    </row>
    <row r="1014" spans="1:2" x14ac:dyDescent="0.25">
      <c r="A1014" s="62">
        <v>14111503</v>
      </c>
      <c r="B1014" s="63" t="s">
        <v>14859</v>
      </c>
    </row>
    <row r="1015" spans="1:2" x14ac:dyDescent="0.25">
      <c r="A1015" s="62">
        <v>14111504</v>
      </c>
      <c r="B1015" s="63" t="s">
        <v>3550</v>
      </c>
    </row>
    <row r="1016" spans="1:2" x14ac:dyDescent="0.25">
      <c r="A1016" s="62">
        <v>14111505</v>
      </c>
      <c r="B1016" s="63" t="s">
        <v>18186</v>
      </c>
    </row>
    <row r="1017" spans="1:2" x14ac:dyDescent="0.25">
      <c r="A1017" s="62">
        <v>14111506</v>
      </c>
      <c r="B1017" s="63" t="s">
        <v>13273</v>
      </c>
    </row>
    <row r="1018" spans="1:2" x14ac:dyDescent="0.25">
      <c r="A1018" s="62">
        <v>14111507</v>
      </c>
      <c r="B1018" s="63" t="s">
        <v>13718</v>
      </c>
    </row>
    <row r="1019" spans="1:2" x14ac:dyDescent="0.25">
      <c r="A1019" s="62">
        <v>14111508</v>
      </c>
      <c r="B1019" s="63" t="s">
        <v>18166</v>
      </c>
    </row>
    <row r="1020" spans="1:2" x14ac:dyDescent="0.25">
      <c r="A1020" s="62">
        <v>14111509</v>
      </c>
      <c r="B1020" s="63" t="s">
        <v>3893</v>
      </c>
    </row>
    <row r="1021" spans="1:2" x14ac:dyDescent="0.25">
      <c r="A1021" s="62">
        <v>14111510</v>
      </c>
      <c r="B1021" s="63" t="s">
        <v>11293</v>
      </c>
    </row>
    <row r="1022" spans="1:2" x14ac:dyDescent="0.25">
      <c r="A1022" s="62">
        <v>14111511</v>
      </c>
      <c r="B1022" s="63" t="s">
        <v>9436</v>
      </c>
    </row>
    <row r="1023" spans="1:2" x14ac:dyDescent="0.25">
      <c r="A1023" s="62">
        <v>14111512</v>
      </c>
      <c r="B1023" s="63" t="s">
        <v>13198</v>
      </c>
    </row>
    <row r="1024" spans="1:2" x14ac:dyDescent="0.25">
      <c r="A1024" s="62">
        <v>14111513</v>
      </c>
      <c r="B1024" s="63" t="s">
        <v>14719</v>
      </c>
    </row>
    <row r="1025" spans="1:2" x14ac:dyDescent="0.25">
      <c r="A1025" s="62">
        <v>14111514</v>
      </c>
      <c r="B1025" s="63" t="s">
        <v>11353</v>
      </c>
    </row>
    <row r="1026" spans="1:2" x14ac:dyDescent="0.25">
      <c r="A1026" s="62">
        <v>14111515</v>
      </c>
      <c r="B1026" s="63" t="s">
        <v>13911</v>
      </c>
    </row>
    <row r="1027" spans="1:2" x14ac:dyDescent="0.25">
      <c r="A1027" s="62">
        <v>14111516</v>
      </c>
      <c r="B1027" s="63" t="s">
        <v>6178</v>
      </c>
    </row>
    <row r="1028" spans="1:2" x14ac:dyDescent="0.25">
      <c r="A1028" s="62">
        <v>14111518</v>
      </c>
      <c r="B1028" s="63" t="s">
        <v>9218</v>
      </c>
    </row>
    <row r="1029" spans="1:2" x14ac:dyDescent="0.25">
      <c r="A1029" s="62">
        <v>14111519</v>
      </c>
      <c r="B1029" s="63" t="s">
        <v>18470</v>
      </c>
    </row>
    <row r="1030" spans="1:2" x14ac:dyDescent="0.25">
      <c r="A1030" s="62">
        <v>14111520</v>
      </c>
      <c r="B1030" s="63" t="s">
        <v>15267</v>
      </c>
    </row>
    <row r="1031" spans="1:2" x14ac:dyDescent="0.25">
      <c r="A1031" s="62">
        <v>14111523</v>
      </c>
      <c r="B1031" s="63" t="s">
        <v>3351</v>
      </c>
    </row>
    <row r="1032" spans="1:2" x14ac:dyDescent="0.25">
      <c r="A1032" s="62">
        <v>14111524</v>
      </c>
      <c r="B1032" s="63" t="s">
        <v>18196</v>
      </c>
    </row>
    <row r="1033" spans="1:2" x14ac:dyDescent="0.25">
      <c r="A1033" s="62">
        <v>14111525</v>
      </c>
      <c r="B1033" s="63" t="s">
        <v>16849</v>
      </c>
    </row>
    <row r="1034" spans="1:2" x14ac:dyDescent="0.25">
      <c r="A1034" s="62">
        <v>14111526</v>
      </c>
      <c r="B1034" s="63" t="s">
        <v>12808</v>
      </c>
    </row>
    <row r="1035" spans="1:2" x14ac:dyDescent="0.25">
      <c r="A1035" s="62">
        <v>14111527</v>
      </c>
      <c r="B1035" s="63" t="s">
        <v>10710</v>
      </c>
    </row>
    <row r="1036" spans="1:2" x14ac:dyDescent="0.25">
      <c r="A1036" s="62">
        <v>14111528</v>
      </c>
      <c r="B1036" s="63" t="s">
        <v>15170</v>
      </c>
    </row>
    <row r="1037" spans="1:2" x14ac:dyDescent="0.25">
      <c r="A1037" s="62">
        <v>14111529</v>
      </c>
      <c r="B1037" s="63" t="s">
        <v>6007</v>
      </c>
    </row>
    <row r="1038" spans="1:2" x14ac:dyDescent="0.25">
      <c r="A1038" s="62">
        <v>14111530</v>
      </c>
      <c r="B1038" s="63" t="s">
        <v>8635</v>
      </c>
    </row>
    <row r="1039" spans="1:2" x14ac:dyDescent="0.25">
      <c r="A1039" s="62">
        <v>14111531</v>
      </c>
      <c r="B1039" s="63" t="s">
        <v>12169</v>
      </c>
    </row>
    <row r="1040" spans="1:2" x14ac:dyDescent="0.25">
      <c r="A1040" s="62">
        <v>14111532</v>
      </c>
      <c r="B1040" s="63" t="s">
        <v>12230</v>
      </c>
    </row>
    <row r="1041" spans="1:2" x14ac:dyDescent="0.25">
      <c r="A1041" s="62">
        <v>14111533</v>
      </c>
      <c r="B1041" s="63" t="s">
        <v>3247</v>
      </c>
    </row>
    <row r="1042" spans="1:2" x14ac:dyDescent="0.25">
      <c r="A1042" s="62">
        <v>14111534</v>
      </c>
      <c r="B1042" s="63" t="s">
        <v>17813</v>
      </c>
    </row>
    <row r="1043" spans="1:2" x14ac:dyDescent="0.25">
      <c r="A1043" s="62">
        <v>14111535</v>
      </c>
      <c r="B1043" s="63" t="s">
        <v>18824</v>
      </c>
    </row>
    <row r="1044" spans="1:2" x14ac:dyDescent="0.25">
      <c r="A1044" s="62">
        <v>14111536</v>
      </c>
      <c r="B1044" s="63" t="s">
        <v>6420</v>
      </c>
    </row>
    <row r="1045" spans="1:2" x14ac:dyDescent="0.25">
      <c r="A1045" s="62">
        <v>14111537</v>
      </c>
      <c r="B1045" s="63" t="s">
        <v>18308</v>
      </c>
    </row>
    <row r="1046" spans="1:2" x14ac:dyDescent="0.25">
      <c r="A1046" s="62">
        <v>14111601</v>
      </c>
      <c r="B1046" s="63" t="s">
        <v>8517</v>
      </c>
    </row>
    <row r="1047" spans="1:2" x14ac:dyDescent="0.25">
      <c r="A1047" s="62">
        <v>14111604</v>
      </c>
      <c r="B1047" s="63" t="s">
        <v>4358</v>
      </c>
    </row>
    <row r="1048" spans="1:2" x14ac:dyDescent="0.25">
      <c r="A1048" s="62">
        <v>14111605</v>
      </c>
      <c r="B1048" s="63" t="s">
        <v>11368</v>
      </c>
    </row>
    <row r="1049" spans="1:2" x14ac:dyDescent="0.25">
      <c r="A1049" s="62">
        <v>14111606</v>
      </c>
      <c r="B1049" s="63" t="s">
        <v>4098</v>
      </c>
    </row>
    <row r="1050" spans="1:2" x14ac:dyDescent="0.25">
      <c r="A1050" s="62">
        <v>14111607</v>
      </c>
      <c r="B1050" s="63" t="s">
        <v>9998</v>
      </c>
    </row>
    <row r="1051" spans="1:2" x14ac:dyDescent="0.25">
      <c r="A1051" s="62">
        <v>14111608</v>
      </c>
      <c r="B1051" s="63" t="s">
        <v>11866</v>
      </c>
    </row>
    <row r="1052" spans="1:2" x14ac:dyDescent="0.25">
      <c r="A1052" s="62">
        <v>14111609</v>
      </c>
      <c r="B1052" s="63" t="s">
        <v>10931</v>
      </c>
    </row>
    <row r="1053" spans="1:2" x14ac:dyDescent="0.25">
      <c r="A1053" s="62">
        <v>14111610</v>
      </c>
      <c r="B1053" s="63" t="s">
        <v>13931</v>
      </c>
    </row>
    <row r="1054" spans="1:2" x14ac:dyDescent="0.25">
      <c r="A1054" s="62">
        <v>14111611</v>
      </c>
      <c r="B1054" s="63" t="s">
        <v>2034</v>
      </c>
    </row>
    <row r="1055" spans="1:2" x14ac:dyDescent="0.25">
      <c r="A1055" s="62">
        <v>14111613</v>
      </c>
      <c r="B1055" s="63" t="s">
        <v>3519</v>
      </c>
    </row>
    <row r="1056" spans="1:2" x14ac:dyDescent="0.25">
      <c r="A1056" s="62">
        <v>14111614</v>
      </c>
      <c r="B1056" s="63" t="s">
        <v>10588</v>
      </c>
    </row>
    <row r="1057" spans="1:2" x14ac:dyDescent="0.25">
      <c r="A1057" s="62">
        <v>14111615</v>
      </c>
      <c r="B1057" s="63" t="s">
        <v>371</v>
      </c>
    </row>
    <row r="1058" spans="1:2" x14ac:dyDescent="0.25">
      <c r="A1058" s="62">
        <v>14111616</v>
      </c>
      <c r="B1058" s="63" t="s">
        <v>17983</v>
      </c>
    </row>
    <row r="1059" spans="1:2" x14ac:dyDescent="0.25">
      <c r="A1059" s="62">
        <v>14111701</v>
      </c>
      <c r="B1059" s="63" t="s">
        <v>13061</v>
      </c>
    </row>
    <row r="1060" spans="1:2" x14ac:dyDescent="0.25">
      <c r="A1060" s="62">
        <v>14111702</v>
      </c>
      <c r="B1060" s="63" t="s">
        <v>15283</v>
      </c>
    </row>
    <row r="1061" spans="1:2" x14ac:dyDescent="0.25">
      <c r="A1061" s="62">
        <v>14111703</v>
      </c>
      <c r="B1061" s="63" t="s">
        <v>269</v>
      </c>
    </row>
    <row r="1062" spans="1:2" x14ac:dyDescent="0.25">
      <c r="A1062" s="62">
        <v>14111704</v>
      </c>
      <c r="B1062" s="63" t="s">
        <v>2146</v>
      </c>
    </row>
    <row r="1063" spans="1:2" x14ac:dyDescent="0.25">
      <c r="A1063" s="62">
        <v>14111705</v>
      </c>
      <c r="B1063" s="63" t="s">
        <v>6312</v>
      </c>
    </row>
    <row r="1064" spans="1:2" x14ac:dyDescent="0.25">
      <c r="A1064" s="62">
        <v>14111706</v>
      </c>
      <c r="B1064" s="63" t="s">
        <v>14124</v>
      </c>
    </row>
    <row r="1065" spans="1:2" x14ac:dyDescent="0.25">
      <c r="A1065" s="62">
        <v>14111801</v>
      </c>
      <c r="B1065" s="63" t="s">
        <v>11535</v>
      </c>
    </row>
    <row r="1066" spans="1:2" x14ac:dyDescent="0.25">
      <c r="A1066" s="62">
        <v>14111802</v>
      </c>
      <c r="B1066" s="63" t="s">
        <v>5548</v>
      </c>
    </row>
    <row r="1067" spans="1:2" x14ac:dyDescent="0.25">
      <c r="A1067" s="62">
        <v>14111803</v>
      </c>
      <c r="B1067" s="63" t="s">
        <v>4056</v>
      </c>
    </row>
    <row r="1068" spans="1:2" x14ac:dyDescent="0.25">
      <c r="A1068" s="62">
        <v>14111804</v>
      </c>
      <c r="B1068" s="63" t="s">
        <v>6113</v>
      </c>
    </row>
    <row r="1069" spans="1:2" x14ac:dyDescent="0.25">
      <c r="A1069" s="62">
        <v>14111805</v>
      </c>
      <c r="B1069" s="63" t="s">
        <v>590</v>
      </c>
    </row>
    <row r="1070" spans="1:2" x14ac:dyDescent="0.25">
      <c r="A1070" s="62">
        <v>14111806</v>
      </c>
      <c r="B1070" s="63" t="s">
        <v>18037</v>
      </c>
    </row>
    <row r="1071" spans="1:2" x14ac:dyDescent="0.25">
      <c r="A1071" s="62">
        <v>14111807</v>
      </c>
      <c r="B1071" s="63" t="s">
        <v>12068</v>
      </c>
    </row>
    <row r="1072" spans="1:2" x14ac:dyDescent="0.25">
      <c r="A1072" s="62">
        <v>14111808</v>
      </c>
      <c r="B1072" s="63" t="s">
        <v>17413</v>
      </c>
    </row>
    <row r="1073" spans="1:2" x14ac:dyDescent="0.25">
      <c r="A1073" s="62">
        <v>14111809</v>
      </c>
      <c r="B1073" s="63" t="s">
        <v>14895</v>
      </c>
    </row>
    <row r="1074" spans="1:2" x14ac:dyDescent="0.25">
      <c r="A1074" s="62">
        <v>14111810</v>
      </c>
      <c r="B1074" s="63" t="s">
        <v>12371</v>
      </c>
    </row>
    <row r="1075" spans="1:2" x14ac:dyDescent="0.25">
      <c r="A1075" s="62">
        <v>14111811</v>
      </c>
      <c r="B1075" s="63" t="s">
        <v>18108</v>
      </c>
    </row>
    <row r="1076" spans="1:2" x14ac:dyDescent="0.25">
      <c r="A1076" s="62">
        <v>14111812</v>
      </c>
      <c r="B1076" s="63" t="s">
        <v>10305</v>
      </c>
    </row>
    <row r="1077" spans="1:2" x14ac:dyDescent="0.25">
      <c r="A1077" s="62">
        <v>14111813</v>
      </c>
      <c r="B1077" s="63" t="s">
        <v>10247</v>
      </c>
    </row>
    <row r="1078" spans="1:2" x14ac:dyDescent="0.25">
      <c r="A1078" s="62">
        <v>14111814</v>
      </c>
      <c r="B1078" s="63" t="s">
        <v>2250</v>
      </c>
    </row>
    <row r="1079" spans="1:2" x14ac:dyDescent="0.25">
      <c r="A1079" s="62">
        <v>14111815</v>
      </c>
      <c r="B1079" s="63" t="s">
        <v>16418</v>
      </c>
    </row>
    <row r="1080" spans="1:2" x14ac:dyDescent="0.25">
      <c r="A1080" s="62">
        <v>14111816</v>
      </c>
      <c r="B1080" s="63" t="s">
        <v>14661</v>
      </c>
    </row>
    <row r="1081" spans="1:2" x14ac:dyDescent="0.25">
      <c r="A1081" s="62">
        <v>14111817</v>
      </c>
      <c r="B1081" s="63" t="s">
        <v>18214</v>
      </c>
    </row>
    <row r="1082" spans="1:2" x14ac:dyDescent="0.25">
      <c r="A1082" s="62">
        <v>14121501</v>
      </c>
      <c r="B1082" s="63" t="s">
        <v>13024</v>
      </c>
    </row>
    <row r="1083" spans="1:2" x14ac:dyDescent="0.25">
      <c r="A1083" s="62">
        <v>14121502</v>
      </c>
      <c r="B1083" s="63" t="s">
        <v>2348</v>
      </c>
    </row>
    <row r="1084" spans="1:2" x14ac:dyDescent="0.25">
      <c r="A1084" s="62">
        <v>14121503</v>
      </c>
      <c r="B1084" s="63" t="s">
        <v>8082</v>
      </c>
    </row>
    <row r="1085" spans="1:2" x14ac:dyDescent="0.25">
      <c r="A1085" s="62">
        <v>14121504</v>
      </c>
      <c r="B1085" s="63" t="s">
        <v>11352</v>
      </c>
    </row>
    <row r="1086" spans="1:2" x14ac:dyDescent="0.25">
      <c r="A1086" s="62">
        <v>14121505</v>
      </c>
      <c r="B1086" s="63" t="s">
        <v>13607</v>
      </c>
    </row>
    <row r="1087" spans="1:2" x14ac:dyDescent="0.25">
      <c r="A1087" s="62">
        <v>14121601</v>
      </c>
      <c r="B1087" s="63" t="s">
        <v>15135</v>
      </c>
    </row>
    <row r="1088" spans="1:2" x14ac:dyDescent="0.25">
      <c r="A1088" s="62">
        <v>14121602</v>
      </c>
      <c r="B1088" s="63" t="s">
        <v>11239</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5068</v>
      </c>
    </row>
    <row r="1093" spans="1:2" x14ac:dyDescent="0.25">
      <c r="A1093" s="62">
        <v>14121702</v>
      </c>
      <c r="B1093" s="63" t="s">
        <v>14018</v>
      </c>
    </row>
    <row r="1094" spans="1:2" x14ac:dyDescent="0.25">
      <c r="A1094" s="62">
        <v>14121801</v>
      </c>
      <c r="B1094" s="63" t="s">
        <v>8134</v>
      </c>
    </row>
    <row r="1095" spans="1:2" x14ac:dyDescent="0.25">
      <c r="A1095" s="62">
        <v>14121802</v>
      </c>
      <c r="B1095" s="63" t="s">
        <v>9180</v>
      </c>
    </row>
    <row r="1096" spans="1:2" x14ac:dyDescent="0.25">
      <c r="A1096" s="62">
        <v>14121803</v>
      </c>
      <c r="B1096" s="63" t="s">
        <v>18084</v>
      </c>
    </row>
    <row r="1097" spans="1:2" x14ac:dyDescent="0.25">
      <c r="A1097" s="62">
        <v>14121804</v>
      </c>
      <c r="B1097" s="63" t="s">
        <v>14360</v>
      </c>
    </row>
    <row r="1098" spans="1:2" x14ac:dyDescent="0.25">
      <c r="A1098" s="62">
        <v>14121805</v>
      </c>
      <c r="B1098" s="63" t="s">
        <v>15877</v>
      </c>
    </row>
    <row r="1099" spans="1:2" x14ac:dyDescent="0.25">
      <c r="A1099" s="62">
        <v>14121806</v>
      </c>
      <c r="B1099" s="63" t="s">
        <v>15282</v>
      </c>
    </row>
    <row r="1100" spans="1:2" x14ac:dyDescent="0.25">
      <c r="A1100" s="62">
        <v>14121807</v>
      </c>
      <c r="B1100" s="63" t="s">
        <v>5758</v>
      </c>
    </row>
    <row r="1101" spans="1:2" x14ac:dyDescent="0.25">
      <c r="A1101" s="62">
        <v>14121808</v>
      </c>
      <c r="B1101" s="63" t="s">
        <v>7398</v>
      </c>
    </row>
    <row r="1102" spans="1:2" x14ac:dyDescent="0.25">
      <c r="A1102" s="62">
        <v>14121809</v>
      </c>
      <c r="B1102" s="63" t="s">
        <v>3945</v>
      </c>
    </row>
    <row r="1103" spans="1:2" x14ac:dyDescent="0.25">
      <c r="A1103" s="62">
        <v>14121810</v>
      </c>
      <c r="B1103" s="63" t="s">
        <v>3419</v>
      </c>
    </row>
    <row r="1104" spans="1:2" x14ac:dyDescent="0.25">
      <c r="A1104" s="62">
        <v>14121811</v>
      </c>
      <c r="B1104" s="63" t="s">
        <v>17244</v>
      </c>
    </row>
    <row r="1105" spans="1:2" x14ac:dyDescent="0.25">
      <c r="A1105" s="62">
        <v>14121812</v>
      </c>
      <c r="B1105" s="63" t="s">
        <v>4043</v>
      </c>
    </row>
    <row r="1106" spans="1:2" x14ac:dyDescent="0.25">
      <c r="A1106" s="62">
        <v>14121901</v>
      </c>
      <c r="B1106" s="63" t="s">
        <v>17635</v>
      </c>
    </row>
    <row r="1107" spans="1:2" x14ac:dyDescent="0.25">
      <c r="A1107" s="62">
        <v>14121902</v>
      </c>
      <c r="B1107" s="63" t="s">
        <v>2962</v>
      </c>
    </row>
    <row r="1108" spans="1:2" x14ac:dyDescent="0.25">
      <c r="A1108" s="62">
        <v>14121903</v>
      </c>
      <c r="B1108" s="63" t="s">
        <v>320</v>
      </c>
    </row>
    <row r="1109" spans="1:2" x14ac:dyDescent="0.25">
      <c r="A1109" s="62">
        <v>14121904</v>
      </c>
      <c r="B1109" s="63" t="s">
        <v>14426</v>
      </c>
    </row>
    <row r="1110" spans="1:2" x14ac:dyDescent="0.25">
      <c r="A1110" s="62">
        <v>14121905</v>
      </c>
      <c r="B1110" s="63" t="s">
        <v>13004</v>
      </c>
    </row>
    <row r="1111" spans="1:2" x14ac:dyDescent="0.25">
      <c r="A1111" s="62">
        <v>14122101</v>
      </c>
      <c r="B1111" s="63" t="s">
        <v>1604</v>
      </c>
    </row>
    <row r="1112" spans="1:2" x14ac:dyDescent="0.25">
      <c r="A1112" s="62">
        <v>14122102</v>
      </c>
      <c r="B1112" s="63" t="s">
        <v>3811</v>
      </c>
    </row>
    <row r="1113" spans="1:2" x14ac:dyDescent="0.25">
      <c r="A1113" s="62">
        <v>14122103</v>
      </c>
      <c r="B1113" s="63" t="s">
        <v>14593</v>
      </c>
    </row>
    <row r="1114" spans="1:2" x14ac:dyDescent="0.25">
      <c r="A1114" s="62">
        <v>14122104</v>
      </c>
      <c r="B1114" s="63" t="s">
        <v>10208</v>
      </c>
    </row>
    <row r="1115" spans="1:2" x14ac:dyDescent="0.25">
      <c r="A1115" s="62">
        <v>14122105</v>
      </c>
      <c r="B1115" s="63" t="s">
        <v>16644</v>
      </c>
    </row>
    <row r="1116" spans="1:2" x14ac:dyDescent="0.25">
      <c r="A1116" s="62">
        <v>14122106</v>
      </c>
      <c r="B1116" s="63" t="s">
        <v>14079</v>
      </c>
    </row>
    <row r="1117" spans="1:2" x14ac:dyDescent="0.25">
      <c r="A1117" s="62">
        <v>14122201</v>
      </c>
      <c r="B1117" s="63" t="s">
        <v>10293</v>
      </c>
    </row>
    <row r="1118" spans="1:2" x14ac:dyDescent="0.25">
      <c r="A1118" s="62">
        <v>15101502</v>
      </c>
      <c r="B1118" s="63" t="s">
        <v>14301</v>
      </c>
    </row>
    <row r="1119" spans="1:2" x14ac:dyDescent="0.25">
      <c r="A1119" s="62">
        <v>15101503</v>
      </c>
      <c r="B1119" s="63" t="s">
        <v>5615</v>
      </c>
    </row>
    <row r="1120" spans="1:2" x14ac:dyDescent="0.25">
      <c r="A1120" s="62">
        <v>15101504</v>
      </c>
      <c r="B1120" s="63" t="s">
        <v>3982</v>
      </c>
    </row>
    <row r="1121" spans="1:2" x14ac:dyDescent="0.25">
      <c r="A1121" s="62">
        <v>15101505</v>
      </c>
      <c r="B1121" s="63" t="s">
        <v>85</v>
      </c>
    </row>
    <row r="1122" spans="1:2" x14ac:dyDescent="0.25">
      <c r="A1122" s="62">
        <v>15101506</v>
      </c>
      <c r="B1122" s="63" t="s">
        <v>3862</v>
      </c>
    </row>
    <row r="1123" spans="1:2" x14ac:dyDescent="0.25">
      <c r="A1123" s="62">
        <v>15101507</v>
      </c>
      <c r="B1123" s="63" t="s">
        <v>12685</v>
      </c>
    </row>
    <row r="1124" spans="1:2" x14ac:dyDescent="0.25">
      <c r="A1124" s="62">
        <v>15101508</v>
      </c>
      <c r="B1124" s="63" t="s">
        <v>13263</v>
      </c>
    </row>
    <row r="1125" spans="1:2" x14ac:dyDescent="0.25">
      <c r="A1125" s="62">
        <v>15101509</v>
      </c>
      <c r="B1125" s="63" t="s">
        <v>16132</v>
      </c>
    </row>
    <row r="1126" spans="1:2" x14ac:dyDescent="0.25">
      <c r="A1126" s="62">
        <v>15101510</v>
      </c>
      <c r="B1126" s="63" t="s">
        <v>17554</v>
      </c>
    </row>
    <row r="1127" spans="1:2" x14ac:dyDescent="0.25">
      <c r="A1127" s="62">
        <v>15101601</v>
      </c>
      <c r="B1127" s="63" t="s">
        <v>7136</v>
      </c>
    </row>
    <row r="1128" spans="1:2" x14ac:dyDescent="0.25">
      <c r="A1128" s="62">
        <v>15101602</v>
      </c>
      <c r="B1128" s="63" t="s">
        <v>12735</v>
      </c>
    </row>
    <row r="1129" spans="1:2" x14ac:dyDescent="0.25">
      <c r="A1129" s="62">
        <v>15101603</v>
      </c>
      <c r="B1129" s="63" t="s">
        <v>17846</v>
      </c>
    </row>
    <row r="1130" spans="1:2" x14ac:dyDescent="0.25">
      <c r="A1130" s="62">
        <v>15101604</v>
      </c>
      <c r="B1130" s="63" t="s">
        <v>1857</v>
      </c>
    </row>
    <row r="1131" spans="1:2" x14ac:dyDescent="0.25">
      <c r="A1131" s="62">
        <v>15101605</v>
      </c>
      <c r="B1131" s="63" t="s">
        <v>12383</v>
      </c>
    </row>
    <row r="1132" spans="1:2" x14ac:dyDescent="0.25">
      <c r="A1132" s="62">
        <v>15101606</v>
      </c>
      <c r="B1132" s="63" t="s">
        <v>2174</v>
      </c>
    </row>
    <row r="1133" spans="1:2" x14ac:dyDescent="0.25">
      <c r="A1133" s="62">
        <v>15101607</v>
      </c>
      <c r="B1133" s="63" t="s">
        <v>9233</v>
      </c>
    </row>
    <row r="1134" spans="1:2" x14ac:dyDescent="0.25">
      <c r="A1134" s="62">
        <v>15101608</v>
      </c>
      <c r="B1134" s="63" t="s">
        <v>14704</v>
      </c>
    </row>
    <row r="1135" spans="1:2" x14ac:dyDescent="0.25">
      <c r="A1135" s="62">
        <v>15101701</v>
      </c>
      <c r="B1135" s="63" t="s">
        <v>6778</v>
      </c>
    </row>
    <row r="1136" spans="1:2" x14ac:dyDescent="0.25">
      <c r="A1136" s="62">
        <v>15101702</v>
      </c>
      <c r="B1136" s="63" t="s">
        <v>17278</v>
      </c>
    </row>
    <row r="1137" spans="1:2" x14ac:dyDescent="0.25">
      <c r="A1137" s="62">
        <v>15111501</v>
      </c>
      <c r="B1137" s="63" t="s">
        <v>6958</v>
      </c>
    </row>
    <row r="1138" spans="1:2" x14ac:dyDescent="0.25">
      <c r="A1138" s="62">
        <v>15111502</v>
      </c>
      <c r="B1138" s="63" t="s">
        <v>2750</v>
      </c>
    </row>
    <row r="1139" spans="1:2" x14ac:dyDescent="0.25">
      <c r="A1139" s="62">
        <v>15111503</v>
      </c>
      <c r="B1139" s="63" t="s">
        <v>2739</v>
      </c>
    </row>
    <row r="1140" spans="1:2" x14ac:dyDescent="0.25">
      <c r="A1140" s="62">
        <v>15111504</v>
      </c>
      <c r="B1140" s="63" t="s">
        <v>9103</v>
      </c>
    </row>
    <row r="1141" spans="1:2" x14ac:dyDescent="0.25">
      <c r="A1141" s="62">
        <v>15111505</v>
      </c>
      <c r="B1141" s="63" t="s">
        <v>10409</v>
      </c>
    </row>
    <row r="1142" spans="1:2" x14ac:dyDescent="0.25">
      <c r="A1142" s="62">
        <v>15111506</v>
      </c>
      <c r="B1142" s="63" t="s">
        <v>18209</v>
      </c>
    </row>
    <row r="1143" spans="1:2" x14ac:dyDescent="0.25">
      <c r="A1143" s="62">
        <v>15111507</v>
      </c>
      <c r="B1143" s="63" t="s">
        <v>11872</v>
      </c>
    </row>
    <row r="1144" spans="1:2" x14ac:dyDescent="0.25">
      <c r="A1144" s="62">
        <v>15111508</v>
      </c>
      <c r="B1144" s="63" t="s">
        <v>9846</v>
      </c>
    </row>
    <row r="1145" spans="1:2" x14ac:dyDescent="0.25">
      <c r="A1145" s="62">
        <v>15111509</v>
      </c>
      <c r="B1145" s="63" t="s">
        <v>3487</v>
      </c>
    </row>
    <row r="1146" spans="1:2" x14ac:dyDescent="0.25">
      <c r="A1146" s="62">
        <v>15111510</v>
      </c>
      <c r="B1146" s="63" t="s">
        <v>164</v>
      </c>
    </row>
    <row r="1147" spans="1:2" x14ac:dyDescent="0.25">
      <c r="A1147" s="62">
        <v>15111701</v>
      </c>
      <c r="B1147" s="63" t="s">
        <v>4650</v>
      </c>
    </row>
    <row r="1148" spans="1:2" x14ac:dyDescent="0.25">
      <c r="A1148" s="62">
        <v>15111702</v>
      </c>
      <c r="B1148" s="63" t="s">
        <v>13132</v>
      </c>
    </row>
    <row r="1149" spans="1:2" x14ac:dyDescent="0.25">
      <c r="A1149" s="62">
        <v>15121501</v>
      </c>
      <c r="B1149" s="63" t="s">
        <v>9046</v>
      </c>
    </row>
    <row r="1150" spans="1:2" x14ac:dyDescent="0.25">
      <c r="A1150" s="62">
        <v>15121502</v>
      </c>
      <c r="B1150" s="63" t="s">
        <v>16077</v>
      </c>
    </row>
    <row r="1151" spans="1:2" x14ac:dyDescent="0.25">
      <c r="A1151" s="62">
        <v>15121503</v>
      </c>
      <c r="B1151" s="63" t="s">
        <v>10865</v>
      </c>
    </row>
    <row r="1152" spans="1:2" x14ac:dyDescent="0.25">
      <c r="A1152" s="62">
        <v>15121504</v>
      </c>
      <c r="B1152" s="63" t="s">
        <v>13461</v>
      </c>
    </row>
    <row r="1153" spans="1:2" x14ac:dyDescent="0.25">
      <c r="A1153" s="62">
        <v>15121505</v>
      </c>
      <c r="B1153" s="63" t="s">
        <v>5908</v>
      </c>
    </row>
    <row r="1154" spans="1:2" x14ac:dyDescent="0.25">
      <c r="A1154" s="62">
        <v>15121508</v>
      </c>
      <c r="B1154" s="63" t="s">
        <v>1320</v>
      </c>
    </row>
    <row r="1155" spans="1:2" x14ac:dyDescent="0.25">
      <c r="A1155" s="62">
        <v>15121509</v>
      </c>
      <c r="B1155" s="63" t="s">
        <v>682</v>
      </c>
    </row>
    <row r="1156" spans="1:2" x14ac:dyDescent="0.25">
      <c r="A1156" s="62">
        <v>15121510</v>
      </c>
      <c r="B1156" s="63" t="s">
        <v>739</v>
      </c>
    </row>
    <row r="1157" spans="1:2" x14ac:dyDescent="0.25">
      <c r="A1157" s="62">
        <v>15121511</v>
      </c>
      <c r="B1157" s="63" t="s">
        <v>2542</v>
      </c>
    </row>
    <row r="1158" spans="1:2" x14ac:dyDescent="0.25">
      <c r="A1158" s="62">
        <v>15121512</v>
      </c>
      <c r="B1158" s="63" t="s">
        <v>18361</v>
      </c>
    </row>
    <row r="1159" spans="1:2" x14ac:dyDescent="0.25">
      <c r="A1159" s="62">
        <v>15121513</v>
      </c>
      <c r="B1159" s="63" t="s">
        <v>16225</v>
      </c>
    </row>
    <row r="1160" spans="1:2" x14ac:dyDescent="0.25">
      <c r="A1160" s="62">
        <v>15121514</v>
      </c>
      <c r="B1160" s="63" t="s">
        <v>4010</v>
      </c>
    </row>
    <row r="1161" spans="1:2" x14ac:dyDescent="0.25">
      <c r="A1161" s="62">
        <v>15121515</v>
      </c>
      <c r="B1161" s="63" t="s">
        <v>16877</v>
      </c>
    </row>
    <row r="1162" spans="1:2" x14ac:dyDescent="0.25">
      <c r="A1162" s="62">
        <v>15121516</v>
      </c>
      <c r="B1162" s="63" t="s">
        <v>11103</v>
      </c>
    </row>
    <row r="1163" spans="1:2" x14ac:dyDescent="0.25">
      <c r="A1163" s="62">
        <v>15121517</v>
      </c>
      <c r="B1163" s="63" t="s">
        <v>13295</v>
      </c>
    </row>
    <row r="1164" spans="1:2" x14ac:dyDescent="0.25">
      <c r="A1164" s="62">
        <v>15121518</v>
      </c>
      <c r="B1164" s="63" t="s">
        <v>6723</v>
      </c>
    </row>
    <row r="1165" spans="1:2" x14ac:dyDescent="0.25">
      <c r="A1165" s="62">
        <v>15121519</v>
      </c>
      <c r="B1165" s="63" t="s">
        <v>1893</v>
      </c>
    </row>
    <row r="1166" spans="1:2" x14ac:dyDescent="0.25">
      <c r="A1166" s="62">
        <v>15121520</v>
      </c>
      <c r="B1166" s="63" t="s">
        <v>195</v>
      </c>
    </row>
    <row r="1167" spans="1:2" x14ac:dyDescent="0.25">
      <c r="A1167" s="62">
        <v>15121521</v>
      </c>
      <c r="B1167" s="63" t="s">
        <v>15436</v>
      </c>
    </row>
    <row r="1168" spans="1:2" x14ac:dyDescent="0.25">
      <c r="A1168" s="62">
        <v>15121522</v>
      </c>
      <c r="B1168" s="63" t="s">
        <v>2630</v>
      </c>
    </row>
    <row r="1169" spans="1:2" x14ac:dyDescent="0.25">
      <c r="A1169" s="62">
        <v>15121523</v>
      </c>
      <c r="B1169" s="63" t="s">
        <v>16963</v>
      </c>
    </row>
    <row r="1170" spans="1:2" x14ac:dyDescent="0.25">
      <c r="A1170" s="62">
        <v>15121524</v>
      </c>
      <c r="B1170" s="63" t="s">
        <v>4696</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2110</v>
      </c>
    </row>
    <row r="1175" spans="1:2" x14ac:dyDescent="0.25">
      <c r="A1175" s="62">
        <v>15121802</v>
      </c>
      <c r="B1175" s="63" t="s">
        <v>6003</v>
      </c>
    </row>
    <row r="1176" spans="1:2" x14ac:dyDescent="0.25">
      <c r="A1176" s="62">
        <v>15121803</v>
      </c>
      <c r="B1176" s="63" t="s">
        <v>7958</v>
      </c>
    </row>
    <row r="1177" spans="1:2" x14ac:dyDescent="0.25">
      <c r="A1177" s="62">
        <v>15121804</v>
      </c>
      <c r="B1177" s="63" t="s">
        <v>1836</v>
      </c>
    </row>
    <row r="1178" spans="1:2" x14ac:dyDescent="0.25">
      <c r="A1178" s="62">
        <v>15121805</v>
      </c>
      <c r="B1178" s="63" t="s">
        <v>5353</v>
      </c>
    </row>
    <row r="1179" spans="1:2" x14ac:dyDescent="0.25">
      <c r="A1179" s="62">
        <v>15121806</v>
      </c>
      <c r="B1179" s="63" t="s">
        <v>7386</v>
      </c>
    </row>
    <row r="1180" spans="1:2" x14ac:dyDescent="0.25">
      <c r="A1180" s="62">
        <v>15121901</v>
      </c>
      <c r="B1180" s="63" t="s">
        <v>5551</v>
      </c>
    </row>
    <row r="1181" spans="1:2" x14ac:dyDescent="0.25">
      <c r="A1181" s="62">
        <v>15121902</v>
      </c>
      <c r="B1181" s="63" t="s">
        <v>9302</v>
      </c>
    </row>
    <row r="1182" spans="1:2" x14ac:dyDescent="0.25">
      <c r="A1182" s="62">
        <v>15121903</v>
      </c>
      <c r="B1182" s="63" t="s">
        <v>2545</v>
      </c>
    </row>
    <row r="1183" spans="1:2" x14ac:dyDescent="0.25">
      <c r="A1183" s="62">
        <v>15121904</v>
      </c>
      <c r="B1183" s="63" t="s">
        <v>353</v>
      </c>
    </row>
    <row r="1184" spans="1:2" x14ac:dyDescent="0.25">
      <c r="A1184" s="62">
        <v>15131502</v>
      </c>
      <c r="B1184" s="63" t="s">
        <v>16450</v>
      </c>
    </row>
    <row r="1185" spans="1:2" x14ac:dyDescent="0.25">
      <c r="A1185" s="62">
        <v>15131503</v>
      </c>
      <c r="B1185" s="63" t="s">
        <v>3081</v>
      </c>
    </row>
    <row r="1186" spans="1:2" x14ac:dyDescent="0.25">
      <c r="A1186" s="62">
        <v>15131504</v>
      </c>
      <c r="B1186" s="63" t="s">
        <v>11007</v>
      </c>
    </row>
    <row r="1187" spans="1:2" x14ac:dyDescent="0.25">
      <c r="A1187" s="62">
        <v>15131505</v>
      </c>
      <c r="B1187" s="63" t="s">
        <v>15622</v>
      </c>
    </row>
    <row r="1188" spans="1:2" x14ac:dyDescent="0.25">
      <c r="A1188" s="62">
        <v>15131506</v>
      </c>
      <c r="B1188" s="63" t="s">
        <v>17895</v>
      </c>
    </row>
    <row r="1189" spans="1:2" x14ac:dyDescent="0.25">
      <c r="A1189" s="62">
        <v>15131601</v>
      </c>
      <c r="B1189" s="63" t="s">
        <v>12913</v>
      </c>
    </row>
    <row r="1190" spans="1:2" x14ac:dyDescent="0.25">
      <c r="A1190" s="62">
        <v>20101501</v>
      </c>
      <c r="B1190" s="63" t="s">
        <v>15955</v>
      </c>
    </row>
    <row r="1191" spans="1:2" x14ac:dyDescent="0.25">
      <c r="A1191" s="62">
        <v>20101502</v>
      </c>
      <c r="B1191" s="63" t="s">
        <v>7357</v>
      </c>
    </row>
    <row r="1192" spans="1:2" x14ac:dyDescent="0.25">
      <c r="A1192" s="62">
        <v>20101503</v>
      </c>
      <c r="B1192" s="63" t="s">
        <v>9713</v>
      </c>
    </row>
    <row r="1193" spans="1:2" x14ac:dyDescent="0.25">
      <c r="A1193" s="62">
        <v>20101504</v>
      </c>
      <c r="B1193" s="63" t="s">
        <v>17130</v>
      </c>
    </row>
    <row r="1194" spans="1:2" x14ac:dyDescent="0.25">
      <c r="A1194" s="62">
        <v>20101601</v>
      </c>
      <c r="B1194" s="63" t="s">
        <v>2030</v>
      </c>
    </row>
    <row r="1195" spans="1:2" x14ac:dyDescent="0.25">
      <c r="A1195" s="62">
        <v>20101602</v>
      </c>
      <c r="B1195" s="63" t="s">
        <v>8484</v>
      </c>
    </row>
    <row r="1196" spans="1:2" x14ac:dyDescent="0.25">
      <c r="A1196" s="62">
        <v>20101603</v>
      </c>
      <c r="B1196" s="63" t="s">
        <v>1434</v>
      </c>
    </row>
    <row r="1197" spans="1:2" x14ac:dyDescent="0.25">
      <c r="A1197" s="62">
        <v>20101701</v>
      </c>
      <c r="B1197" s="63" t="s">
        <v>18796</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8150</v>
      </c>
    </row>
    <row r="1202" spans="1:2" x14ac:dyDescent="0.25">
      <c r="A1202" s="62">
        <v>20101706</v>
      </c>
      <c r="B1202" s="63" t="s">
        <v>3432</v>
      </c>
    </row>
    <row r="1203" spans="1:2" x14ac:dyDescent="0.25">
      <c r="A1203" s="62">
        <v>20101707</v>
      </c>
      <c r="B1203" s="63" t="s">
        <v>2723</v>
      </c>
    </row>
    <row r="1204" spans="1:2" x14ac:dyDescent="0.25">
      <c r="A1204" s="62">
        <v>20101708</v>
      </c>
      <c r="B1204" s="63" t="s">
        <v>13250</v>
      </c>
    </row>
    <row r="1205" spans="1:2" x14ac:dyDescent="0.25">
      <c r="A1205" s="62">
        <v>20101709</v>
      </c>
      <c r="B1205" s="63" t="s">
        <v>7578</v>
      </c>
    </row>
    <row r="1206" spans="1:2" x14ac:dyDescent="0.25">
      <c r="A1206" s="62">
        <v>20101710</v>
      </c>
      <c r="B1206" s="63" t="s">
        <v>10088</v>
      </c>
    </row>
    <row r="1207" spans="1:2" x14ac:dyDescent="0.25">
      <c r="A1207" s="62">
        <v>20101711</v>
      </c>
      <c r="B1207" s="63" t="s">
        <v>1647</v>
      </c>
    </row>
    <row r="1208" spans="1:2" x14ac:dyDescent="0.25">
      <c r="A1208" s="62">
        <v>20101712</v>
      </c>
      <c r="B1208" s="63" t="s">
        <v>10550</v>
      </c>
    </row>
    <row r="1209" spans="1:2" x14ac:dyDescent="0.25">
      <c r="A1209" s="62">
        <v>20101713</v>
      </c>
      <c r="B1209" s="63" t="s">
        <v>2414</v>
      </c>
    </row>
    <row r="1210" spans="1:2" x14ac:dyDescent="0.25">
      <c r="A1210" s="62">
        <v>20101714</v>
      </c>
      <c r="B1210" s="63" t="s">
        <v>17836</v>
      </c>
    </row>
    <row r="1211" spans="1:2" x14ac:dyDescent="0.25">
      <c r="A1211" s="62">
        <v>20101801</v>
      </c>
      <c r="B1211" s="63" t="s">
        <v>14422</v>
      </c>
    </row>
    <row r="1212" spans="1:2" x14ac:dyDescent="0.25">
      <c r="A1212" s="62">
        <v>20101802</v>
      </c>
      <c r="B1212" s="63" t="s">
        <v>18085</v>
      </c>
    </row>
    <row r="1213" spans="1:2" x14ac:dyDescent="0.25">
      <c r="A1213" s="62">
        <v>20101803</v>
      </c>
      <c r="B1213" s="63" t="s">
        <v>5001</v>
      </c>
    </row>
    <row r="1214" spans="1:2" x14ac:dyDescent="0.25">
      <c r="A1214" s="62">
        <v>20101804</v>
      </c>
      <c r="B1214" s="63" t="s">
        <v>4243</v>
      </c>
    </row>
    <row r="1215" spans="1:2" x14ac:dyDescent="0.25">
      <c r="A1215" s="62">
        <v>20101805</v>
      </c>
      <c r="B1215" s="63" t="s">
        <v>10294</v>
      </c>
    </row>
    <row r="1216" spans="1:2" x14ac:dyDescent="0.25">
      <c r="A1216" s="62">
        <v>20101901</v>
      </c>
      <c r="B1216" s="63" t="s">
        <v>4518</v>
      </c>
    </row>
    <row r="1217" spans="1:2" x14ac:dyDescent="0.25">
      <c r="A1217" s="62">
        <v>20101902</v>
      </c>
      <c r="B1217" s="63" t="s">
        <v>14581</v>
      </c>
    </row>
    <row r="1218" spans="1:2" x14ac:dyDescent="0.25">
      <c r="A1218" s="62">
        <v>20101903</v>
      </c>
      <c r="B1218" s="63" t="s">
        <v>1575</v>
      </c>
    </row>
    <row r="1219" spans="1:2" x14ac:dyDescent="0.25">
      <c r="A1219" s="62">
        <v>20102001</v>
      </c>
      <c r="B1219" s="63" t="s">
        <v>8822</v>
      </c>
    </row>
    <row r="1220" spans="1:2" x14ac:dyDescent="0.25">
      <c r="A1220" s="62">
        <v>20102002</v>
      </c>
      <c r="B1220" s="63" t="s">
        <v>8611</v>
      </c>
    </row>
    <row r="1221" spans="1:2" x14ac:dyDescent="0.25">
      <c r="A1221" s="62">
        <v>20102003</v>
      </c>
      <c r="B1221" s="63" t="s">
        <v>17032</v>
      </c>
    </row>
    <row r="1222" spans="1:2" x14ac:dyDescent="0.25">
      <c r="A1222" s="62">
        <v>20102004</v>
      </c>
      <c r="B1222" s="63" t="s">
        <v>18152</v>
      </c>
    </row>
    <row r="1223" spans="1:2" x14ac:dyDescent="0.25">
      <c r="A1223" s="62">
        <v>20102005</v>
      </c>
      <c r="B1223" s="63" t="s">
        <v>9622</v>
      </c>
    </row>
    <row r="1224" spans="1:2" x14ac:dyDescent="0.25">
      <c r="A1224" s="62">
        <v>20102006</v>
      </c>
      <c r="B1224" s="63" t="s">
        <v>17982</v>
      </c>
    </row>
    <row r="1225" spans="1:2" x14ac:dyDescent="0.25">
      <c r="A1225" s="62">
        <v>20102007</v>
      </c>
      <c r="B1225" s="63" t="s">
        <v>3181</v>
      </c>
    </row>
    <row r="1226" spans="1:2" x14ac:dyDescent="0.25">
      <c r="A1226" s="62">
        <v>20102008</v>
      </c>
      <c r="B1226" s="63" t="s">
        <v>10276</v>
      </c>
    </row>
    <row r="1227" spans="1:2" x14ac:dyDescent="0.25">
      <c r="A1227" s="62">
        <v>20102101</v>
      </c>
      <c r="B1227" s="63" t="s">
        <v>15816</v>
      </c>
    </row>
    <row r="1228" spans="1:2" x14ac:dyDescent="0.25">
      <c r="A1228" s="62">
        <v>20102102</v>
      </c>
      <c r="B1228" s="63" t="s">
        <v>11954</v>
      </c>
    </row>
    <row r="1229" spans="1:2" x14ac:dyDescent="0.25">
      <c r="A1229" s="62">
        <v>20102103</v>
      </c>
      <c r="B1229" s="63" t="s">
        <v>3048</v>
      </c>
    </row>
    <row r="1230" spans="1:2" x14ac:dyDescent="0.25">
      <c r="A1230" s="62">
        <v>20102104</v>
      </c>
      <c r="B1230" s="63" t="s">
        <v>154</v>
      </c>
    </row>
    <row r="1231" spans="1:2" x14ac:dyDescent="0.25">
      <c r="A1231" s="62">
        <v>20102201</v>
      </c>
      <c r="B1231" s="63" t="s">
        <v>3373</v>
      </c>
    </row>
    <row r="1232" spans="1:2" x14ac:dyDescent="0.25">
      <c r="A1232" s="62">
        <v>20102202</v>
      </c>
      <c r="B1232" s="63" t="s">
        <v>12981</v>
      </c>
    </row>
    <row r="1233" spans="1:2" x14ac:dyDescent="0.25">
      <c r="A1233" s="62">
        <v>20102203</v>
      </c>
      <c r="B1233" s="63" t="s">
        <v>9940</v>
      </c>
    </row>
    <row r="1234" spans="1:2" x14ac:dyDescent="0.25">
      <c r="A1234" s="62">
        <v>20102301</v>
      </c>
      <c r="B1234" s="63" t="s">
        <v>16760</v>
      </c>
    </row>
    <row r="1235" spans="1:2" x14ac:dyDescent="0.25">
      <c r="A1235" s="62">
        <v>20102302</v>
      </c>
      <c r="B1235" s="63" t="s">
        <v>9354</v>
      </c>
    </row>
    <row r="1236" spans="1:2" x14ac:dyDescent="0.25">
      <c r="A1236" s="62">
        <v>20102303</v>
      </c>
      <c r="B1236" s="63" t="s">
        <v>9789</v>
      </c>
    </row>
    <row r="1237" spans="1:2" x14ac:dyDescent="0.25">
      <c r="A1237" s="62">
        <v>20102304</v>
      </c>
      <c r="B1237" s="63" t="s">
        <v>14582</v>
      </c>
    </row>
    <row r="1238" spans="1:2" x14ac:dyDescent="0.25">
      <c r="A1238" s="62">
        <v>20102305</v>
      </c>
      <c r="B1238" s="63" t="s">
        <v>7221</v>
      </c>
    </row>
    <row r="1239" spans="1:2" x14ac:dyDescent="0.25">
      <c r="A1239" s="62">
        <v>20102306</v>
      </c>
      <c r="B1239" s="63" t="s">
        <v>18010</v>
      </c>
    </row>
    <row r="1240" spans="1:2" x14ac:dyDescent="0.25">
      <c r="A1240" s="62">
        <v>20102307</v>
      </c>
      <c r="B1240" s="63" t="s">
        <v>16375</v>
      </c>
    </row>
    <row r="1241" spans="1:2" x14ac:dyDescent="0.25">
      <c r="A1241" s="62">
        <v>20111504</v>
      </c>
      <c r="B1241" s="63" t="s">
        <v>5662</v>
      </c>
    </row>
    <row r="1242" spans="1:2" x14ac:dyDescent="0.25">
      <c r="A1242" s="62">
        <v>20111505</v>
      </c>
      <c r="B1242" s="63" t="s">
        <v>8085</v>
      </c>
    </row>
    <row r="1243" spans="1:2" x14ac:dyDescent="0.25">
      <c r="A1243" s="62">
        <v>20111601</v>
      </c>
      <c r="B1243" s="63" t="s">
        <v>18193</v>
      </c>
    </row>
    <row r="1244" spans="1:2" x14ac:dyDescent="0.25">
      <c r="A1244" s="62">
        <v>20111602</v>
      </c>
      <c r="B1244" s="63" t="s">
        <v>5844</v>
      </c>
    </row>
    <row r="1245" spans="1:2" x14ac:dyDescent="0.25">
      <c r="A1245" s="62">
        <v>20111603</v>
      </c>
      <c r="B1245" s="63" t="s">
        <v>8843</v>
      </c>
    </row>
    <row r="1246" spans="1:2" x14ac:dyDescent="0.25">
      <c r="A1246" s="62">
        <v>20111604</v>
      </c>
      <c r="B1246" s="63" t="s">
        <v>9297</v>
      </c>
    </row>
    <row r="1247" spans="1:2" x14ac:dyDescent="0.25">
      <c r="A1247" s="62">
        <v>20111606</v>
      </c>
      <c r="B1247" s="63" t="s">
        <v>16984</v>
      </c>
    </row>
    <row r="1248" spans="1:2" x14ac:dyDescent="0.25">
      <c r="A1248" s="62">
        <v>20111607</v>
      </c>
      <c r="B1248" s="63" t="s">
        <v>18392</v>
      </c>
    </row>
    <row r="1249" spans="1:2" x14ac:dyDescent="0.25">
      <c r="A1249" s="62">
        <v>20111608</v>
      </c>
      <c r="B1249" s="63" t="s">
        <v>11019</v>
      </c>
    </row>
    <row r="1250" spans="1:2" x14ac:dyDescent="0.25">
      <c r="A1250" s="62">
        <v>20111609</v>
      </c>
      <c r="B1250" s="63" t="s">
        <v>17456</v>
      </c>
    </row>
    <row r="1251" spans="1:2" x14ac:dyDescent="0.25">
      <c r="A1251" s="62">
        <v>20111610</v>
      </c>
      <c r="B1251" s="63" t="s">
        <v>968</v>
      </c>
    </row>
    <row r="1252" spans="1:2" x14ac:dyDescent="0.25">
      <c r="A1252" s="62">
        <v>20111611</v>
      </c>
      <c r="B1252" s="63" t="s">
        <v>10876</v>
      </c>
    </row>
    <row r="1253" spans="1:2" x14ac:dyDescent="0.25">
      <c r="A1253" s="62">
        <v>20111612</v>
      </c>
      <c r="B1253" s="63" t="s">
        <v>9813</v>
      </c>
    </row>
    <row r="1254" spans="1:2" x14ac:dyDescent="0.25">
      <c r="A1254" s="62">
        <v>20111613</v>
      </c>
      <c r="B1254" s="63" t="s">
        <v>1700</v>
      </c>
    </row>
    <row r="1255" spans="1:2" x14ac:dyDescent="0.25">
      <c r="A1255" s="62">
        <v>20111614</v>
      </c>
      <c r="B1255" s="63" t="s">
        <v>2757</v>
      </c>
    </row>
    <row r="1256" spans="1:2" x14ac:dyDescent="0.25">
      <c r="A1256" s="62">
        <v>20111615</v>
      </c>
      <c r="B1256" s="63" t="s">
        <v>12329</v>
      </c>
    </row>
    <row r="1257" spans="1:2" x14ac:dyDescent="0.25">
      <c r="A1257" s="62">
        <v>20111616</v>
      </c>
      <c r="B1257" s="63" t="s">
        <v>10414</v>
      </c>
    </row>
    <row r="1258" spans="1:2" x14ac:dyDescent="0.25">
      <c r="A1258" s="62">
        <v>20111617</v>
      </c>
      <c r="B1258" s="63" t="s">
        <v>7062</v>
      </c>
    </row>
    <row r="1259" spans="1:2" x14ac:dyDescent="0.25">
      <c r="A1259" s="62">
        <v>20111618</v>
      </c>
      <c r="B1259" s="63" t="s">
        <v>1489</v>
      </c>
    </row>
    <row r="1260" spans="1:2" x14ac:dyDescent="0.25">
      <c r="A1260" s="62">
        <v>20111619</v>
      </c>
      <c r="B1260" s="63" t="s">
        <v>13045</v>
      </c>
    </row>
    <row r="1261" spans="1:2" x14ac:dyDescent="0.25">
      <c r="A1261" s="62">
        <v>20111701</v>
      </c>
      <c r="B1261" s="63" t="s">
        <v>6622</v>
      </c>
    </row>
    <row r="1262" spans="1:2" x14ac:dyDescent="0.25">
      <c r="A1262" s="62">
        <v>20111702</v>
      </c>
      <c r="B1262" s="63" t="s">
        <v>12992</v>
      </c>
    </row>
    <row r="1263" spans="1:2" x14ac:dyDescent="0.25">
      <c r="A1263" s="62">
        <v>20111703</v>
      </c>
      <c r="B1263" s="63" t="s">
        <v>3769</v>
      </c>
    </row>
    <row r="1264" spans="1:2" x14ac:dyDescent="0.25">
      <c r="A1264" s="62">
        <v>20111704</v>
      </c>
      <c r="B1264" s="63" t="s">
        <v>13983</v>
      </c>
    </row>
    <row r="1265" spans="1:2" x14ac:dyDescent="0.25">
      <c r="A1265" s="62">
        <v>20111705</v>
      </c>
      <c r="B1265" s="63" t="s">
        <v>8618</v>
      </c>
    </row>
    <row r="1266" spans="1:2" x14ac:dyDescent="0.25">
      <c r="A1266" s="62">
        <v>20111706</v>
      </c>
      <c r="B1266" s="63" t="s">
        <v>1840</v>
      </c>
    </row>
    <row r="1267" spans="1:2" x14ac:dyDescent="0.25">
      <c r="A1267" s="62">
        <v>20111707</v>
      </c>
      <c r="B1267" s="63" t="s">
        <v>11613</v>
      </c>
    </row>
    <row r="1268" spans="1:2" x14ac:dyDescent="0.25">
      <c r="A1268" s="62">
        <v>20111708</v>
      </c>
      <c r="B1268" s="63" t="s">
        <v>7204</v>
      </c>
    </row>
    <row r="1269" spans="1:2" x14ac:dyDescent="0.25">
      <c r="A1269" s="62">
        <v>20111709</v>
      </c>
      <c r="B1269" s="63" t="s">
        <v>3499</v>
      </c>
    </row>
    <row r="1270" spans="1:2" x14ac:dyDescent="0.25">
      <c r="A1270" s="62">
        <v>20121001</v>
      </c>
      <c r="B1270" s="63" t="s">
        <v>6376</v>
      </c>
    </row>
    <row r="1271" spans="1:2" x14ac:dyDescent="0.25">
      <c r="A1271" s="62">
        <v>20121002</v>
      </c>
      <c r="B1271" s="63" t="s">
        <v>17844</v>
      </c>
    </row>
    <row r="1272" spans="1:2" x14ac:dyDescent="0.25">
      <c r="A1272" s="62">
        <v>20121003</v>
      </c>
      <c r="B1272" s="63" t="s">
        <v>5748</v>
      </c>
    </row>
    <row r="1273" spans="1:2" x14ac:dyDescent="0.25">
      <c r="A1273" s="62">
        <v>20121004</v>
      </c>
      <c r="B1273" s="63" t="s">
        <v>5053</v>
      </c>
    </row>
    <row r="1274" spans="1:2" x14ac:dyDescent="0.25">
      <c r="A1274" s="62">
        <v>20121005</v>
      </c>
      <c r="B1274" s="63" t="s">
        <v>17045</v>
      </c>
    </row>
    <row r="1275" spans="1:2" x14ac:dyDescent="0.25">
      <c r="A1275" s="62">
        <v>20121006</v>
      </c>
      <c r="B1275" s="63" t="s">
        <v>2312</v>
      </c>
    </row>
    <row r="1276" spans="1:2" x14ac:dyDescent="0.25">
      <c r="A1276" s="62">
        <v>20121007</v>
      </c>
      <c r="B1276" s="63" t="s">
        <v>1965</v>
      </c>
    </row>
    <row r="1277" spans="1:2" x14ac:dyDescent="0.25">
      <c r="A1277" s="62">
        <v>20121008</v>
      </c>
      <c r="B1277" s="63" t="s">
        <v>17777</v>
      </c>
    </row>
    <row r="1278" spans="1:2" x14ac:dyDescent="0.25">
      <c r="A1278" s="62">
        <v>20121009</v>
      </c>
      <c r="B1278" s="63" t="s">
        <v>11459</v>
      </c>
    </row>
    <row r="1279" spans="1:2" x14ac:dyDescent="0.25">
      <c r="A1279" s="62">
        <v>20121010</v>
      </c>
      <c r="B1279" s="63" t="s">
        <v>5107</v>
      </c>
    </row>
    <row r="1280" spans="1:2" x14ac:dyDescent="0.25">
      <c r="A1280" s="62">
        <v>20121011</v>
      </c>
      <c r="B1280" s="63" t="s">
        <v>8477</v>
      </c>
    </row>
    <row r="1281" spans="1:2" x14ac:dyDescent="0.25">
      <c r="A1281" s="62">
        <v>20121012</v>
      </c>
      <c r="B1281" s="63" t="s">
        <v>14875</v>
      </c>
    </row>
    <row r="1282" spans="1:2" x14ac:dyDescent="0.25">
      <c r="A1282" s="62">
        <v>20121013</v>
      </c>
      <c r="B1282" s="63" t="s">
        <v>17732</v>
      </c>
    </row>
    <row r="1283" spans="1:2" x14ac:dyDescent="0.25">
      <c r="A1283" s="62">
        <v>20121014</v>
      </c>
      <c r="B1283" s="63" t="s">
        <v>817</v>
      </c>
    </row>
    <row r="1284" spans="1:2" x14ac:dyDescent="0.25">
      <c r="A1284" s="62">
        <v>20121015</v>
      </c>
      <c r="B1284" s="63" t="s">
        <v>7661</v>
      </c>
    </row>
    <row r="1285" spans="1:2" x14ac:dyDescent="0.25">
      <c r="A1285" s="62">
        <v>20121016</v>
      </c>
      <c r="B1285" s="63" t="s">
        <v>13985</v>
      </c>
    </row>
    <row r="1286" spans="1:2" x14ac:dyDescent="0.25">
      <c r="A1286" s="62">
        <v>20121101</v>
      </c>
      <c r="B1286" s="63" t="s">
        <v>9707</v>
      </c>
    </row>
    <row r="1287" spans="1:2" x14ac:dyDescent="0.25">
      <c r="A1287" s="62">
        <v>20121102</v>
      </c>
      <c r="B1287" s="63" t="s">
        <v>13333</v>
      </c>
    </row>
    <row r="1288" spans="1:2" x14ac:dyDescent="0.25">
      <c r="A1288" s="62">
        <v>20121103</v>
      </c>
      <c r="B1288" s="63" t="s">
        <v>2949</v>
      </c>
    </row>
    <row r="1289" spans="1:2" x14ac:dyDescent="0.25">
      <c r="A1289" s="62">
        <v>20121104</v>
      </c>
      <c r="B1289" s="63" t="s">
        <v>9969</v>
      </c>
    </row>
    <row r="1290" spans="1:2" x14ac:dyDescent="0.25">
      <c r="A1290" s="62">
        <v>20121105</v>
      </c>
      <c r="B1290" s="63" t="s">
        <v>11710</v>
      </c>
    </row>
    <row r="1291" spans="1:2" x14ac:dyDescent="0.25">
      <c r="A1291" s="62">
        <v>20121106</v>
      </c>
      <c r="B1291" s="63" t="s">
        <v>16623</v>
      </c>
    </row>
    <row r="1292" spans="1:2" x14ac:dyDescent="0.25">
      <c r="A1292" s="62">
        <v>20121107</v>
      </c>
      <c r="B1292" s="63" t="s">
        <v>6575</v>
      </c>
    </row>
    <row r="1293" spans="1:2" x14ac:dyDescent="0.25">
      <c r="A1293" s="62">
        <v>20121108</v>
      </c>
      <c r="B1293" s="63" t="s">
        <v>4917</v>
      </c>
    </row>
    <row r="1294" spans="1:2" x14ac:dyDescent="0.25">
      <c r="A1294" s="62">
        <v>20121109</v>
      </c>
      <c r="B1294" s="63" t="s">
        <v>7814</v>
      </c>
    </row>
    <row r="1295" spans="1:2" x14ac:dyDescent="0.25">
      <c r="A1295" s="62">
        <v>20121110</v>
      </c>
      <c r="B1295" s="63" t="s">
        <v>16558</v>
      </c>
    </row>
    <row r="1296" spans="1:2" x14ac:dyDescent="0.25">
      <c r="A1296" s="62">
        <v>20121111</v>
      </c>
      <c r="B1296" s="63" t="s">
        <v>3095</v>
      </c>
    </row>
    <row r="1297" spans="1:2" x14ac:dyDescent="0.25">
      <c r="A1297" s="62">
        <v>20121112</v>
      </c>
      <c r="B1297" s="63" t="s">
        <v>8574</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11244</v>
      </c>
    </row>
    <row r="1302" spans="1:2" x14ac:dyDescent="0.25">
      <c r="A1302" s="62">
        <v>20121117</v>
      </c>
      <c r="B1302" s="63" t="s">
        <v>17717</v>
      </c>
    </row>
    <row r="1303" spans="1:2" x14ac:dyDescent="0.25">
      <c r="A1303" s="62">
        <v>20121118</v>
      </c>
      <c r="B1303" s="63" t="s">
        <v>13843</v>
      </c>
    </row>
    <row r="1304" spans="1:2" x14ac:dyDescent="0.25">
      <c r="A1304" s="62">
        <v>20121119</v>
      </c>
      <c r="B1304" s="63" t="s">
        <v>16338</v>
      </c>
    </row>
    <row r="1305" spans="1:2" x14ac:dyDescent="0.25">
      <c r="A1305" s="62">
        <v>20121201</v>
      </c>
      <c r="B1305" s="63" t="s">
        <v>3659</v>
      </c>
    </row>
    <row r="1306" spans="1:2" x14ac:dyDescent="0.25">
      <c r="A1306" s="62">
        <v>20121202</v>
      </c>
      <c r="B1306" s="63" t="s">
        <v>14590</v>
      </c>
    </row>
    <row r="1307" spans="1:2" x14ac:dyDescent="0.25">
      <c r="A1307" s="62">
        <v>20121203</v>
      </c>
      <c r="B1307" s="63" t="s">
        <v>16476</v>
      </c>
    </row>
    <row r="1308" spans="1:2" x14ac:dyDescent="0.25">
      <c r="A1308" s="62">
        <v>20121204</v>
      </c>
      <c r="B1308" s="63" t="s">
        <v>13451</v>
      </c>
    </row>
    <row r="1309" spans="1:2" x14ac:dyDescent="0.25">
      <c r="A1309" s="62">
        <v>20121205</v>
      </c>
      <c r="B1309" s="63" t="s">
        <v>10335</v>
      </c>
    </row>
    <row r="1310" spans="1:2" x14ac:dyDescent="0.25">
      <c r="A1310" s="62">
        <v>20121206</v>
      </c>
      <c r="B1310" s="63" t="s">
        <v>3360</v>
      </c>
    </row>
    <row r="1311" spans="1:2" x14ac:dyDescent="0.25">
      <c r="A1311" s="62">
        <v>20121207</v>
      </c>
      <c r="B1311" s="63" t="s">
        <v>7631</v>
      </c>
    </row>
    <row r="1312" spans="1:2" x14ac:dyDescent="0.25">
      <c r="A1312" s="62">
        <v>20121208</v>
      </c>
      <c r="B1312" s="63" t="s">
        <v>970</v>
      </c>
    </row>
    <row r="1313" spans="1:2" x14ac:dyDescent="0.25">
      <c r="A1313" s="62">
        <v>20121209</v>
      </c>
      <c r="B1313" s="63" t="s">
        <v>6557</v>
      </c>
    </row>
    <row r="1314" spans="1:2" x14ac:dyDescent="0.25">
      <c r="A1314" s="62">
        <v>20121210</v>
      </c>
      <c r="B1314" s="63" t="s">
        <v>8549</v>
      </c>
    </row>
    <row r="1315" spans="1:2" x14ac:dyDescent="0.25">
      <c r="A1315" s="62">
        <v>20121211</v>
      </c>
      <c r="B1315" s="63" t="s">
        <v>13359</v>
      </c>
    </row>
    <row r="1316" spans="1:2" x14ac:dyDescent="0.25">
      <c r="A1316" s="62">
        <v>20121212</v>
      </c>
      <c r="B1316" s="63" t="s">
        <v>14463</v>
      </c>
    </row>
    <row r="1317" spans="1:2" x14ac:dyDescent="0.25">
      <c r="A1317" s="62">
        <v>20121213</v>
      </c>
      <c r="B1317" s="63" t="s">
        <v>1713</v>
      </c>
    </row>
    <row r="1318" spans="1:2" x14ac:dyDescent="0.25">
      <c r="A1318" s="62">
        <v>20121301</v>
      </c>
      <c r="B1318" s="63" t="s">
        <v>7414</v>
      </c>
    </row>
    <row r="1319" spans="1:2" x14ac:dyDescent="0.25">
      <c r="A1319" s="62">
        <v>20121302</v>
      </c>
      <c r="B1319" s="63" t="s">
        <v>16130</v>
      </c>
    </row>
    <row r="1320" spans="1:2" x14ac:dyDescent="0.25">
      <c r="A1320" s="62">
        <v>20121303</v>
      </c>
      <c r="B1320" s="63" t="s">
        <v>18402</v>
      </c>
    </row>
    <row r="1321" spans="1:2" x14ac:dyDescent="0.25">
      <c r="A1321" s="62">
        <v>20121304</v>
      </c>
      <c r="B1321" s="63" t="s">
        <v>14677</v>
      </c>
    </row>
    <row r="1322" spans="1:2" x14ac:dyDescent="0.25">
      <c r="A1322" s="62">
        <v>20121305</v>
      </c>
      <c r="B1322" s="63" t="s">
        <v>7924</v>
      </c>
    </row>
    <row r="1323" spans="1:2" x14ac:dyDescent="0.25">
      <c r="A1323" s="62">
        <v>20121306</v>
      </c>
      <c r="B1323" s="63" t="s">
        <v>11759</v>
      </c>
    </row>
    <row r="1324" spans="1:2" x14ac:dyDescent="0.25">
      <c r="A1324" s="62">
        <v>20121307</v>
      </c>
      <c r="B1324" s="63" t="s">
        <v>8234</v>
      </c>
    </row>
    <row r="1325" spans="1:2" x14ac:dyDescent="0.25">
      <c r="A1325" s="62">
        <v>20121308</v>
      </c>
      <c r="B1325" s="63" t="s">
        <v>1273</v>
      </c>
    </row>
    <row r="1326" spans="1:2" x14ac:dyDescent="0.25">
      <c r="A1326" s="62">
        <v>20121309</v>
      </c>
      <c r="B1326" s="63" t="s">
        <v>6613</v>
      </c>
    </row>
    <row r="1327" spans="1:2" x14ac:dyDescent="0.25">
      <c r="A1327" s="62">
        <v>20121310</v>
      </c>
      <c r="B1327" s="63" t="s">
        <v>17604</v>
      </c>
    </row>
    <row r="1328" spans="1:2" x14ac:dyDescent="0.25">
      <c r="A1328" s="62">
        <v>20121311</v>
      </c>
      <c r="B1328" s="63" t="s">
        <v>18491</v>
      </c>
    </row>
    <row r="1329" spans="1:2" x14ac:dyDescent="0.25">
      <c r="A1329" s="62">
        <v>20121312</v>
      </c>
      <c r="B1329" s="63" t="s">
        <v>6491</v>
      </c>
    </row>
    <row r="1330" spans="1:2" x14ac:dyDescent="0.25">
      <c r="A1330" s="62">
        <v>20121313</v>
      </c>
      <c r="B1330" s="63" t="s">
        <v>6924</v>
      </c>
    </row>
    <row r="1331" spans="1:2" x14ac:dyDescent="0.25">
      <c r="A1331" s="62">
        <v>20121314</v>
      </c>
      <c r="B1331" s="63" t="s">
        <v>11265</v>
      </c>
    </row>
    <row r="1332" spans="1:2" x14ac:dyDescent="0.25">
      <c r="A1332" s="62">
        <v>20121315</v>
      </c>
      <c r="B1332" s="63" t="s">
        <v>14462</v>
      </c>
    </row>
    <row r="1333" spans="1:2" x14ac:dyDescent="0.25">
      <c r="A1333" s="62">
        <v>20121316</v>
      </c>
      <c r="B1333" s="63" t="s">
        <v>10217</v>
      </c>
    </row>
    <row r="1334" spans="1:2" x14ac:dyDescent="0.25">
      <c r="A1334" s="62">
        <v>20121317</v>
      </c>
      <c r="B1334" s="63" t="s">
        <v>135</v>
      </c>
    </row>
    <row r="1335" spans="1:2" x14ac:dyDescent="0.25">
      <c r="A1335" s="62">
        <v>20121318</v>
      </c>
      <c r="B1335" s="63" t="s">
        <v>12413</v>
      </c>
    </row>
    <row r="1336" spans="1:2" x14ac:dyDescent="0.25">
      <c r="A1336" s="62">
        <v>20121319</v>
      </c>
      <c r="B1336" s="63" t="s">
        <v>2920</v>
      </c>
    </row>
    <row r="1337" spans="1:2" x14ac:dyDescent="0.25">
      <c r="A1337" s="62">
        <v>20121320</v>
      </c>
      <c r="B1337" s="63" t="s">
        <v>833</v>
      </c>
    </row>
    <row r="1338" spans="1:2" x14ac:dyDescent="0.25">
      <c r="A1338" s="62">
        <v>20121321</v>
      </c>
      <c r="B1338" s="63" t="s">
        <v>12266</v>
      </c>
    </row>
    <row r="1339" spans="1:2" x14ac:dyDescent="0.25">
      <c r="A1339" s="62">
        <v>20121322</v>
      </c>
      <c r="B1339" s="63" t="s">
        <v>881</v>
      </c>
    </row>
    <row r="1340" spans="1:2" x14ac:dyDescent="0.25">
      <c r="A1340" s="62">
        <v>20121323</v>
      </c>
      <c r="B1340" s="63" t="s">
        <v>2898</v>
      </c>
    </row>
    <row r="1341" spans="1:2" x14ac:dyDescent="0.25">
      <c r="A1341" s="62">
        <v>20121401</v>
      </c>
      <c r="B1341" s="63" t="s">
        <v>8921</v>
      </c>
    </row>
    <row r="1342" spans="1:2" x14ac:dyDescent="0.25">
      <c r="A1342" s="62">
        <v>20121402</v>
      </c>
      <c r="B1342" s="63" t="s">
        <v>17641</v>
      </c>
    </row>
    <row r="1343" spans="1:2" x14ac:dyDescent="0.25">
      <c r="A1343" s="62">
        <v>20121403</v>
      </c>
      <c r="B1343" s="63" t="s">
        <v>5270</v>
      </c>
    </row>
    <row r="1344" spans="1:2" x14ac:dyDescent="0.25">
      <c r="A1344" s="62">
        <v>20121404</v>
      </c>
      <c r="B1344" s="63" t="s">
        <v>7843</v>
      </c>
    </row>
    <row r="1345" spans="1:2" x14ac:dyDescent="0.25">
      <c r="A1345" s="62">
        <v>20121405</v>
      </c>
      <c r="B1345" s="63" t="s">
        <v>5494</v>
      </c>
    </row>
    <row r="1346" spans="1:2" x14ac:dyDescent="0.25">
      <c r="A1346" s="62">
        <v>20121406</v>
      </c>
      <c r="B1346" s="63" t="s">
        <v>12860</v>
      </c>
    </row>
    <row r="1347" spans="1:2" x14ac:dyDescent="0.25">
      <c r="A1347" s="62">
        <v>20121407</v>
      </c>
      <c r="B1347" s="63" t="s">
        <v>18231</v>
      </c>
    </row>
    <row r="1348" spans="1:2" x14ac:dyDescent="0.25">
      <c r="A1348" s="62">
        <v>20121408</v>
      </c>
      <c r="B1348" s="63" t="s">
        <v>12812</v>
      </c>
    </row>
    <row r="1349" spans="1:2" x14ac:dyDescent="0.25">
      <c r="A1349" s="62">
        <v>20121409</v>
      </c>
      <c r="B1349" s="63" t="s">
        <v>13112</v>
      </c>
    </row>
    <row r="1350" spans="1:2" x14ac:dyDescent="0.25">
      <c r="A1350" s="62">
        <v>20121410</v>
      </c>
      <c r="B1350" s="63" t="s">
        <v>2492</v>
      </c>
    </row>
    <row r="1351" spans="1:2" x14ac:dyDescent="0.25">
      <c r="A1351" s="62">
        <v>20121411</v>
      </c>
      <c r="B1351" s="63" t="s">
        <v>15887</v>
      </c>
    </row>
    <row r="1352" spans="1:2" x14ac:dyDescent="0.25">
      <c r="A1352" s="62">
        <v>20121412</v>
      </c>
      <c r="B1352" s="63" t="s">
        <v>11410</v>
      </c>
    </row>
    <row r="1353" spans="1:2" x14ac:dyDescent="0.25">
      <c r="A1353" s="62">
        <v>20121413</v>
      </c>
      <c r="B1353" s="63" t="s">
        <v>9828</v>
      </c>
    </row>
    <row r="1354" spans="1:2" x14ac:dyDescent="0.25">
      <c r="A1354" s="62">
        <v>20121414</v>
      </c>
      <c r="B1354" s="63" t="s">
        <v>10101</v>
      </c>
    </row>
    <row r="1355" spans="1:2" x14ac:dyDescent="0.25">
      <c r="A1355" s="62">
        <v>20121415</v>
      </c>
      <c r="B1355" s="63" t="s">
        <v>112</v>
      </c>
    </row>
    <row r="1356" spans="1:2" x14ac:dyDescent="0.25">
      <c r="A1356" s="62">
        <v>20121416</v>
      </c>
      <c r="B1356" s="63" t="s">
        <v>1234</v>
      </c>
    </row>
    <row r="1357" spans="1:2" x14ac:dyDescent="0.25">
      <c r="A1357" s="62">
        <v>20121417</v>
      </c>
      <c r="B1357" s="63" t="s">
        <v>3514</v>
      </c>
    </row>
    <row r="1358" spans="1:2" x14ac:dyDescent="0.25">
      <c r="A1358" s="62">
        <v>20121418</v>
      </c>
      <c r="B1358" s="63" t="s">
        <v>18282</v>
      </c>
    </row>
    <row r="1359" spans="1:2" x14ac:dyDescent="0.25">
      <c r="A1359" s="62">
        <v>20121419</v>
      </c>
      <c r="B1359" s="63" t="s">
        <v>5722</v>
      </c>
    </row>
    <row r="1360" spans="1:2" x14ac:dyDescent="0.25">
      <c r="A1360" s="62">
        <v>20121420</v>
      </c>
      <c r="B1360" s="63" t="s">
        <v>11045</v>
      </c>
    </row>
    <row r="1361" spans="1:2" x14ac:dyDescent="0.25">
      <c r="A1361" s="62">
        <v>20121421</v>
      </c>
      <c r="B1361" s="63" t="s">
        <v>9922</v>
      </c>
    </row>
    <row r="1362" spans="1:2" x14ac:dyDescent="0.25">
      <c r="A1362" s="62">
        <v>20121422</v>
      </c>
      <c r="B1362" s="63" t="s">
        <v>1241</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2783</v>
      </c>
    </row>
    <row r="1367" spans="1:2" x14ac:dyDescent="0.25">
      <c r="A1367" s="62">
        <v>20121428</v>
      </c>
      <c r="B1367" s="63" t="s">
        <v>8017</v>
      </c>
    </row>
    <row r="1368" spans="1:2" x14ac:dyDescent="0.25">
      <c r="A1368" s="62">
        <v>20121429</v>
      </c>
      <c r="B1368" s="63" t="s">
        <v>1843</v>
      </c>
    </row>
    <row r="1369" spans="1:2" x14ac:dyDescent="0.25">
      <c r="A1369" s="62">
        <v>20121430</v>
      </c>
      <c r="B1369" s="63" t="s">
        <v>11531</v>
      </c>
    </row>
    <row r="1370" spans="1:2" x14ac:dyDescent="0.25">
      <c r="A1370" s="62">
        <v>20121501</v>
      </c>
      <c r="B1370" s="63" t="s">
        <v>16474</v>
      </c>
    </row>
    <row r="1371" spans="1:2" x14ac:dyDescent="0.25">
      <c r="A1371" s="62">
        <v>20121502</v>
      </c>
      <c r="B1371" s="63" t="s">
        <v>3617</v>
      </c>
    </row>
    <row r="1372" spans="1:2" x14ac:dyDescent="0.25">
      <c r="A1372" s="62">
        <v>20121503</v>
      </c>
      <c r="B1372" s="63" t="s">
        <v>17532</v>
      </c>
    </row>
    <row r="1373" spans="1:2" x14ac:dyDescent="0.25">
      <c r="A1373" s="62">
        <v>20121504</v>
      </c>
      <c r="B1373" s="63" t="s">
        <v>1614</v>
      </c>
    </row>
    <row r="1374" spans="1:2" x14ac:dyDescent="0.25">
      <c r="A1374" s="62">
        <v>20121505</v>
      </c>
      <c r="B1374" s="63" t="s">
        <v>16935</v>
      </c>
    </row>
    <row r="1375" spans="1:2" x14ac:dyDescent="0.25">
      <c r="A1375" s="62">
        <v>20121506</v>
      </c>
      <c r="B1375" s="63" t="s">
        <v>9869</v>
      </c>
    </row>
    <row r="1376" spans="1:2" x14ac:dyDescent="0.25">
      <c r="A1376" s="62">
        <v>20121507</v>
      </c>
      <c r="B1376" s="63" t="s">
        <v>14569</v>
      </c>
    </row>
    <row r="1377" spans="1:2" x14ac:dyDescent="0.25">
      <c r="A1377" s="62">
        <v>20121508</v>
      </c>
      <c r="B1377" s="63" t="s">
        <v>16676</v>
      </c>
    </row>
    <row r="1378" spans="1:2" x14ac:dyDescent="0.25">
      <c r="A1378" s="62">
        <v>20121509</v>
      </c>
      <c r="B1378" s="63" t="s">
        <v>13021</v>
      </c>
    </row>
    <row r="1379" spans="1:2" x14ac:dyDescent="0.25">
      <c r="A1379" s="62">
        <v>20121510</v>
      </c>
      <c r="B1379" s="63" t="s">
        <v>6840</v>
      </c>
    </row>
    <row r="1380" spans="1:2" x14ac:dyDescent="0.25">
      <c r="A1380" s="62">
        <v>20121511</v>
      </c>
      <c r="B1380" s="63" t="s">
        <v>8765</v>
      </c>
    </row>
    <row r="1381" spans="1:2" x14ac:dyDescent="0.25">
      <c r="A1381" s="62">
        <v>20121512</v>
      </c>
      <c r="B1381" s="63" t="s">
        <v>16170</v>
      </c>
    </row>
    <row r="1382" spans="1:2" x14ac:dyDescent="0.25">
      <c r="A1382" s="62">
        <v>20121513</v>
      </c>
      <c r="B1382" s="63" t="s">
        <v>10792</v>
      </c>
    </row>
    <row r="1383" spans="1:2" x14ac:dyDescent="0.25">
      <c r="A1383" s="62">
        <v>20121514</v>
      </c>
      <c r="B1383" s="63" t="s">
        <v>827</v>
      </c>
    </row>
    <row r="1384" spans="1:2" x14ac:dyDescent="0.25">
      <c r="A1384" s="62">
        <v>20121515</v>
      </c>
      <c r="B1384" s="63" t="s">
        <v>9590</v>
      </c>
    </row>
    <row r="1385" spans="1:2" x14ac:dyDescent="0.25">
      <c r="A1385" s="62">
        <v>20121516</v>
      </c>
      <c r="B1385" s="63" t="s">
        <v>9751</v>
      </c>
    </row>
    <row r="1386" spans="1:2" x14ac:dyDescent="0.25">
      <c r="A1386" s="62">
        <v>20121601</v>
      </c>
      <c r="B1386" s="63" t="s">
        <v>6404</v>
      </c>
    </row>
    <row r="1387" spans="1:2" x14ac:dyDescent="0.25">
      <c r="A1387" s="62">
        <v>20121602</v>
      </c>
      <c r="B1387" s="63" t="s">
        <v>4836</v>
      </c>
    </row>
    <row r="1388" spans="1:2" x14ac:dyDescent="0.25">
      <c r="A1388" s="62">
        <v>20121603</v>
      </c>
      <c r="B1388" s="63" t="s">
        <v>14497</v>
      </c>
    </row>
    <row r="1389" spans="1:2" x14ac:dyDescent="0.25">
      <c r="A1389" s="62">
        <v>20121604</v>
      </c>
      <c r="B1389" s="63" t="s">
        <v>7575</v>
      </c>
    </row>
    <row r="1390" spans="1:2" x14ac:dyDescent="0.25">
      <c r="A1390" s="62">
        <v>20121605</v>
      </c>
      <c r="B1390" s="63" t="s">
        <v>18556</v>
      </c>
    </row>
    <row r="1391" spans="1:2" x14ac:dyDescent="0.25">
      <c r="A1391" s="62">
        <v>20121606</v>
      </c>
      <c r="B1391" s="63" t="s">
        <v>3173</v>
      </c>
    </row>
    <row r="1392" spans="1:2" x14ac:dyDescent="0.25">
      <c r="A1392" s="62">
        <v>20121607</v>
      </c>
      <c r="B1392" s="63" t="s">
        <v>13088</v>
      </c>
    </row>
    <row r="1393" spans="1:2" x14ac:dyDescent="0.25">
      <c r="A1393" s="62">
        <v>20121701</v>
      </c>
      <c r="B1393" s="63" t="s">
        <v>10714</v>
      </c>
    </row>
    <row r="1394" spans="1:2" x14ac:dyDescent="0.25">
      <c r="A1394" s="62">
        <v>20121702</v>
      </c>
      <c r="B1394" s="63" t="s">
        <v>8504</v>
      </c>
    </row>
    <row r="1395" spans="1:2" x14ac:dyDescent="0.25">
      <c r="A1395" s="62">
        <v>20121703</v>
      </c>
      <c r="B1395" s="63" t="s">
        <v>7998</v>
      </c>
    </row>
    <row r="1396" spans="1:2" x14ac:dyDescent="0.25">
      <c r="A1396" s="62">
        <v>20121704</v>
      </c>
      <c r="B1396" s="63" t="s">
        <v>1180</v>
      </c>
    </row>
    <row r="1397" spans="1:2" x14ac:dyDescent="0.25">
      <c r="A1397" s="62">
        <v>20121705</v>
      </c>
      <c r="B1397" s="63" t="s">
        <v>4500</v>
      </c>
    </row>
    <row r="1398" spans="1:2" x14ac:dyDescent="0.25">
      <c r="A1398" s="62">
        <v>20121706</v>
      </c>
      <c r="B1398" s="63" t="s">
        <v>13821</v>
      </c>
    </row>
    <row r="1399" spans="1:2" x14ac:dyDescent="0.25">
      <c r="A1399" s="62">
        <v>20121707</v>
      </c>
      <c r="B1399" s="63" t="s">
        <v>5078</v>
      </c>
    </row>
    <row r="1400" spans="1:2" x14ac:dyDescent="0.25">
      <c r="A1400" s="62">
        <v>20121708</v>
      </c>
      <c r="B1400" s="63" t="s">
        <v>8322</v>
      </c>
    </row>
    <row r="1401" spans="1:2" x14ac:dyDescent="0.25">
      <c r="A1401" s="62">
        <v>20121801</v>
      </c>
      <c r="B1401" s="63" t="s">
        <v>2191</v>
      </c>
    </row>
    <row r="1402" spans="1:2" x14ac:dyDescent="0.25">
      <c r="A1402" s="62">
        <v>20121802</v>
      </c>
      <c r="B1402" s="63" t="s">
        <v>8457</v>
      </c>
    </row>
    <row r="1403" spans="1:2" x14ac:dyDescent="0.25">
      <c r="A1403" s="62">
        <v>20121803</v>
      </c>
      <c r="B1403" s="63" t="s">
        <v>13999</v>
      </c>
    </row>
    <row r="1404" spans="1:2" x14ac:dyDescent="0.25">
      <c r="A1404" s="62">
        <v>20121804</v>
      </c>
      <c r="B1404" s="63" t="s">
        <v>383</v>
      </c>
    </row>
    <row r="1405" spans="1:2" x14ac:dyDescent="0.25">
      <c r="A1405" s="62">
        <v>20121805</v>
      </c>
      <c r="B1405" s="63" t="s">
        <v>11639</v>
      </c>
    </row>
    <row r="1406" spans="1:2" x14ac:dyDescent="0.25">
      <c r="A1406" s="62">
        <v>20121901</v>
      </c>
      <c r="B1406" s="63" t="s">
        <v>18427</v>
      </c>
    </row>
    <row r="1407" spans="1:2" x14ac:dyDescent="0.25">
      <c r="A1407" s="62">
        <v>20121902</v>
      </c>
      <c r="B1407" s="63" t="s">
        <v>5916</v>
      </c>
    </row>
    <row r="1408" spans="1:2" x14ac:dyDescent="0.25">
      <c r="A1408" s="62">
        <v>20121903</v>
      </c>
      <c r="B1408" s="63" t="s">
        <v>8928</v>
      </c>
    </row>
    <row r="1409" spans="1:2" x14ac:dyDescent="0.25">
      <c r="A1409" s="62">
        <v>20121904</v>
      </c>
      <c r="B1409" s="63" t="s">
        <v>1897</v>
      </c>
    </row>
    <row r="1410" spans="1:2" x14ac:dyDescent="0.25">
      <c r="A1410" s="62">
        <v>20121905</v>
      </c>
      <c r="B1410" s="63" t="s">
        <v>7838</v>
      </c>
    </row>
    <row r="1411" spans="1:2" x14ac:dyDescent="0.25">
      <c r="A1411" s="62">
        <v>20121906</v>
      </c>
      <c r="B1411" s="63" t="s">
        <v>15723</v>
      </c>
    </row>
    <row r="1412" spans="1:2" x14ac:dyDescent="0.25">
      <c r="A1412" s="62">
        <v>20121907</v>
      </c>
      <c r="B1412" s="63" t="s">
        <v>18441</v>
      </c>
    </row>
    <row r="1413" spans="1:2" x14ac:dyDescent="0.25">
      <c r="A1413" s="62">
        <v>20121908</v>
      </c>
      <c r="B1413" s="63" t="s">
        <v>12212</v>
      </c>
    </row>
    <row r="1414" spans="1:2" x14ac:dyDescent="0.25">
      <c r="A1414" s="62">
        <v>20121909</v>
      </c>
      <c r="B1414" s="63" t="s">
        <v>13617</v>
      </c>
    </row>
    <row r="1415" spans="1:2" x14ac:dyDescent="0.25">
      <c r="A1415" s="62">
        <v>20121910</v>
      </c>
      <c r="B1415" s="63" t="s">
        <v>12139</v>
      </c>
    </row>
    <row r="1416" spans="1:2" x14ac:dyDescent="0.25">
      <c r="A1416" s="62">
        <v>20121911</v>
      </c>
      <c r="B1416" s="63" t="s">
        <v>1504</v>
      </c>
    </row>
    <row r="1417" spans="1:2" x14ac:dyDescent="0.25">
      <c r="A1417" s="62">
        <v>20121912</v>
      </c>
      <c r="B1417" s="63" t="s">
        <v>14377</v>
      </c>
    </row>
    <row r="1418" spans="1:2" x14ac:dyDescent="0.25">
      <c r="A1418" s="62">
        <v>20121913</v>
      </c>
      <c r="B1418" s="63" t="s">
        <v>15211</v>
      </c>
    </row>
    <row r="1419" spans="1:2" x14ac:dyDescent="0.25">
      <c r="A1419" s="62">
        <v>20121914</v>
      </c>
      <c r="B1419" s="63" t="s">
        <v>15103</v>
      </c>
    </row>
    <row r="1420" spans="1:2" x14ac:dyDescent="0.25">
      <c r="A1420" s="62">
        <v>20122001</v>
      </c>
      <c r="B1420" s="63" t="s">
        <v>777</v>
      </c>
    </row>
    <row r="1421" spans="1:2" x14ac:dyDescent="0.25">
      <c r="A1421" s="62">
        <v>20122002</v>
      </c>
      <c r="B1421" s="63" t="s">
        <v>16459</v>
      </c>
    </row>
    <row r="1422" spans="1:2" x14ac:dyDescent="0.25">
      <c r="A1422" s="62">
        <v>20122003</v>
      </c>
      <c r="B1422" s="63" t="s">
        <v>17881</v>
      </c>
    </row>
    <row r="1423" spans="1:2" x14ac:dyDescent="0.25">
      <c r="A1423" s="62">
        <v>20122004</v>
      </c>
      <c r="B1423" s="63" t="s">
        <v>12288</v>
      </c>
    </row>
    <row r="1424" spans="1:2" x14ac:dyDescent="0.25">
      <c r="A1424" s="62">
        <v>20122005</v>
      </c>
      <c r="B1424" s="63" t="s">
        <v>3194</v>
      </c>
    </row>
    <row r="1425" spans="1:2" x14ac:dyDescent="0.25">
      <c r="A1425" s="62">
        <v>20122006</v>
      </c>
      <c r="B1425" s="63" t="s">
        <v>1853</v>
      </c>
    </row>
    <row r="1426" spans="1:2" x14ac:dyDescent="0.25">
      <c r="A1426" s="62">
        <v>20122101</v>
      </c>
      <c r="B1426" s="63" t="s">
        <v>8408</v>
      </c>
    </row>
    <row r="1427" spans="1:2" x14ac:dyDescent="0.25">
      <c r="A1427" s="62">
        <v>20122102</v>
      </c>
      <c r="B1427" s="63" t="s">
        <v>10103</v>
      </c>
    </row>
    <row r="1428" spans="1:2" x14ac:dyDescent="0.25">
      <c r="A1428" s="62">
        <v>20122103</v>
      </c>
      <c r="B1428" s="63" t="s">
        <v>9741</v>
      </c>
    </row>
    <row r="1429" spans="1:2" x14ac:dyDescent="0.25">
      <c r="A1429" s="62">
        <v>20122104</v>
      </c>
      <c r="B1429" s="63" t="s">
        <v>981</v>
      </c>
    </row>
    <row r="1430" spans="1:2" x14ac:dyDescent="0.25">
      <c r="A1430" s="62">
        <v>20122105</v>
      </c>
      <c r="B1430" s="63" t="s">
        <v>7920</v>
      </c>
    </row>
    <row r="1431" spans="1:2" x14ac:dyDescent="0.25">
      <c r="A1431" s="62">
        <v>20122106</v>
      </c>
      <c r="B1431" s="63" t="s">
        <v>13819</v>
      </c>
    </row>
    <row r="1432" spans="1:2" x14ac:dyDescent="0.25">
      <c r="A1432" s="62">
        <v>20122107</v>
      </c>
      <c r="B1432" s="63" t="s">
        <v>629</v>
      </c>
    </row>
    <row r="1433" spans="1:2" x14ac:dyDescent="0.25">
      <c r="A1433" s="62">
        <v>20122108</v>
      </c>
      <c r="B1433" s="63" t="s">
        <v>9945</v>
      </c>
    </row>
    <row r="1434" spans="1:2" x14ac:dyDescent="0.25">
      <c r="A1434" s="62">
        <v>20122109</v>
      </c>
      <c r="B1434" s="63" t="s">
        <v>10520</v>
      </c>
    </row>
    <row r="1435" spans="1:2" x14ac:dyDescent="0.25">
      <c r="A1435" s="62">
        <v>20122110</v>
      </c>
      <c r="B1435" s="63" t="s">
        <v>8452</v>
      </c>
    </row>
    <row r="1436" spans="1:2" x14ac:dyDescent="0.25">
      <c r="A1436" s="62">
        <v>20122111</v>
      </c>
      <c r="B1436" s="63" t="s">
        <v>1231</v>
      </c>
    </row>
    <row r="1437" spans="1:2" x14ac:dyDescent="0.25">
      <c r="A1437" s="62">
        <v>20122112</v>
      </c>
      <c r="B1437" s="63" t="s">
        <v>15327</v>
      </c>
    </row>
    <row r="1438" spans="1:2" x14ac:dyDescent="0.25">
      <c r="A1438" s="62">
        <v>20122113</v>
      </c>
      <c r="B1438" s="63" t="s">
        <v>7680</v>
      </c>
    </row>
    <row r="1439" spans="1:2" x14ac:dyDescent="0.25">
      <c r="A1439" s="62">
        <v>20122114</v>
      </c>
      <c r="B1439" s="63" t="s">
        <v>7956</v>
      </c>
    </row>
    <row r="1440" spans="1:2" x14ac:dyDescent="0.25">
      <c r="A1440" s="62">
        <v>20122115</v>
      </c>
      <c r="B1440" s="63" t="s">
        <v>17492</v>
      </c>
    </row>
    <row r="1441" spans="1:2" x14ac:dyDescent="0.25">
      <c r="A1441" s="62">
        <v>20122201</v>
      </c>
      <c r="B1441" s="63" t="s">
        <v>2170</v>
      </c>
    </row>
    <row r="1442" spans="1:2" x14ac:dyDescent="0.25">
      <c r="A1442" s="62">
        <v>20122202</v>
      </c>
      <c r="B1442" s="63" t="s">
        <v>5924</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9650</v>
      </c>
    </row>
    <row r="1447" spans="1:2" x14ac:dyDescent="0.25">
      <c r="A1447" s="62">
        <v>20122207</v>
      </c>
      <c r="B1447" s="63" t="s">
        <v>1964</v>
      </c>
    </row>
    <row r="1448" spans="1:2" x14ac:dyDescent="0.25">
      <c r="A1448" s="62">
        <v>20122208</v>
      </c>
      <c r="B1448" s="63" t="s">
        <v>12559</v>
      </c>
    </row>
    <row r="1449" spans="1:2" x14ac:dyDescent="0.25">
      <c r="A1449" s="62">
        <v>20122209</v>
      </c>
      <c r="B1449" s="63" t="s">
        <v>3676</v>
      </c>
    </row>
    <row r="1450" spans="1:2" x14ac:dyDescent="0.25">
      <c r="A1450" s="62">
        <v>20122210</v>
      </c>
      <c r="B1450" s="63" t="s">
        <v>13587</v>
      </c>
    </row>
    <row r="1451" spans="1:2" x14ac:dyDescent="0.25">
      <c r="A1451" s="62">
        <v>20122211</v>
      </c>
      <c r="B1451" s="63" t="s">
        <v>6155</v>
      </c>
    </row>
    <row r="1452" spans="1:2" x14ac:dyDescent="0.25">
      <c r="A1452" s="62">
        <v>20122212</v>
      </c>
      <c r="B1452" s="63" t="s">
        <v>8534</v>
      </c>
    </row>
    <row r="1453" spans="1:2" x14ac:dyDescent="0.25">
      <c r="A1453" s="62">
        <v>20122213</v>
      </c>
      <c r="B1453" s="63" t="s">
        <v>1020</v>
      </c>
    </row>
    <row r="1454" spans="1:2" x14ac:dyDescent="0.25">
      <c r="A1454" s="62">
        <v>20122214</v>
      </c>
      <c r="B1454" s="63" t="s">
        <v>13782</v>
      </c>
    </row>
    <row r="1455" spans="1:2" x14ac:dyDescent="0.25">
      <c r="A1455" s="62">
        <v>20122215</v>
      </c>
      <c r="B1455" s="63" t="s">
        <v>2200</v>
      </c>
    </row>
    <row r="1456" spans="1:2" x14ac:dyDescent="0.25">
      <c r="A1456" s="62">
        <v>20122216</v>
      </c>
      <c r="B1456" s="63" t="s">
        <v>8667</v>
      </c>
    </row>
    <row r="1457" spans="1:2" x14ac:dyDescent="0.25">
      <c r="A1457" s="62">
        <v>20122301</v>
      </c>
      <c r="B1457" s="63" t="s">
        <v>10798</v>
      </c>
    </row>
    <row r="1458" spans="1:2" x14ac:dyDescent="0.25">
      <c r="A1458" s="62">
        <v>20122302</v>
      </c>
      <c r="B1458" s="63" t="s">
        <v>18340</v>
      </c>
    </row>
    <row r="1459" spans="1:2" x14ac:dyDescent="0.25">
      <c r="A1459" s="62">
        <v>20122303</v>
      </c>
      <c r="B1459" s="63" t="s">
        <v>13516</v>
      </c>
    </row>
    <row r="1460" spans="1:2" x14ac:dyDescent="0.25">
      <c r="A1460" s="62">
        <v>20122304</v>
      </c>
      <c r="B1460" s="63" t="s">
        <v>4619</v>
      </c>
    </row>
    <row r="1461" spans="1:2" x14ac:dyDescent="0.25">
      <c r="A1461" s="62">
        <v>20122305</v>
      </c>
      <c r="B1461" s="63" t="s">
        <v>17087</v>
      </c>
    </row>
    <row r="1462" spans="1:2" x14ac:dyDescent="0.25">
      <c r="A1462" s="62">
        <v>20122306</v>
      </c>
      <c r="B1462" s="63" t="s">
        <v>4173</v>
      </c>
    </row>
    <row r="1463" spans="1:2" x14ac:dyDescent="0.25">
      <c r="A1463" s="62">
        <v>20122307</v>
      </c>
      <c r="B1463" s="63" t="s">
        <v>4916</v>
      </c>
    </row>
    <row r="1464" spans="1:2" x14ac:dyDescent="0.25">
      <c r="A1464" s="62">
        <v>20122308</v>
      </c>
      <c r="B1464" s="63" t="s">
        <v>7676</v>
      </c>
    </row>
    <row r="1465" spans="1:2" x14ac:dyDescent="0.25">
      <c r="A1465" s="62">
        <v>20122309</v>
      </c>
      <c r="B1465" s="63" t="s">
        <v>3148</v>
      </c>
    </row>
    <row r="1466" spans="1:2" x14ac:dyDescent="0.25">
      <c r="A1466" s="62">
        <v>20122310</v>
      </c>
      <c r="B1466" s="63" t="s">
        <v>15391</v>
      </c>
    </row>
    <row r="1467" spans="1:2" x14ac:dyDescent="0.25">
      <c r="A1467" s="62">
        <v>20122311</v>
      </c>
      <c r="B1467" s="63" t="s">
        <v>5361</v>
      </c>
    </row>
    <row r="1468" spans="1:2" x14ac:dyDescent="0.25">
      <c r="A1468" s="62">
        <v>20122312</v>
      </c>
      <c r="B1468" s="63" t="s">
        <v>1920</v>
      </c>
    </row>
    <row r="1469" spans="1:2" x14ac:dyDescent="0.25">
      <c r="A1469" s="62">
        <v>20122313</v>
      </c>
      <c r="B1469" s="63" t="s">
        <v>4892</v>
      </c>
    </row>
    <row r="1470" spans="1:2" x14ac:dyDescent="0.25">
      <c r="A1470" s="62">
        <v>20122314</v>
      </c>
      <c r="B1470" s="63" t="s">
        <v>14562</v>
      </c>
    </row>
    <row r="1471" spans="1:2" x14ac:dyDescent="0.25">
      <c r="A1471" s="62">
        <v>20122315</v>
      </c>
      <c r="B1471" s="63" t="s">
        <v>9695</v>
      </c>
    </row>
    <row r="1472" spans="1:2" x14ac:dyDescent="0.25">
      <c r="A1472" s="62">
        <v>20122316</v>
      </c>
      <c r="B1472" s="63" t="s">
        <v>5599</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18136</v>
      </c>
    </row>
    <row r="1477" spans="1:2" x14ac:dyDescent="0.25">
      <c r="A1477" s="62">
        <v>20122321</v>
      </c>
      <c r="B1477" s="63" t="s">
        <v>3000</v>
      </c>
    </row>
    <row r="1478" spans="1:2" x14ac:dyDescent="0.25">
      <c r="A1478" s="62">
        <v>20122322</v>
      </c>
      <c r="B1478" s="63" t="s">
        <v>3338</v>
      </c>
    </row>
    <row r="1479" spans="1:2" x14ac:dyDescent="0.25">
      <c r="A1479" s="62">
        <v>20122323</v>
      </c>
      <c r="B1479" s="63" t="s">
        <v>10204</v>
      </c>
    </row>
    <row r="1480" spans="1:2" x14ac:dyDescent="0.25">
      <c r="A1480" s="62">
        <v>20122324</v>
      </c>
      <c r="B1480" s="63" t="s">
        <v>15326</v>
      </c>
    </row>
    <row r="1481" spans="1:2" x14ac:dyDescent="0.25">
      <c r="A1481" s="62">
        <v>20122325</v>
      </c>
      <c r="B1481" s="63" t="s">
        <v>14151</v>
      </c>
    </row>
    <row r="1482" spans="1:2" x14ac:dyDescent="0.25">
      <c r="A1482" s="62">
        <v>20122326</v>
      </c>
      <c r="B1482" s="63" t="s">
        <v>17636</v>
      </c>
    </row>
    <row r="1483" spans="1:2" x14ac:dyDescent="0.25">
      <c r="A1483" s="62">
        <v>20122327</v>
      </c>
      <c r="B1483" s="63" t="s">
        <v>17770</v>
      </c>
    </row>
    <row r="1484" spans="1:2" x14ac:dyDescent="0.25">
      <c r="A1484" s="62">
        <v>20122328</v>
      </c>
      <c r="B1484" s="63" t="s">
        <v>8693</v>
      </c>
    </row>
    <row r="1485" spans="1:2" x14ac:dyDescent="0.25">
      <c r="A1485" s="62">
        <v>20122329</v>
      </c>
      <c r="B1485" s="63" t="s">
        <v>13923</v>
      </c>
    </row>
    <row r="1486" spans="1:2" x14ac:dyDescent="0.25">
      <c r="A1486" s="62">
        <v>20122330</v>
      </c>
      <c r="B1486" s="63" t="s">
        <v>17214</v>
      </c>
    </row>
    <row r="1487" spans="1:2" x14ac:dyDescent="0.25">
      <c r="A1487" s="62">
        <v>20122331</v>
      </c>
      <c r="B1487" s="63" t="s">
        <v>15145</v>
      </c>
    </row>
    <row r="1488" spans="1:2" x14ac:dyDescent="0.25">
      <c r="A1488" s="62">
        <v>20122332</v>
      </c>
      <c r="B1488" s="63" t="s">
        <v>11093</v>
      </c>
    </row>
    <row r="1489" spans="1:2" x14ac:dyDescent="0.25">
      <c r="A1489" s="62">
        <v>20122333</v>
      </c>
      <c r="B1489" s="63" t="s">
        <v>16466</v>
      </c>
    </row>
    <row r="1490" spans="1:2" x14ac:dyDescent="0.25">
      <c r="A1490" s="62">
        <v>20122334</v>
      </c>
      <c r="B1490" s="63" t="s">
        <v>2358</v>
      </c>
    </row>
    <row r="1491" spans="1:2" x14ac:dyDescent="0.25">
      <c r="A1491" s="62">
        <v>20122335</v>
      </c>
      <c r="B1491" s="63" t="s">
        <v>5059</v>
      </c>
    </row>
    <row r="1492" spans="1:2" x14ac:dyDescent="0.25">
      <c r="A1492" s="62">
        <v>20122336</v>
      </c>
      <c r="B1492" s="63" t="s">
        <v>6988</v>
      </c>
    </row>
    <row r="1493" spans="1:2" x14ac:dyDescent="0.25">
      <c r="A1493" s="62">
        <v>20122338</v>
      </c>
      <c r="B1493" s="63" t="s">
        <v>2434</v>
      </c>
    </row>
    <row r="1494" spans="1:2" x14ac:dyDescent="0.25">
      <c r="A1494" s="62">
        <v>20122339</v>
      </c>
      <c r="B1494" s="63" t="s">
        <v>6915</v>
      </c>
    </row>
    <row r="1495" spans="1:2" x14ac:dyDescent="0.25">
      <c r="A1495" s="62">
        <v>20122340</v>
      </c>
      <c r="B1495" s="63" t="s">
        <v>15993</v>
      </c>
    </row>
    <row r="1496" spans="1:2" x14ac:dyDescent="0.25">
      <c r="A1496" s="62">
        <v>20122341</v>
      </c>
      <c r="B1496" s="63" t="s">
        <v>17339</v>
      </c>
    </row>
    <row r="1497" spans="1:2" x14ac:dyDescent="0.25">
      <c r="A1497" s="62">
        <v>20122342</v>
      </c>
      <c r="B1497" s="63" t="s">
        <v>9031</v>
      </c>
    </row>
    <row r="1498" spans="1:2" x14ac:dyDescent="0.25">
      <c r="A1498" s="62">
        <v>20122343</v>
      </c>
      <c r="B1498" s="63" t="s">
        <v>12258</v>
      </c>
    </row>
    <row r="1499" spans="1:2" x14ac:dyDescent="0.25">
      <c r="A1499" s="62">
        <v>20122344</v>
      </c>
      <c r="B1499" s="63" t="s">
        <v>5602</v>
      </c>
    </row>
    <row r="1500" spans="1:2" x14ac:dyDescent="0.25">
      <c r="A1500" s="62">
        <v>20122345</v>
      </c>
      <c r="B1500" s="63" t="s">
        <v>15574</v>
      </c>
    </row>
    <row r="1501" spans="1:2" x14ac:dyDescent="0.25">
      <c r="A1501" s="62">
        <v>20122346</v>
      </c>
      <c r="B1501" s="63" t="s">
        <v>11862</v>
      </c>
    </row>
    <row r="1502" spans="1:2" x14ac:dyDescent="0.25">
      <c r="A1502" s="62">
        <v>20122347</v>
      </c>
      <c r="B1502" s="63" t="s">
        <v>4723</v>
      </c>
    </row>
    <row r="1503" spans="1:2" x14ac:dyDescent="0.25">
      <c r="A1503" s="62">
        <v>20122348</v>
      </c>
      <c r="B1503" s="63" t="s">
        <v>1760</v>
      </c>
    </row>
    <row r="1504" spans="1:2" x14ac:dyDescent="0.25">
      <c r="A1504" s="62">
        <v>20122349</v>
      </c>
      <c r="B1504" s="63" t="s">
        <v>7249</v>
      </c>
    </row>
    <row r="1505" spans="1:2" x14ac:dyDescent="0.25">
      <c r="A1505" s="62">
        <v>20122350</v>
      </c>
      <c r="B1505" s="63" t="s">
        <v>4317</v>
      </c>
    </row>
    <row r="1506" spans="1:2" x14ac:dyDescent="0.25">
      <c r="A1506" s="62">
        <v>20122351</v>
      </c>
      <c r="B1506" s="63" t="s">
        <v>17332</v>
      </c>
    </row>
    <row r="1507" spans="1:2" x14ac:dyDescent="0.25">
      <c r="A1507" s="62">
        <v>20122352</v>
      </c>
      <c r="B1507" s="63" t="s">
        <v>7779</v>
      </c>
    </row>
    <row r="1508" spans="1:2" x14ac:dyDescent="0.25">
      <c r="A1508" s="62">
        <v>20122353</v>
      </c>
      <c r="B1508" s="63" t="s">
        <v>4395</v>
      </c>
    </row>
    <row r="1509" spans="1:2" x14ac:dyDescent="0.25">
      <c r="A1509" s="62">
        <v>20122354</v>
      </c>
      <c r="B1509" s="63" t="s">
        <v>10544</v>
      </c>
    </row>
    <row r="1510" spans="1:2" x14ac:dyDescent="0.25">
      <c r="A1510" s="62">
        <v>20122356</v>
      </c>
      <c r="B1510" s="63" t="s">
        <v>9769</v>
      </c>
    </row>
    <row r="1511" spans="1:2" x14ac:dyDescent="0.25">
      <c r="A1511" s="62">
        <v>20122357</v>
      </c>
      <c r="B1511" s="63" t="s">
        <v>6046</v>
      </c>
    </row>
    <row r="1512" spans="1:2" x14ac:dyDescent="0.25">
      <c r="A1512" s="62">
        <v>20122401</v>
      </c>
      <c r="B1512" s="63" t="s">
        <v>13827</v>
      </c>
    </row>
    <row r="1513" spans="1:2" x14ac:dyDescent="0.25">
      <c r="A1513" s="62">
        <v>20122402</v>
      </c>
      <c r="B1513" s="63" t="s">
        <v>1292</v>
      </c>
    </row>
    <row r="1514" spans="1:2" x14ac:dyDescent="0.25">
      <c r="A1514" s="62">
        <v>20122403</v>
      </c>
      <c r="B1514" s="63" t="s">
        <v>18430</v>
      </c>
    </row>
    <row r="1515" spans="1:2" x14ac:dyDescent="0.25">
      <c r="A1515" s="62">
        <v>20122404</v>
      </c>
      <c r="B1515" s="63" t="s">
        <v>12397</v>
      </c>
    </row>
    <row r="1516" spans="1:2" x14ac:dyDescent="0.25">
      <c r="A1516" s="62">
        <v>20122405</v>
      </c>
      <c r="B1516" s="63" t="s">
        <v>563</v>
      </c>
    </row>
    <row r="1517" spans="1:2" x14ac:dyDescent="0.25">
      <c r="A1517" s="62">
        <v>20122406</v>
      </c>
      <c r="B1517" s="63" t="s">
        <v>8812</v>
      </c>
    </row>
    <row r="1518" spans="1:2" x14ac:dyDescent="0.25">
      <c r="A1518" s="62">
        <v>20122407</v>
      </c>
      <c r="B1518" s="63" t="s">
        <v>10878</v>
      </c>
    </row>
    <row r="1519" spans="1:2" x14ac:dyDescent="0.25">
      <c r="A1519" s="62">
        <v>20122408</v>
      </c>
      <c r="B1519" s="63" t="s">
        <v>15210</v>
      </c>
    </row>
    <row r="1520" spans="1:2" x14ac:dyDescent="0.25">
      <c r="A1520" s="62">
        <v>20122409</v>
      </c>
      <c r="B1520" s="63" t="s">
        <v>5503</v>
      </c>
    </row>
    <row r="1521" spans="1:2" x14ac:dyDescent="0.25">
      <c r="A1521" s="62">
        <v>20122410</v>
      </c>
      <c r="B1521" s="63" t="s">
        <v>6595</v>
      </c>
    </row>
    <row r="1522" spans="1:2" x14ac:dyDescent="0.25">
      <c r="A1522" s="62">
        <v>20122501</v>
      </c>
      <c r="B1522" s="63" t="s">
        <v>7438</v>
      </c>
    </row>
    <row r="1523" spans="1:2" x14ac:dyDescent="0.25">
      <c r="A1523" s="62">
        <v>20122502</v>
      </c>
      <c r="B1523" s="63" t="s">
        <v>6139</v>
      </c>
    </row>
    <row r="1524" spans="1:2" x14ac:dyDescent="0.25">
      <c r="A1524" s="62">
        <v>20122503</v>
      </c>
      <c r="B1524" s="63" t="s">
        <v>3915</v>
      </c>
    </row>
    <row r="1525" spans="1:2" x14ac:dyDescent="0.25">
      <c r="A1525" s="62">
        <v>20122504</v>
      </c>
      <c r="B1525" s="63" t="s">
        <v>7186</v>
      </c>
    </row>
    <row r="1526" spans="1:2" x14ac:dyDescent="0.25">
      <c r="A1526" s="62">
        <v>20122505</v>
      </c>
      <c r="B1526" s="63" t="s">
        <v>10456</v>
      </c>
    </row>
    <row r="1527" spans="1:2" x14ac:dyDescent="0.25">
      <c r="A1527" s="62">
        <v>20122506</v>
      </c>
      <c r="B1527" s="63" t="s">
        <v>4068</v>
      </c>
    </row>
    <row r="1528" spans="1:2" x14ac:dyDescent="0.25">
      <c r="A1528" s="62">
        <v>20122507</v>
      </c>
      <c r="B1528" s="63" t="s">
        <v>14172</v>
      </c>
    </row>
    <row r="1529" spans="1:2" x14ac:dyDescent="0.25">
      <c r="A1529" s="62">
        <v>20122508</v>
      </c>
      <c r="B1529" s="63" t="s">
        <v>6199</v>
      </c>
    </row>
    <row r="1530" spans="1:2" x14ac:dyDescent="0.25">
      <c r="A1530" s="62">
        <v>20122509</v>
      </c>
      <c r="B1530" s="63" t="s">
        <v>6917</v>
      </c>
    </row>
    <row r="1531" spans="1:2" x14ac:dyDescent="0.25">
      <c r="A1531" s="62">
        <v>20122510</v>
      </c>
      <c r="B1531" s="63" t="s">
        <v>14762</v>
      </c>
    </row>
    <row r="1532" spans="1:2" x14ac:dyDescent="0.25">
      <c r="A1532" s="62">
        <v>20122511</v>
      </c>
      <c r="B1532" s="63" t="s">
        <v>3355</v>
      </c>
    </row>
    <row r="1533" spans="1:2" x14ac:dyDescent="0.25">
      <c r="A1533" s="62">
        <v>20122512</v>
      </c>
      <c r="B1533" s="63" t="s">
        <v>6296</v>
      </c>
    </row>
    <row r="1534" spans="1:2" x14ac:dyDescent="0.25">
      <c r="A1534" s="62">
        <v>20122513</v>
      </c>
      <c r="B1534" s="63" t="s">
        <v>4699</v>
      </c>
    </row>
    <row r="1535" spans="1:2" x14ac:dyDescent="0.25">
      <c r="A1535" s="62">
        <v>20122514</v>
      </c>
      <c r="B1535" s="63" t="s">
        <v>9390</v>
      </c>
    </row>
    <row r="1536" spans="1:2" x14ac:dyDescent="0.25">
      <c r="A1536" s="62">
        <v>20122515</v>
      </c>
      <c r="B1536" s="63" t="s">
        <v>9589</v>
      </c>
    </row>
    <row r="1537" spans="1:2" x14ac:dyDescent="0.25">
      <c r="A1537" s="62">
        <v>20122601</v>
      </c>
      <c r="B1537" s="63" t="s">
        <v>1315</v>
      </c>
    </row>
    <row r="1538" spans="1:2" x14ac:dyDescent="0.25">
      <c r="A1538" s="62">
        <v>20122602</v>
      </c>
      <c r="B1538" s="63" t="s">
        <v>18544</v>
      </c>
    </row>
    <row r="1539" spans="1:2" x14ac:dyDescent="0.25">
      <c r="A1539" s="62">
        <v>20122603</v>
      </c>
      <c r="B1539" s="63" t="s">
        <v>6324</v>
      </c>
    </row>
    <row r="1540" spans="1:2" x14ac:dyDescent="0.25">
      <c r="A1540" s="62">
        <v>20122604</v>
      </c>
      <c r="B1540" s="63" t="s">
        <v>1674</v>
      </c>
    </row>
    <row r="1541" spans="1:2" x14ac:dyDescent="0.25">
      <c r="A1541" s="62">
        <v>20122605</v>
      </c>
      <c r="B1541" s="63" t="s">
        <v>14743</v>
      </c>
    </row>
    <row r="1542" spans="1:2" x14ac:dyDescent="0.25">
      <c r="A1542" s="62">
        <v>20122606</v>
      </c>
      <c r="B1542" s="63" t="s">
        <v>18300</v>
      </c>
    </row>
    <row r="1543" spans="1:2" x14ac:dyDescent="0.25">
      <c r="A1543" s="62">
        <v>20122607</v>
      </c>
      <c r="B1543" s="63" t="s">
        <v>535</v>
      </c>
    </row>
    <row r="1544" spans="1:2" x14ac:dyDescent="0.25">
      <c r="A1544" s="62">
        <v>20122608</v>
      </c>
      <c r="B1544" s="63" t="s">
        <v>5271</v>
      </c>
    </row>
    <row r="1545" spans="1:2" x14ac:dyDescent="0.25">
      <c r="A1545" s="62">
        <v>20122609</v>
      </c>
      <c r="B1545" s="63" t="s">
        <v>2040</v>
      </c>
    </row>
    <row r="1546" spans="1:2" x14ac:dyDescent="0.25">
      <c r="A1546" s="62">
        <v>20122610</v>
      </c>
      <c r="B1546" s="63" t="s">
        <v>10149</v>
      </c>
    </row>
    <row r="1547" spans="1:2" x14ac:dyDescent="0.25">
      <c r="A1547" s="62">
        <v>20122611</v>
      </c>
      <c r="B1547" s="63" t="s">
        <v>8343</v>
      </c>
    </row>
    <row r="1548" spans="1:2" x14ac:dyDescent="0.25">
      <c r="A1548" s="62">
        <v>20122612</v>
      </c>
      <c r="B1548" s="63" t="s">
        <v>1711</v>
      </c>
    </row>
    <row r="1549" spans="1:2" x14ac:dyDescent="0.25">
      <c r="A1549" s="62">
        <v>20122613</v>
      </c>
      <c r="B1549" s="63" t="s">
        <v>3897</v>
      </c>
    </row>
    <row r="1550" spans="1:2" x14ac:dyDescent="0.25">
      <c r="A1550" s="62">
        <v>20122614</v>
      </c>
      <c r="B1550" s="63" t="s">
        <v>8632</v>
      </c>
    </row>
    <row r="1551" spans="1:2" x14ac:dyDescent="0.25">
      <c r="A1551" s="62">
        <v>20122615</v>
      </c>
      <c r="B1551" s="63" t="s">
        <v>18475</v>
      </c>
    </row>
    <row r="1552" spans="1:2" x14ac:dyDescent="0.25">
      <c r="A1552" s="62">
        <v>20122616</v>
      </c>
      <c r="B1552" s="63" t="s">
        <v>11183</v>
      </c>
    </row>
    <row r="1553" spans="1:2" x14ac:dyDescent="0.25">
      <c r="A1553" s="62">
        <v>20122617</v>
      </c>
      <c r="B1553" s="63" t="s">
        <v>5473</v>
      </c>
    </row>
    <row r="1554" spans="1:2" x14ac:dyDescent="0.25">
      <c r="A1554" s="62">
        <v>20122618</v>
      </c>
      <c r="B1554" s="63" t="s">
        <v>12031</v>
      </c>
    </row>
    <row r="1555" spans="1:2" x14ac:dyDescent="0.25">
      <c r="A1555" s="62">
        <v>20122619</v>
      </c>
      <c r="B1555" s="63" t="s">
        <v>16807</v>
      </c>
    </row>
    <row r="1556" spans="1:2" x14ac:dyDescent="0.25">
      <c r="A1556" s="62">
        <v>20122620</v>
      </c>
      <c r="B1556" s="63" t="s">
        <v>12406</v>
      </c>
    </row>
    <row r="1557" spans="1:2" x14ac:dyDescent="0.25">
      <c r="A1557" s="62">
        <v>20122621</v>
      </c>
      <c r="B1557" s="63" t="s">
        <v>13859</v>
      </c>
    </row>
    <row r="1558" spans="1:2" x14ac:dyDescent="0.25">
      <c r="A1558" s="62">
        <v>20122622</v>
      </c>
      <c r="B1558" s="63" t="s">
        <v>15466</v>
      </c>
    </row>
    <row r="1559" spans="1:2" x14ac:dyDescent="0.25">
      <c r="A1559" s="62">
        <v>20122623</v>
      </c>
      <c r="B1559" s="63" t="s">
        <v>16553</v>
      </c>
    </row>
    <row r="1560" spans="1:2" x14ac:dyDescent="0.25">
      <c r="A1560" s="62">
        <v>20122701</v>
      </c>
      <c r="B1560" s="63" t="s">
        <v>6898</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17262</v>
      </c>
    </row>
    <row r="1565" spans="1:2" x14ac:dyDescent="0.25">
      <c r="A1565" s="62">
        <v>20122706</v>
      </c>
      <c r="B1565" s="63" t="s">
        <v>10358</v>
      </c>
    </row>
    <row r="1566" spans="1:2" x14ac:dyDescent="0.25">
      <c r="A1566" s="62">
        <v>20122707</v>
      </c>
      <c r="B1566" s="63" t="s">
        <v>1316</v>
      </c>
    </row>
    <row r="1567" spans="1:2" x14ac:dyDescent="0.25">
      <c r="A1567" s="62">
        <v>20122708</v>
      </c>
      <c r="B1567" s="63" t="s">
        <v>13200</v>
      </c>
    </row>
    <row r="1568" spans="1:2" x14ac:dyDescent="0.25">
      <c r="A1568" s="62">
        <v>20122709</v>
      </c>
      <c r="B1568" s="63" t="s">
        <v>10333</v>
      </c>
    </row>
    <row r="1569" spans="1:2" x14ac:dyDescent="0.25">
      <c r="A1569" s="62">
        <v>20122801</v>
      </c>
      <c r="B1569" s="63" t="s">
        <v>11206</v>
      </c>
    </row>
    <row r="1570" spans="1:2" x14ac:dyDescent="0.25">
      <c r="A1570" s="62">
        <v>20122802</v>
      </c>
      <c r="B1570" s="63" t="s">
        <v>17191</v>
      </c>
    </row>
    <row r="1571" spans="1:2" x14ac:dyDescent="0.25">
      <c r="A1571" s="62">
        <v>20122803</v>
      </c>
      <c r="B1571" s="63" t="s">
        <v>2835</v>
      </c>
    </row>
    <row r="1572" spans="1:2" x14ac:dyDescent="0.25">
      <c r="A1572" s="62">
        <v>20122804</v>
      </c>
      <c r="B1572" s="63" t="s">
        <v>1136</v>
      </c>
    </row>
    <row r="1573" spans="1:2" x14ac:dyDescent="0.25">
      <c r="A1573" s="62">
        <v>20122806</v>
      </c>
      <c r="B1573" s="63" t="s">
        <v>6012</v>
      </c>
    </row>
    <row r="1574" spans="1:2" x14ac:dyDescent="0.25">
      <c r="A1574" s="62">
        <v>20122807</v>
      </c>
      <c r="B1574" s="63" t="s">
        <v>2858</v>
      </c>
    </row>
    <row r="1575" spans="1:2" x14ac:dyDescent="0.25">
      <c r="A1575" s="62">
        <v>20122808</v>
      </c>
      <c r="B1575" s="63" t="s">
        <v>18061</v>
      </c>
    </row>
    <row r="1576" spans="1:2" x14ac:dyDescent="0.25">
      <c r="A1576" s="62">
        <v>20122809</v>
      </c>
      <c r="B1576" s="63" t="s">
        <v>9750</v>
      </c>
    </row>
    <row r="1577" spans="1:2" x14ac:dyDescent="0.25">
      <c r="A1577" s="62">
        <v>20122810</v>
      </c>
      <c r="B1577" s="63" t="s">
        <v>727</v>
      </c>
    </row>
    <row r="1578" spans="1:2" x14ac:dyDescent="0.25">
      <c r="A1578" s="62">
        <v>20122811</v>
      </c>
      <c r="B1578" s="63" t="s">
        <v>8109</v>
      </c>
    </row>
    <row r="1579" spans="1:2" x14ac:dyDescent="0.25">
      <c r="A1579" s="62">
        <v>20122812</v>
      </c>
      <c r="B1579" s="63" t="s">
        <v>11471</v>
      </c>
    </row>
    <row r="1580" spans="1:2" x14ac:dyDescent="0.25">
      <c r="A1580" s="62">
        <v>20122813</v>
      </c>
      <c r="B1580" s="63" t="s">
        <v>5987</v>
      </c>
    </row>
    <row r="1581" spans="1:2" x14ac:dyDescent="0.25">
      <c r="A1581" s="62">
        <v>20122814</v>
      </c>
      <c r="B1581" s="63" t="s">
        <v>11064</v>
      </c>
    </row>
    <row r="1582" spans="1:2" x14ac:dyDescent="0.25">
      <c r="A1582" s="62">
        <v>20122815</v>
      </c>
      <c r="B1582" s="63" t="s">
        <v>16577</v>
      </c>
    </row>
    <row r="1583" spans="1:2" x14ac:dyDescent="0.25">
      <c r="A1583" s="62">
        <v>20122816</v>
      </c>
      <c r="B1583" s="63" t="s">
        <v>15863</v>
      </c>
    </row>
    <row r="1584" spans="1:2" x14ac:dyDescent="0.25">
      <c r="A1584" s="62">
        <v>20122817</v>
      </c>
      <c r="B1584" s="63" t="s">
        <v>9195</v>
      </c>
    </row>
    <row r="1585" spans="1:2" x14ac:dyDescent="0.25">
      <c r="A1585" s="62">
        <v>20122818</v>
      </c>
      <c r="B1585" s="63" t="s">
        <v>4300</v>
      </c>
    </row>
    <row r="1586" spans="1:2" x14ac:dyDescent="0.25">
      <c r="A1586" s="62">
        <v>20122819</v>
      </c>
      <c r="B1586" s="63" t="s">
        <v>1404</v>
      </c>
    </row>
    <row r="1587" spans="1:2" x14ac:dyDescent="0.25">
      <c r="A1587" s="62">
        <v>20122820</v>
      </c>
      <c r="B1587" s="63" t="s">
        <v>16953</v>
      </c>
    </row>
    <row r="1588" spans="1:2" x14ac:dyDescent="0.25">
      <c r="A1588" s="62">
        <v>20122821</v>
      </c>
      <c r="B1588" s="63" t="s">
        <v>10487</v>
      </c>
    </row>
    <row r="1589" spans="1:2" x14ac:dyDescent="0.25">
      <c r="A1589" s="62">
        <v>20122822</v>
      </c>
      <c r="B1589" s="63" t="s">
        <v>3534</v>
      </c>
    </row>
    <row r="1590" spans="1:2" x14ac:dyDescent="0.25">
      <c r="A1590" s="62">
        <v>20122823</v>
      </c>
      <c r="B1590" s="63" t="s">
        <v>16943</v>
      </c>
    </row>
    <row r="1591" spans="1:2" x14ac:dyDescent="0.25">
      <c r="A1591" s="62">
        <v>20122824</v>
      </c>
      <c r="B1591" s="63" t="s">
        <v>4021</v>
      </c>
    </row>
    <row r="1592" spans="1:2" x14ac:dyDescent="0.25">
      <c r="A1592" s="62">
        <v>20122825</v>
      </c>
      <c r="B1592" s="63" t="s">
        <v>15739</v>
      </c>
    </row>
    <row r="1593" spans="1:2" x14ac:dyDescent="0.25">
      <c r="A1593" s="62">
        <v>20122826</v>
      </c>
      <c r="B1593" s="63" t="s">
        <v>2797</v>
      </c>
    </row>
    <row r="1594" spans="1:2" x14ac:dyDescent="0.25">
      <c r="A1594" s="62">
        <v>20122827</v>
      </c>
      <c r="B1594" s="63" t="s">
        <v>18120</v>
      </c>
    </row>
    <row r="1595" spans="1:2" x14ac:dyDescent="0.25">
      <c r="A1595" s="62">
        <v>20122828</v>
      </c>
      <c r="B1595" s="63" t="s">
        <v>15414</v>
      </c>
    </row>
    <row r="1596" spans="1:2" x14ac:dyDescent="0.25">
      <c r="A1596" s="62">
        <v>20122829</v>
      </c>
      <c r="B1596" s="63" t="s">
        <v>5866</v>
      </c>
    </row>
    <row r="1597" spans="1:2" x14ac:dyDescent="0.25">
      <c r="A1597" s="62">
        <v>20122830</v>
      </c>
      <c r="B1597" s="63" t="s">
        <v>8497</v>
      </c>
    </row>
    <row r="1598" spans="1:2" x14ac:dyDescent="0.25">
      <c r="A1598" s="62">
        <v>20122831</v>
      </c>
      <c r="B1598" s="63" t="s">
        <v>17127</v>
      </c>
    </row>
    <row r="1599" spans="1:2" x14ac:dyDescent="0.25">
      <c r="A1599" s="62">
        <v>20122832</v>
      </c>
      <c r="B1599" s="63" t="s">
        <v>7730</v>
      </c>
    </row>
    <row r="1600" spans="1:2" x14ac:dyDescent="0.25">
      <c r="A1600" s="62">
        <v>20122833</v>
      </c>
      <c r="B1600" s="63" t="s">
        <v>9244</v>
      </c>
    </row>
    <row r="1601" spans="1:2" x14ac:dyDescent="0.25">
      <c r="A1601" s="62">
        <v>20122834</v>
      </c>
      <c r="B1601" s="63" t="s">
        <v>323</v>
      </c>
    </row>
    <row r="1602" spans="1:2" x14ac:dyDescent="0.25">
      <c r="A1602" s="62">
        <v>20122835</v>
      </c>
      <c r="B1602" s="63" t="s">
        <v>17667</v>
      </c>
    </row>
    <row r="1603" spans="1:2" x14ac:dyDescent="0.25">
      <c r="A1603" s="62">
        <v>20122836</v>
      </c>
      <c r="B1603" s="63" t="s">
        <v>3910</v>
      </c>
    </row>
    <row r="1604" spans="1:2" x14ac:dyDescent="0.25">
      <c r="A1604" s="62">
        <v>20122837</v>
      </c>
      <c r="B1604" s="63" t="s">
        <v>12783</v>
      </c>
    </row>
    <row r="1605" spans="1:2" x14ac:dyDescent="0.25">
      <c r="A1605" s="62">
        <v>20122838</v>
      </c>
      <c r="B1605" s="63" t="s">
        <v>16930</v>
      </c>
    </row>
    <row r="1606" spans="1:2" x14ac:dyDescent="0.25">
      <c r="A1606" s="62">
        <v>20122839</v>
      </c>
      <c r="B1606" s="63" t="s">
        <v>15536</v>
      </c>
    </row>
    <row r="1607" spans="1:2" x14ac:dyDescent="0.25">
      <c r="A1607" s="62">
        <v>20122840</v>
      </c>
      <c r="B1607" s="63" t="s">
        <v>2740</v>
      </c>
    </row>
    <row r="1608" spans="1:2" x14ac:dyDescent="0.25">
      <c r="A1608" s="62">
        <v>20122841</v>
      </c>
      <c r="B1608" s="63" t="s">
        <v>3571</v>
      </c>
    </row>
    <row r="1609" spans="1:2" x14ac:dyDescent="0.25">
      <c r="A1609" s="62">
        <v>20122842</v>
      </c>
      <c r="B1609" s="63" t="s">
        <v>11833</v>
      </c>
    </row>
    <row r="1610" spans="1:2" x14ac:dyDescent="0.25">
      <c r="A1610" s="62">
        <v>20122843</v>
      </c>
      <c r="B1610" s="63" t="s">
        <v>5913</v>
      </c>
    </row>
    <row r="1611" spans="1:2" x14ac:dyDescent="0.25">
      <c r="A1611" s="62">
        <v>20122901</v>
      </c>
      <c r="B1611" s="63" t="s">
        <v>4438</v>
      </c>
    </row>
    <row r="1612" spans="1:2" x14ac:dyDescent="0.25">
      <c r="A1612" s="62">
        <v>20122902</v>
      </c>
      <c r="B1612" s="63" t="s">
        <v>661</v>
      </c>
    </row>
    <row r="1613" spans="1:2" x14ac:dyDescent="0.25">
      <c r="A1613" s="62">
        <v>20122903</v>
      </c>
      <c r="B1613" s="63" t="s">
        <v>6611</v>
      </c>
    </row>
    <row r="1614" spans="1:2" x14ac:dyDescent="0.25">
      <c r="A1614" s="62">
        <v>20123001</v>
      </c>
      <c r="B1614" s="63" t="s">
        <v>1484</v>
      </c>
    </row>
    <row r="1615" spans="1:2" x14ac:dyDescent="0.25">
      <c r="A1615" s="62">
        <v>20123002</v>
      </c>
      <c r="B1615" s="63" t="s">
        <v>7705</v>
      </c>
    </row>
    <row r="1616" spans="1:2" x14ac:dyDescent="0.25">
      <c r="A1616" s="62">
        <v>20123003</v>
      </c>
      <c r="B1616" s="63" t="s">
        <v>7362</v>
      </c>
    </row>
    <row r="1617" spans="1:2" x14ac:dyDescent="0.25">
      <c r="A1617" s="62">
        <v>20131001</v>
      </c>
      <c r="B1617" s="63" t="s">
        <v>13794</v>
      </c>
    </row>
    <row r="1618" spans="1:2" x14ac:dyDescent="0.25">
      <c r="A1618" s="62">
        <v>20131002</v>
      </c>
      <c r="B1618" s="63" t="s">
        <v>18712</v>
      </c>
    </row>
    <row r="1619" spans="1:2" x14ac:dyDescent="0.25">
      <c r="A1619" s="62">
        <v>20131003</v>
      </c>
      <c r="B1619" s="63" t="s">
        <v>17751</v>
      </c>
    </row>
    <row r="1620" spans="1:2" x14ac:dyDescent="0.25">
      <c r="A1620" s="62">
        <v>20131004</v>
      </c>
      <c r="B1620" s="63" t="s">
        <v>11540</v>
      </c>
    </row>
    <row r="1621" spans="1:2" x14ac:dyDescent="0.25">
      <c r="A1621" s="62">
        <v>20131005</v>
      </c>
      <c r="B1621" s="63" t="s">
        <v>550</v>
      </c>
    </row>
    <row r="1622" spans="1:2" x14ac:dyDescent="0.25">
      <c r="A1622" s="62">
        <v>20131006</v>
      </c>
      <c r="B1622" s="63" t="s">
        <v>17015</v>
      </c>
    </row>
    <row r="1623" spans="1:2" x14ac:dyDescent="0.25">
      <c r="A1623" s="62">
        <v>20131007</v>
      </c>
      <c r="B1623" s="63" t="s">
        <v>8690</v>
      </c>
    </row>
    <row r="1624" spans="1:2" x14ac:dyDescent="0.25">
      <c r="A1624" s="62">
        <v>20131008</v>
      </c>
      <c r="B1624" s="63" t="s">
        <v>7965</v>
      </c>
    </row>
    <row r="1625" spans="1:2" x14ac:dyDescent="0.25">
      <c r="A1625" s="62">
        <v>20131009</v>
      </c>
      <c r="B1625" s="63" t="s">
        <v>3190</v>
      </c>
    </row>
    <row r="1626" spans="1:2" x14ac:dyDescent="0.25">
      <c r="A1626" s="62">
        <v>20131010</v>
      </c>
      <c r="B1626" s="63" t="s">
        <v>11631</v>
      </c>
    </row>
    <row r="1627" spans="1:2" x14ac:dyDescent="0.25">
      <c r="A1627" s="62">
        <v>20131101</v>
      </c>
      <c r="B1627" s="63" t="s">
        <v>980</v>
      </c>
    </row>
    <row r="1628" spans="1:2" x14ac:dyDescent="0.25">
      <c r="A1628" s="62">
        <v>20131102</v>
      </c>
      <c r="B1628" s="63" t="s">
        <v>3682</v>
      </c>
    </row>
    <row r="1629" spans="1:2" x14ac:dyDescent="0.25">
      <c r="A1629" s="62">
        <v>20131103</v>
      </c>
      <c r="B1629" s="63" t="s">
        <v>16410</v>
      </c>
    </row>
    <row r="1630" spans="1:2" x14ac:dyDescent="0.25">
      <c r="A1630" s="62">
        <v>20131104</v>
      </c>
      <c r="B1630" s="63" t="s">
        <v>1520</v>
      </c>
    </row>
    <row r="1631" spans="1:2" x14ac:dyDescent="0.25">
      <c r="A1631" s="62">
        <v>20131105</v>
      </c>
      <c r="B1631" s="63" t="s">
        <v>15163</v>
      </c>
    </row>
    <row r="1632" spans="1:2" x14ac:dyDescent="0.25">
      <c r="A1632" s="62">
        <v>20131106</v>
      </c>
      <c r="B1632" s="63" t="s">
        <v>7007</v>
      </c>
    </row>
    <row r="1633" spans="1:2" x14ac:dyDescent="0.25">
      <c r="A1633" s="62">
        <v>20131201</v>
      </c>
      <c r="B1633" s="63" t="s">
        <v>3493</v>
      </c>
    </row>
    <row r="1634" spans="1:2" x14ac:dyDescent="0.25">
      <c r="A1634" s="62">
        <v>20131202</v>
      </c>
      <c r="B1634" s="63" t="s">
        <v>3836</v>
      </c>
    </row>
    <row r="1635" spans="1:2" x14ac:dyDescent="0.25">
      <c r="A1635" s="62">
        <v>20131301</v>
      </c>
      <c r="B1635" s="63" t="s">
        <v>13039</v>
      </c>
    </row>
    <row r="1636" spans="1:2" x14ac:dyDescent="0.25">
      <c r="A1636" s="62">
        <v>20131302</v>
      </c>
      <c r="B1636" s="63" t="s">
        <v>295</v>
      </c>
    </row>
    <row r="1637" spans="1:2" x14ac:dyDescent="0.25">
      <c r="A1637" s="62">
        <v>20131303</v>
      </c>
      <c r="B1637" s="63" t="s">
        <v>3694</v>
      </c>
    </row>
    <row r="1638" spans="1:2" x14ac:dyDescent="0.25">
      <c r="A1638" s="62">
        <v>20131304</v>
      </c>
      <c r="B1638" s="63" t="s">
        <v>1705</v>
      </c>
    </row>
    <row r="1639" spans="1:2" x14ac:dyDescent="0.25">
      <c r="A1639" s="62">
        <v>20131305</v>
      </c>
      <c r="B1639" s="63" t="s">
        <v>9202</v>
      </c>
    </row>
    <row r="1640" spans="1:2" x14ac:dyDescent="0.25">
      <c r="A1640" s="62">
        <v>20131306</v>
      </c>
      <c r="B1640" s="63" t="s">
        <v>8643</v>
      </c>
    </row>
    <row r="1641" spans="1:2" x14ac:dyDescent="0.25">
      <c r="A1641" s="62">
        <v>20131307</v>
      </c>
      <c r="B1641" s="63" t="s">
        <v>7543</v>
      </c>
    </row>
    <row r="1642" spans="1:2" x14ac:dyDescent="0.25">
      <c r="A1642" s="62">
        <v>20131308</v>
      </c>
      <c r="B1642" s="63" t="s">
        <v>18278</v>
      </c>
    </row>
    <row r="1643" spans="1:2" x14ac:dyDescent="0.25">
      <c r="A1643" s="62">
        <v>20141001</v>
      </c>
      <c r="B1643" s="63" t="s">
        <v>6821</v>
      </c>
    </row>
    <row r="1644" spans="1:2" x14ac:dyDescent="0.25">
      <c r="A1644" s="62">
        <v>20141002</v>
      </c>
      <c r="B1644" s="63" t="s">
        <v>4553</v>
      </c>
    </row>
    <row r="1645" spans="1:2" x14ac:dyDescent="0.25">
      <c r="A1645" s="62">
        <v>20141003</v>
      </c>
      <c r="B1645" s="63" t="s">
        <v>11756</v>
      </c>
    </row>
    <row r="1646" spans="1:2" x14ac:dyDescent="0.25">
      <c r="A1646" s="62">
        <v>20141004</v>
      </c>
      <c r="B1646" s="63" t="s">
        <v>5656</v>
      </c>
    </row>
    <row r="1647" spans="1:2" x14ac:dyDescent="0.25">
      <c r="A1647" s="62">
        <v>20141005</v>
      </c>
      <c r="B1647" s="63" t="s">
        <v>7501</v>
      </c>
    </row>
    <row r="1648" spans="1:2" x14ac:dyDescent="0.25">
      <c r="A1648" s="62">
        <v>20141006</v>
      </c>
      <c r="B1648" s="63" t="s">
        <v>10624</v>
      </c>
    </row>
    <row r="1649" spans="1:2" x14ac:dyDescent="0.25">
      <c r="A1649" s="62">
        <v>20141007</v>
      </c>
      <c r="B1649" s="63" t="s">
        <v>6222</v>
      </c>
    </row>
    <row r="1650" spans="1:2" x14ac:dyDescent="0.25">
      <c r="A1650" s="62">
        <v>20141008</v>
      </c>
      <c r="B1650" s="63" t="s">
        <v>11240</v>
      </c>
    </row>
    <row r="1651" spans="1:2" x14ac:dyDescent="0.25">
      <c r="A1651" s="62">
        <v>20141011</v>
      </c>
      <c r="B1651" s="63" t="s">
        <v>10434</v>
      </c>
    </row>
    <row r="1652" spans="1:2" x14ac:dyDescent="0.25">
      <c r="A1652" s="62">
        <v>20141012</v>
      </c>
      <c r="B1652" s="63" t="s">
        <v>12403</v>
      </c>
    </row>
    <row r="1653" spans="1:2" x14ac:dyDescent="0.25">
      <c r="A1653" s="62">
        <v>20141013</v>
      </c>
      <c r="B1653" s="63" t="s">
        <v>14876</v>
      </c>
    </row>
    <row r="1654" spans="1:2" x14ac:dyDescent="0.25">
      <c r="A1654" s="62">
        <v>20141014</v>
      </c>
      <c r="B1654" s="63" t="s">
        <v>2912</v>
      </c>
    </row>
    <row r="1655" spans="1:2" x14ac:dyDescent="0.25">
      <c r="A1655" s="62">
        <v>20141015</v>
      </c>
      <c r="B1655" s="63" t="s">
        <v>6418</v>
      </c>
    </row>
    <row r="1656" spans="1:2" x14ac:dyDescent="0.25">
      <c r="A1656" s="62">
        <v>20141101</v>
      </c>
      <c r="B1656" s="63" t="s">
        <v>12852</v>
      </c>
    </row>
    <row r="1657" spans="1:2" x14ac:dyDescent="0.25">
      <c r="A1657" s="62">
        <v>20141201</v>
      </c>
      <c r="B1657" s="63" t="s">
        <v>18794</v>
      </c>
    </row>
    <row r="1658" spans="1:2" x14ac:dyDescent="0.25">
      <c r="A1658" s="62">
        <v>20141301</v>
      </c>
      <c r="B1658" s="63" t="s">
        <v>189</v>
      </c>
    </row>
    <row r="1659" spans="1:2" x14ac:dyDescent="0.25">
      <c r="A1659" s="62">
        <v>20141401</v>
      </c>
      <c r="B1659" s="63" t="s">
        <v>14099</v>
      </c>
    </row>
    <row r="1660" spans="1:2" x14ac:dyDescent="0.25">
      <c r="A1660" s="62">
        <v>20141501</v>
      </c>
      <c r="B1660" s="63" t="s">
        <v>18620</v>
      </c>
    </row>
    <row r="1661" spans="1:2" x14ac:dyDescent="0.25">
      <c r="A1661" s="62">
        <v>20141601</v>
      </c>
      <c r="B1661" s="63" t="s">
        <v>10354</v>
      </c>
    </row>
    <row r="1662" spans="1:2" x14ac:dyDescent="0.25">
      <c r="A1662" s="62">
        <v>20141701</v>
      </c>
      <c r="B1662" s="63" t="s">
        <v>15755</v>
      </c>
    </row>
    <row r="1663" spans="1:2" x14ac:dyDescent="0.25">
      <c r="A1663" s="62">
        <v>20141702</v>
      </c>
      <c r="B1663" s="63" t="s">
        <v>10774</v>
      </c>
    </row>
    <row r="1664" spans="1:2" x14ac:dyDescent="0.25">
      <c r="A1664" s="62">
        <v>20141703</v>
      </c>
      <c r="B1664" s="63" t="s">
        <v>15648</v>
      </c>
    </row>
    <row r="1665" spans="1:2" x14ac:dyDescent="0.25">
      <c r="A1665" s="62">
        <v>20141704</v>
      </c>
      <c r="B1665" s="63" t="s">
        <v>13656</v>
      </c>
    </row>
    <row r="1666" spans="1:2" x14ac:dyDescent="0.25">
      <c r="A1666" s="62">
        <v>20141705</v>
      </c>
      <c r="B1666" s="63" t="s">
        <v>15379</v>
      </c>
    </row>
    <row r="1667" spans="1:2" x14ac:dyDescent="0.25">
      <c r="A1667" s="62">
        <v>20141801</v>
      </c>
      <c r="B1667" s="63" t="s">
        <v>8993</v>
      </c>
    </row>
    <row r="1668" spans="1:2" x14ac:dyDescent="0.25">
      <c r="A1668" s="62">
        <v>20141901</v>
      </c>
      <c r="B1668" s="63" t="s">
        <v>8212</v>
      </c>
    </row>
    <row r="1669" spans="1:2" x14ac:dyDescent="0.25">
      <c r="A1669" s="62">
        <v>20142001</v>
      </c>
      <c r="B1669" s="63" t="s">
        <v>5636</v>
      </c>
    </row>
    <row r="1670" spans="1:2" x14ac:dyDescent="0.25">
      <c r="A1670" s="62">
        <v>20142101</v>
      </c>
      <c r="B1670" s="63" t="s">
        <v>16544</v>
      </c>
    </row>
    <row r="1671" spans="1:2" x14ac:dyDescent="0.25">
      <c r="A1671" s="62">
        <v>20142201</v>
      </c>
      <c r="B1671" s="63" t="s">
        <v>11138</v>
      </c>
    </row>
    <row r="1672" spans="1:2" x14ac:dyDescent="0.25">
      <c r="A1672" s="62">
        <v>20142301</v>
      </c>
      <c r="B1672" s="63" t="s">
        <v>17619</v>
      </c>
    </row>
    <row r="1673" spans="1:2" x14ac:dyDescent="0.25">
      <c r="A1673" s="62">
        <v>20142401</v>
      </c>
      <c r="B1673" s="63" t="s">
        <v>11960</v>
      </c>
    </row>
    <row r="1674" spans="1:2" x14ac:dyDescent="0.25">
      <c r="A1674" s="62">
        <v>20142402</v>
      </c>
      <c r="B1674" s="63" t="s">
        <v>4487</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1811</v>
      </c>
    </row>
    <row r="1679" spans="1:2" x14ac:dyDescent="0.25">
      <c r="A1679" s="62">
        <v>20142601</v>
      </c>
      <c r="B1679" s="63" t="s">
        <v>17999</v>
      </c>
    </row>
    <row r="1680" spans="1:2" x14ac:dyDescent="0.25">
      <c r="A1680" s="62">
        <v>20142701</v>
      </c>
      <c r="B1680" s="63" t="s">
        <v>14007</v>
      </c>
    </row>
    <row r="1681" spans="1:2" x14ac:dyDescent="0.25">
      <c r="A1681" s="62">
        <v>20142702</v>
      </c>
      <c r="B1681" s="63" t="s">
        <v>10227</v>
      </c>
    </row>
    <row r="1682" spans="1:2" x14ac:dyDescent="0.25">
      <c r="A1682" s="62">
        <v>20142703</v>
      </c>
      <c r="B1682" s="63" t="s">
        <v>3251</v>
      </c>
    </row>
    <row r="1683" spans="1:2" x14ac:dyDescent="0.25">
      <c r="A1683" s="62">
        <v>20142801</v>
      </c>
      <c r="B1683" s="63" t="s">
        <v>8598</v>
      </c>
    </row>
    <row r="1684" spans="1:2" x14ac:dyDescent="0.25">
      <c r="A1684" s="62">
        <v>20142901</v>
      </c>
      <c r="B1684" s="63" t="s">
        <v>10339</v>
      </c>
    </row>
    <row r="1685" spans="1:2" x14ac:dyDescent="0.25">
      <c r="A1685" s="62">
        <v>20143001</v>
      </c>
      <c r="B1685" s="63" t="s">
        <v>10914</v>
      </c>
    </row>
    <row r="1686" spans="1:2" x14ac:dyDescent="0.25">
      <c r="A1686" s="62">
        <v>20143002</v>
      </c>
      <c r="B1686" s="63" t="s">
        <v>11907</v>
      </c>
    </row>
    <row r="1687" spans="1:2" x14ac:dyDescent="0.25">
      <c r="A1687" s="62">
        <v>21101501</v>
      </c>
      <c r="B1687" s="63" t="s">
        <v>12081</v>
      </c>
    </row>
    <row r="1688" spans="1:2" x14ac:dyDescent="0.25">
      <c r="A1688" s="62">
        <v>21101502</v>
      </c>
      <c r="B1688" s="63" t="s">
        <v>15694</v>
      </c>
    </row>
    <row r="1689" spans="1:2" x14ac:dyDescent="0.25">
      <c r="A1689" s="62">
        <v>21101503</v>
      </c>
      <c r="B1689" s="63" t="s">
        <v>11504</v>
      </c>
    </row>
    <row r="1690" spans="1:2" x14ac:dyDescent="0.25">
      <c r="A1690" s="62">
        <v>21101504</v>
      </c>
      <c r="B1690" s="63" t="s">
        <v>13421</v>
      </c>
    </row>
    <row r="1691" spans="1:2" x14ac:dyDescent="0.25">
      <c r="A1691" s="62">
        <v>21101505</v>
      </c>
      <c r="B1691" s="63" t="s">
        <v>3204</v>
      </c>
    </row>
    <row r="1692" spans="1:2" x14ac:dyDescent="0.25">
      <c r="A1692" s="62">
        <v>21101506</v>
      </c>
      <c r="B1692" s="63" t="s">
        <v>18339</v>
      </c>
    </row>
    <row r="1693" spans="1:2" x14ac:dyDescent="0.25">
      <c r="A1693" s="62">
        <v>21101507</v>
      </c>
      <c r="B1693" s="63" t="s">
        <v>2874</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10566</v>
      </c>
    </row>
    <row r="1698" spans="1:2" x14ac:dyDescent="0.25">
      <c r="A1698" s="62">
        <v>21101512</v>
      </c>
      <c r="B1698" s="63" t="s">
        <v>9187</v>
      </c>
    </row>
    <row r="1699" spans="1:2" x14ac:dyDescent="0.25">
      <c r="A1699" s="62">
        <v>21101513</v>
      </c>
      <c r="B1699" s="63" t="s">
        <v>10488</v>
      </c>
    </row>
    <row r="1700" spans="1:2" x14ac:dyDescent="0.25">
      <c r="A1700" s="62">
        <v>21101514</v>
      </c>
      <c r="B1700" s="63" t="s">
        <v>7591</v>
      </c>
    </row>
    <row r="1701" spans="1:2" x14ac:dyDescent="0.25">
      <c r="A1701" s="62">
        <v>21101516</v>
      </c>
      <c r="B1701" s="63" t="s">
        <v>15526</v>
      </c>
    </row>
    <row r="1702" spans="1:2" x14ac:dyDescent="0.25">
      <c r="A1702" s="62">
        <v>21101601</v>
      </c>
      <c r="B1702" s="63" t="s">
        <v>4827</v>
      </c>
    </row>
    <row r="1703" spans="1:2" x14ac:dyDescent="0.25">
      <c r="A1703" s="62">
        <v>21101602</v>
      </c>
      <c r="B1703" s="63" t="s">
        <v>10107</v>
      </c>
    </row>
    <row r="1704" spans="1:2" x14ac:dyDescent="0.25">
      <c r="A1704" s="62">
        <v>21101603</v>
      </c>
      <c r="B1704" s="63" t="s">
        <v>17184</v>
      </c>
    </row>
    <row r="1705" spans="1:2" x14ac:dyDescent="0.25">
      <c r="A1705" s="62">
        <v>21101604</v>
      </c>
      <c r="B1705" s="63" t="s">
        <v>1396</v>
      </c>
    </row>
    <row r="1706" spans="1:2" x14ac:dyDescent="0.25">
      <c r="A1706" s="62">
        <v>21101605</v>
      </c>
      <c r="B1706" s="63" t="s">
        <v>10132</v>
      </c>
    </row>
    <row r="1707" spans="1:2" x14ac:dyDescent="0.25">
      <c r="A1707" s="62">
        <v>21101606</v>
      </c>
      <c r="B1707" s="63" t="s">
        <v>8018</v>
      </c>
    </row>
    <row r="1708" spans="1:2" x14ac:dyDescent="0.25">
      <c r="A1708" s="62">
        <v>21101607</v>
      </c>
      <c r="B1708" s="63" t="s">
        <v>174</v>
      </c>
    </row>
    <row r="1709" spans="1:2" x14ac:dyDescent="0.25">
      <c r="A1709" s="62">
        <v>21101701</v>
      </c>
      <c r="B1709" s="63" t="s">
        <v>2566</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10068</v>
      </c>
    </row>
    <row r="1715" spans="1:2" x14ac:dyDescent="0.25">
      <c r="A1715" s="62">
        <v>21101707</v>
      </c>
      <c r="B1715" s="63" t="s">
        <v>6319</v>
      </c>
    </row>
    <row r="1716" spans="1:2" x14ac:dyDescent="0.25">
      <c r="A1716" s="62">
        <v>21101708</v>
      </c>
      <c r="B1716" s="63" t="s">
        <v>9737</v>
      </c>
    </row>
    <row r="1717" spans="1:2" x14ac:dyDescent="0.25">
      <c r="A1717" s="62">
        <v>21101801</v>
      </c>
      <c r="B1717" s="63" t="s">
        <v>18804</v>
      </c>
    </row>
    <row r="1718" spans="1:2" x14ac:dyDescent="0.25">
      <c r="A1718" s="62">
        <v>21101802</v>
      </c>
      <c r="B1718" s="63" t="s">
        <v>6175</v>
      </c>
    </row>
    <row r="1719" spans="1:2" x14ac:dyDescent="0.25">
      <c r="A1719" s="62">
        <v>21101803</v>
      </c>
      <c r="B1719" s="63" t="s">
        <v>5134</v>
      </c>
    </row>
    <row r="1720" spans="1:2" x14ac:dyDescent="0.25">
      <c r="A1720" s="62">
        <v>21101804</v>
      </c>
      <c r="B1720" s="63" t="s">
        <v>9042</v>
      </c>
    </row>
    <row r="1721" spans="1:2" x14ac:dyDescent="0.25">
      <c r="A1721" s="62">
        <v>21101805</v>
      </c>
      <c r="B1721" s="63" t="s">
        <v>16705</v>
      </c>
    </row>
    <row r="1722" spans="1:2" x14ac:dyDescent="0.25">
      <c r="A1722" s="62">
        <v>21101806</v>
      </c>
      <c r="B1722" s="63" t="s">
        <v>1418</v>
      </c>
    </row>
    <row r="1723" spans="1:2" x14ac:dyDescent="0.25">
      <c r="A1723" s="62">
        <v>21101807</v>
      </c>
      <c r="B1723" s="63" t="s">
        <v>1186</v>
      </c>
    </row>
    <row r="1724" spans="1:2" x14ac:dyDescent="0.25">
      <c r="A1724" s="62">
        <v>21101808</v>
      </c>
      <c r="B1724" s="63" t="s">
        <v>1900</v>
      </c>
    </row>
    <row r="1725" spans="1:2" x14ac:dyDescent="0.25">
      <c r="A1725" s="62">
        <v>21101901</v>
      </c>
      <c r="B1725" s="63" t="s">
        <v>907</v>
      </c>
    </row>
    <row r="1726" spans="1:2" x14ac:dyDescent="0.25">
      <c r="A1726" s="62">
        <v>21101902</v>
      </c>
      <c r="B1726" s="63" t="s">
        <v>10848</v>
      </c>
    </row>
    <row r="1727" spans="1:2" x14ac:dyDescent="0.25">
      <c r="A1727" s="62">
        <v>21101903</v>
      </c>
      <c r="B1727" s="63" t="s">
        <v>7725</v>
      </c>
    </row>
    <row r="1728" spans="1:2" x14ac:dyDescent="0.25">
      <c r="A1728" s="62">
        <v>21101904</v>
      </c>
      <c r="B1728" s="63" t="s">
        <v>12491</v>
      </c>
    </row>
    <row r="1729" spans="1:2" x14ac:dyDescent="0.25">
      <c r="A1729" s="62">
        <v>21101905</v>
      </c>
      <c r="B1729" s="63" t="s">
        <v>15889</v>
      </c>
    </row>
    <row r="1730" spans="1:2" x14ac:dyDescent="0.25">
      <c r="A1730" s="62">
        <v>21101906</v>
      </c>
      <c r="B1730" s="63" t="s">
        <v>15569</v>
      </c>
    </row>
    <row r="1731" spans="1:2" x14ac:dyDescent="0.25">
      <c r="A1731" s="62">
        <v>21101907</v>
      </c>
      <c r="B1731" s="63" t="s">
        <v>12831</v>
      </c>
    </row>
    <row r="1732" spans="1:2" x14ac:dyDescent="0.25">
      <c r="A1732" s="62">
        <v>21101908</v>
      </c>
      <c r="B1732" s="63" t="s">
        <v>13446</v>
      </c>
    </row>
    <row r="1733" spans="1:2" x14ac:dyDescent="0.25">
      <c r="A1733" s="62">
        <v>21101909</v>
      </c>
      <c r="B1733" s="63" t="s">
        <v>11923</v>
      </c>
    </row>
    <row r="1734" spans="1:2" x14ac:dyDescent="0.25">
      <c r="A1734" s="62">
        <v>21102001</v>
      </c>
      <c r="B1734" s="63" t="s">
        <v>5283</v>
      </c>
    </row>
    <row r="1735" spans="1:2" x14ac:dyDescent="0.25">
      <c r="A1735" s="62">
        <v>21102002</v>
      </c>
      <c r="B1735" s="63" t="s">
        <v>7817</v>
      </c>
    </row>
    <row r="1736" spans="1:2" x14ac:dyDescent="0.25">
      <c r="A1736" s="62">
        <v>21102003</v>
      </c>
      <c r="B1736" s="63" t="s">
        <v>9281</v>
      </c>
    </row>
    <row r="1737" spans="1:2" x14ac:dyDescent="0.25">
      <c r="A1737" s="62">
        <v>21102004</v>
      </c>
      <c r="B1737" s="63" t="s">
        <v>1059</v>
      </c>
    </row>
    <row r="1738" spans="1:2" x14ac:dyDescent="0.25">
      <c r="A1738" s="62">
        <v>21102005</v>
      </c>
      <c r="B1738" s="63" t="s">
        <v>16612</v>
      </c>
    </row>
    <row r="1739" spans="1:2" x14ac:dyDescent="0.25">
      <c r="A1739" s="62">
        <v>21102006</v>
      </c>
      <c r="B1739" s="63" t="s">
        <v>6208</v>
      </c>
    </row>
    <row r="1740" spans="1:2" x14ac:dyDescent="0.25">
      <c r="A1740" s="62">
        <v>21102101</v>
      </c>
      <c r="B1740" s="63" t="s">
        <v>15570</v>
      </c>
    </row>
    <row r="1741" spans="1:2" x14ac:dyDescent="0.25">
      <c r="A1741" s="62">
        <v>21102201</v>
      </c>
      <c r="B1741" s="63" t="s">
        <v>2141</v>
      </c>
    </row>
    <row r="1742" spans="1:2" x14ac:dyDescent="0.25">
      <c r="A1742" s="62">
        <v>21102202</v>
      </c>
      <c r="B1742" s="63" t="s">
        <v>3667</v>
      </c>
    </row>
    <row r="1743" spans="1:2" x14ac:dyDescent="0.25">
      <c r="A1743" s="62">
        <v>21102203</v>
      </c>
      <c r="B1743" s="63" t="s">
        <v>14981</v>
      </c>
    </row>
    <row r="1744" spans="1:2" x14ac:dyDescent="0.25">
      <c r="A1744" s="62">
        <v>21102204</v>
      </c>
      <c r="B1744" s="63" t="s">
        <v>10651</v>
      </c>
    </row>
    <row r="1745" spans="1:2" x14ac:dyDescent="0.25">
      <c r="A1745" s="62">
        <v>21102205</v>
      </c>
      <c r="B1745" s="63" t="s">
        <v>13956</v>
      </c>
    </row>
    <row r="1746" spans="1:2" x14ac:dyDescent="0.25">
      <c r="A1746" s="62">
        <v>21102206</v>
      </c>
      <c r="B1746" s="63" t="s">
        <v>18334</v>
      </c>
    </row>
    <row r="1747" spans="1:2" x14ac:dyDescent="0.25">
      <c r="A1747" s="62">
        <v>21102207</v>
      </c>
      <c r="B1747" s="63" t="s">
        <v>17679</v>
      </c>
    </row>
    <row r="1748" spans="1:2" x14ac:dyDescent="0.25">
      <c r="A1748" s="62">
        <v>21102301</v>
      </c>
      <c r="B1748" s="63" t="s">
        <v>7687</v>
      </c>
    </row>
    <row r="1749" spans="1:2" x14ac:dyDescent="0.25">
      <c r="A1749" s="62">
        <v>21102302</v>
      </c>
      <c r="B1749" s="63" t="s">
        <v>5161</v>
      </c>
    </row>
    <row r="1750" spans="1:2" x14ac:dyDescent="0.25">
      <c r="A1750" s="62">
        <v>21102303</v>
      </c>
      <c r="B1750" s="63" t="s">
        <v>8397</v>
      </c>
    </row>
    <row r="1751" spans="1:2" x14ac:dyDescent="0.25">
      <c r="A1751" s="62">
        <v>21102304</v>
      </c>
      <c r="B1751" s="63" t="s">
        <v>3869</v>
      </c>
    </row>
    <row r="1752" spans="1:2" x14ac:dyDescent="0.25">
      <c r="A1752" s="62">
        <v>21102401</v>
      </c>
      <c r="B1752" s="63" t="s">
        <v>8162</v>
      </c>
    </row>
    <row r="1753" spans="1:2" x14ac:dyDescent="0.25">
      <c r="A1753" s="62">
        <v>21102402</v>
      </c>
      <c r="B1753" s="63" t="s">
        <v>3485</v>
      </c>
    </row>
    <row r="1754" spans="1:2" x14ac:dyDescent="0.25">
      <c r="A1754" s="62">
        <v>21102403</v>
      </c>
      <c r="B1754" s="63" t="s">
        <v>9092</v>
      </c>
    </row>
    <row r="1755" spans="1:2" x14ac:dyDescent="0.25">
      <c r="A1755" s="62">
        <v>21102404</v>
      </c>
      <c r="B1755" s="63" t="s">
        <v>5915</v>
      </c>
    </row>
    <row r="1756" spans="1:2" x14ac:dyDescent="0.25">
      <c r="A1756" s="62">
        <v>21111501</v>
      </c>
      <c r="B1756" s="63" t="s">
        <v>7278</v>
      </c>
    </row>
    <row r="1757" spans="1:2" x14ac:dyDescent="0.25">
      <c r="A1757" s="62">
        <v>21111502</v>
      </c>
      <c r="B1757" s="63" t="s">
        <v>4606</v>
      </c>
    </row>
    <row r="1758" spans="1:2" x14ac:dyDescent="0.25">
      <c r="A1758" s="62">
        <v>21111503</v>
      </c>
      <c r="B1758" s="63" t="s">
        <v>814</v>
      </c>
    </row>
    <row r="1759" spans="1:2" x14ac:dyDescent="0.25">
      <c r="A1759" s="62">
        <v>21111504</v>
      </c>
      <c r="B1759" s="63" t="s">
        <v>7576</v>
      </c>
    </row>
    <row r="1760" spans="1:2" x14ac:dyDescent="0.25">
      <c r="A1760" s="62">
        <v>21111506</v>
      </c>
      <c r="B1760" s="63" t="s">
        <v>3058</v>
      </c>
    </row>
    <row r="1761" spans="1:2" x14ac:dyDescent="0.25">
      <c r="A1761" s="62">
        <v>21111507</v>
      </c>
      <c r="B1761" s="63" t="s">
        <v>15403</v>
      </c>
    </row>
    <row r="1762" spans="1:2" x14ac:dyDescent="0.25">
      <c r="A1762" s="62">
        <v>21111508</v>
      </c>
      <c r="B1762" s="63" t="s">
        <v>11492</v>
      </c>
    </row>
    <row r="1763" spans="1:2" x14ac:dyDescent="0.25">
      <c r="A1763" s="62">
        <v>21111601</v>
      </c>
      <c r="B1763" s="63" t="s">
        <v>115</v>
      </c>
    </row>
    <row r="1764" spans="1:2" x14ac:dyDescent="0.25">
      <c r="A1764" s="62">
        <v>21111602</v>
      </c>
      <c r="B1764" s="63" t="s">
        <v>2753</v>
      </c>
    </row>
    <row r="1765" spans="1:2" x14ac:dyDescent="0.25">
      <c r="A1765" s="62">
        <v>22101501</v>
      </c>
      <c r="B1765" s="63" t="s">
        <v>13387</v>
      </c>
    </row>
    <row r="1766" spans="1:2" x14ac:dyDescent="0.25">
      <c r="A1766" s="62">
        <v>22101502</v>
      </c>
      <c r="B1766" s="63" t="s">
        <v>6928</v>
      </c>
    </row>
    <row r="1767" spans="1:2" x14ac:dyDescent="0.25">
      <c r="A1767" s="62">
        <v>22101504</v>
      </c>
      <c r="B1767" s="63" t="s">
        <v>14702</v>
      </c>
    </row>
    <row r="1768" spans="1:2" x14ac:dyDescent="0.25">
      <c r="A1768" s="62">
        <v>22101505</v>
      </c>
      <c r="B1768" s="63" t="s">
        <v>1961</v>
      </c>
    </row>
    <row r="1769" spans="1:2" x14ac:dyDescent="0.25">
      <c r="A1769" s="62">
        <v>22101507</v>
      </c>
      <c r="B1769" s="63" t="s">
        <v>5299</v>
      </c>
    </row>
    <row r="1770" spans="1:2" x14ac:dyDescent="0.25">
      <c r="A1770" s="62">
        <v>22101508</v>
      </c>
      <c r="B1770" s="63" t="s">
        <v>3468</v>
      </c>
    </row>
    <row r="1771" spans="1:2" x14ac:dyDescent="0.25">
      <c r="A1771" s="62">
        <v>22101509</v>
      </c>
      <c r="B1771" s="63" t="s">
        <v>1412</v>
      </c>
    </row>
    <row r="1772" spans="1:2" x14ac:dyDescent="0.25">
      <c r="A1772" s="62">
        <v>22101511</v>
      </c>
      <c r="B1772" s="63" t="s">
        <v>2175</v>
      </c>
    </row>
    <row r="1773" spans="1:2" x14ac:dyDescent="0.25">
      <c r="A1773" s="62">
        <v>22101513</v>
      </c>
      <c r="B1773" s="63" t="s">
        <v>14123</v>
      </c>
    </row>
    <row r="1774" spans="1:2" x14ac:dyDescent="0.25">
      <c r="A1774" s="62">
        <v>22101514</v>
      </c>
      <c r="B1774" s="63" t="s">
        <v>4873</v>
      </c>
    </row>
    <row r="1775" spans="1:2" x14ac:dyDescent="0.25">
      <c r="A1775" s="62">
        <v>22101516</v>
      </c>
      <c r="B1775" s="63" t="s">
        <v>13816</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9138</v>
      </c>
    </row>
    <row r="1781" spans="1:2" x14ac:dyDescent="0.25">
      <c r="A1781" s="62">
        <v>22101523</v>
      </c>
      <c r="B1781" s="63" t="s">
        <v>8247</v>
      </c>
    </row>
    <row r="1782" spans="1:2" x14ac:dyDescent="0.25">
      <c r="A1782" s="62">
        <v>22101524</v>
      </c>
      <c r="B1782" s="63" t="s">
        <v>17196</v>
      </c>
    </row>
    <row r="1783" spans="1:2" x14ac:dyDescent="0.25">
      <c r="A1783" s="62">
        <v>22101525</v>
      </c>
      <c r="B1783" s="63" t="s">
        <v>1835</v>
      </c>
    </row>
    <row r="1784" spans="1:2" x14ac:dyDescent="0.25">
      <c r="A1784" s="62">
        <v>22101526</v>
      </c>
      <c r="B1784" s="63" t="s">
        <v>15828</v>
      </c>
    </row>
    <row r="1785" spans="1:2" x14ac:dyDescent="0.25">
      <c r="A1785" s="62">
        <v>22101527</v>
      </c>
      <c r="B1785" s="63" t="s">
        <v>4121</v>
      </c>
    </row>
    <row r="1786" spans="1:2" x14ac:dyDescent="0.25">
      <c r="A1786" s="62">
        <v>22101528</v>
      </c>
      <c r="B1786" s="63" t="s">
        <v>16950</v>
      </c>
    </row>
    <row r="1787" spans="1:2" x14ac:dyDescent="0.25">
      <c r="A1787" s="62">
        <v>22101529</v>
      </c>
      <c r="B1787" s="63" t="s">
        <v>11396</v>
      </c>
    </row>
    <row r="1788" spans="1:2" x14ac:dyDescent="0.25">
      <c r="A1788" s="62">
        <v>22101530</v>
      </c>
      <c r="B1788" s="63" t="s">
        <v>9705</v>
      </c>
    </row>
    <row r="1789" spans="1:2" x14ac:dyDescent="0.25">
      <c r="A1789" s="62">
        <v>22101531</v>
      </c>
      <c r="B1789" s="63" t="s">
        <v>10828</v>
      </c>
    </row>
    <row r="1790" spans="1:2" x14ac:dyDescent="0.25">
      <c r="A1790" s="62">
        <v>22101532</v>
      </c>
      <c r="B1790" s="63" t="s">
        <v>1729</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3378</v>
      </c>
    </row>
    <row r="1795" spans="1:2" x14ac:dyDescent="0.25">
      <c r="A1795" s="62">
        <v>22101604</v>
      </c>
      <c r="B1795" s="63" t="s">
        <v>4151</v>
      </c>
    </row>
    <row r="1796" spans="1:2" x14ac:dyDescent="0.25">
      <c r="A1796" s="62">
        <v>22101605</v>
      </c>
      <c r="B1796" s="63" t="s">
        <v>1923</v>
      </c>
    </row>
    <row r="1797" spans="1:2" x14ac:dyDescent="0.25">
      <c r="A1797" s="62">
        <v>22101606</v>
      </c>
      <c r="B1797" s="63" t="s">
        <v>3311</v>
      </c>
    </row>
    <row r="1798" spans="1:2" x14ac:dyDescent="0.25">
      <c r="A1798" s="62">
        <v>22101607</v>
      </c>
      <c r="B1798" s="63" t="s">
        <v>16328</v>
      </c>
    </row>
    <row r="1799" spans="1:2" x14ac:dyDescent="0.25">
      <c r="A1799" s="62">
        <v>22101608</v>
      </c>
      <c r="B1799" s="63" t="s">
        <v>6240</v>
      </c>
    </row>
    <row r="1800" spans="1:2" x14ac:dyDescent="0.25">
      <c r="A1800" s="62">
        <v>22101609</v>
      </c>
      <c r="B1800" s="63" t="s">
        <v>7749</v>
      </c>
    </row>
    <row r="1801" spans="1:2" x14ac:dyDescent="0.25">
      <c r="A1801" s="62">
        <v>22101610</v>
      </c>
      <c r="B1801" s="63" t="s">
        <v>16428</v>
      </c>
    </row>
    <row r="1802" spans="1:2" x14ac:dyDescent="0.25">
      <c r="A1802" s="62">
        <v>22101611</v>
      </c>
      <c r="B1802" s="63" t="s">
        <v>10412</v>
      </c>
    </row>
    <row r="1803" spans="1:2" x14ac:dyDescent="0.25">
      <c r="A1803" s="62">
        <v>22101612</v>
      </c>
      <c r="B1803" s="63" t="s">
        <v>2135</v>
      </c>
    </row>
    <row r="1804" spans="1:2" x14ac:dyDescent="0.25">
      <c r="A1804" s="62">
        <v>22101613</v>
      </c>
      <c r="B1804" s="63" t="s">
        <v>1185</v>
      </c>
    </row>
    <row r="1805" spans="1:2" x14ac:dyDescent="0.25">
      <c r="A1805" s="62">
        <v>22101614</v>
      </c>
      <c r="B1805" s="63" t="s">
        <v>693</v>
      </c>
    </row>
    <row r="1806" spans="1:2" x14ac:dyDescent="0.25">
      <c r="A1806" s="62">
        <v>22101615</v>
      </c>
      <c r="B1806" s="63" t="s">
        <v>3017</v>
      </c>
    </row>
    <row r="1807" spans="1:2" x14ac:dyDescent="0.25">
      <c r="A1807" s="62">
        <v>22101616</v>
      </c>
      <c r="B1807" s="63" t="s">
        <v>4532</v>
      </c>
    </row>
    <row r="1808" spans="1:2" x14ac:dyDescent="0.25">
      <c r="A1808" s="62">
        <v>22101617</v>
      </c>
      <c r="B1808" s="63" t="s">
        <v>8206</v>
      </c>
    </row>
    <row r="1809" spans="1:2" x14ac:dyDescent="0.25">
      <c r="A1809" s="62">
        <v>22101618</v>
      </c>
      <c r="B1809" s="63" t="s">
        <v>1914</v>
      </c>
    </row>
    <row r="1810" spans="1:2" x14ac:dyDescent="0.25">
      <c r="A1810" s="62">
        <v>22101619</v>
      </c>
      <c r="B1810" s="63" t="s">
        <v>15899</v>
      </c>
    </row>
    <row r="1811" spans="1:2" x14ac:dyDescent="0.25">
      <c r="A1811" s="62">
        <v>22101620</v>
      </c>
      <c r="B1811" s="63" t="s">
        <v>6748</v>
      </c>
    </row>
    <row r="1812" spans="1:2" x14ac:dyDescent="0.25">
      <c r="A1812" s="62">
        <v>22101701</v>
      </c>
      <c r="B1812" s="63" t="s">
        <v>11840</v>
      </c>
    </row>
    <row r="1813" spans="1:2" x14ac:dyDescent="0.25">
      <c r="A1813" s="62">
        <v>22101702</v>
      </c>
      <c r="B1813" s="63" t="s">
        <v>17736</v>
      </c>
    </row>
    <row r="1814" spans="1:2" x14ac:dyDescent="0.25">
      <c r="A1814" s="62">
        <v>22101703</v>
      </c>
      <c r="B1814" s="63" t="s">
        <v>9764</v>
      </c>
    </row>
    <row r="1815" spans="1:2" x14ac:dyDescent="0.25">
      <c r="A1815" s="62">
        <v>22101704</v>
      </c>
      <c r="B1815" s="63" t="s">
        <v>13123</v>
      </c>
    </row>
    <row r="1816" spans="1:2" x14ac:dyDescent="0.25">
      <c r="A1816" s="62">
        <v>22101705</v>
      </c>
      <c r="B1816" s="63" t="s">
        <v>9787</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5034</v>
      </c>
    </row>
    <row r="1821" spans="1:2" x14ac:dyDescent="0.25">
      <c r="A1821" s="62">
        <v>22101710</v>
      </c>
      <c r="B1821" s="63" t="s">
        <v>6677</v>
      </c>
    </row>
    <row r="1822" spans="1:2" x14ac:dyDescent="0.25">
      <c r="A1822" s="62">
        <v>22101711</v>
      </c>
      <c r="B1822" s="63" t="s">
        <v>9979</v>
      </c>
    </row>
    <row r="1823" spans="1:2" x14ac:dyDescent="0.25">
      <c r="A1823" s="62">
        <v>22101712</v>
      </c>
      <c r="B1823" s="63" t="s">
        <v>7773</v>
      </c>
    </row>
    <row r="1824" spans="1:2" x14ac:dyDescent="0.25">
      <c r="A1824" s="62">
        <v>22101713</v>
      </c>
      <c r="B1824" s="63" t="s">
        <v>6494</v>
      </c>
    </row>
    <row r="1825" spans="1:2" x14ac:dyDescent="0.25">
      <c r="A1825" s="62">
        <v>22101714</v>
      </c>
      <c r="B1825" s="63" t="s">
        <v>1003</v>
      </c>
    </row>
    <row r="1826" spans="1:2" x14ac:dyDescent="0.25">
      <c r="A1826" s="62">
        <v>22101715</v>
      </c>
      <c r="B1826" s="63" t="s">
        <v>17240</v>
      </c>
    </row>
    <row r="1827" spans="1:2" x14ac:dyDescent="0.25">
      <c r="A1827" s="62">
        <v>22101716</v>
      </c>
      <c r="B1827" s="63" t="s">
        <v>10089</v>
      </c>
    </row>
    <row r="1828" spans="1:2" x14ac:dyDescent="0.25">
      <c r="A1828" s="62">
        <v>22101717</v>
      </c>
      <c r="B1828" s="63" t="s">
        <v>7146</v>
      </c>
    </row>
    <row r="1829" spans="1:2" x14ac:dyDescent="0.25">
      <c r="A1829" s="62">
        <v>22101718</v>
      </c>
      <c r="B1829" s="63" t="s">
        <v>16283</v>
      </c>
    </row>
    <row r="1830" spans="1:2" x14ac:dyDescent="0.25">
      <c r="A1830" s="62">
        <v>22101719</v>
      </c>
      <c r="B1830" s="63" t="s">
        <v>15351</v>
      </c>
    </row>
    <row r="1831" spans="1:2" x14ac:dyDescent="0.25">
      <c r="A1831" s="62">
        <v>22101720</v>
      </c>
      <c r="B1831" s="63" t="s">
        <v>12453</v>
      </c>
    </row>
    <row r="1832" spans="1:2" x14ac:dyDescent="0.25">
      <c r="A1832" s="62">
        <v>22101801</v>
      </c>
      <c r="B1832" s="63" t="s">
        <v>16581</v>
      </c>
    </row>
    <row r="1833" spans="1:2" x14ac:dyDescent="0.25">
      <c r="A1833" s="62">
        <v>22101802</v>
      </c>
      <c r="B1833" s="63" t="s">
        <v>2449</v>
      </c>
    </row>
    <row r="1834" spans="1:2" x14ac:dyDescent="0.25">
      <c r="A1834" s="62">
        <v>22101803</v>
      </c>
      <c r="B1834" s="63" t="s">
        <v>17910</v>
      </c>
    </row>
    <row r="1835" spans="1:2" x14ac:dyDescent="0.25">
      <c r="A1835" s="62">
        <v>22101804</v>
      </c>
      <c r="B1835" s="63" t="s">
        <v>11815</v>
      </c>
    </row>
    <row r="1836" spans="1:2" x14ac:dyDescent="0.25">
      <c r="A1836" s="62">
        <v>22101901</v>
      </c>
      <c r="B1836" s="63" t="s">
        <v>17269</v>
      </c>
    </row>
    <row r="1837" spans="1:2" x14ac:dyDescent="0.25">
      <c r="A1837" s="62">
        <v>22101902</v>
      </c>
      <c r="B1837" s="63" t="s">
        <v>13002</v>
      </c>
    </row>
    <row r="1838" spans="1:2" x14ac:dyDescent="0.25">
      <c r="A1838" s="62">
        <v>22101903</v>
      </c>
      <c r="B1838" s="63" t="s">
        <v>18704</v>
      </c>
    </row>
    <row r="1839" spans="1:2" x14ac:dyDescent="0.25">
      <c r="A1839" s="62">
        <v>22101904</v>
      </c>
      <c r="B1839" s="63" t="s">
        <v>5309</v>
      </c>
    </row>
    <row r="1840" spans="1:2" x14ac:dyDescent="0.25">
      <c r="A1840" s="62">
        <v>22101905</v>
      </c>
      <c r="B1840" s="63" t="s">
        <v>5570</v>
      </c>
    </row>
    <row r="1841" spans="1:2" x14ac:dyDescent="0.25">
      <c r="A1841" s="62">
        <v>22101906</v>
      </c>
      <c r="B1841" s="63" t="s">
        <v>10840</v>
      </c>
    </row>
    <row r="1842" spans="1:2" x14ac:dyDescent="0.25">
      <c r="A1842" s="62">
        <v>22101907</v>
      </c>
      <c r="B1842" s="63" t="s">
        <v>8199</v>
      </c>
    </row>
    <row r="1843" spans="1:2" x14ac:dyDescent="0.25">
      <c r="A1843" s="62">
        <v>22102001</v>
      </c>
      <c r="B1843" s="63" t="s">
        <v>1068</v>
      </c>
    </row>
    <row r="1844" spans="1:2" x14ac:dyDescent="0.25">
      <c r="A1844" s="62">
        <v>23101501</v>
      </c>
      <c r="B1844" s="63" t="s">
        <v>13233</v>
      </c>
    </row>
    <row r="1845" spans="1:2" x14ac:dyDescent="0.25">
      <c r="A1845" s="62">
        <v>23101502</v>
      </c>
      <c r="B1845" s="63" t="s">
        <v>1703</v>
      </c>
    </row>
    <row r="1846" spans="1:2" x14ac:dyDescent="0.25">
      <c r="A1846" s="62">
        <v>23101503</v>
      </c>
      <c r="B1846" s="63" t="s">
        <v>7442</v>
      </c>
    </row>
    <row r="1847" spans="1:2" x14ac:dyDescent="0.25">
      <c r="A1847" s="62">
        <v>23101504</v>
      </c>
      <c r="B1847" s="63" t="s">
        <v>7094</v>
      </c>
    </row>
    <row r="1848" spans="1:2" x14ac:dyDescent="0.25">
      <c r="A1848" s="62">
        <v>23101505</v>
      </c>
      <c r="B1848" s="63" t="s">
        <v>6600</v>
      </c>
    </row>
    <row r="1849" spans="1:2" x14ac:dyDescent="0.25">
      <c r="A1849" s="62">
        <v>23101506</v>
      </c>
      <c r="B1849" s="63" t="s">
        <v>1072</v>
      </c>
    </row>
    <row r="1850" spans="1:2" x14ac:dyDescent="0.25">
      <c r="A1850" s="62">
        <v>23101507</v>
      </c>
      <c r="B1850" s="63" t="s">
        <v>3857</v>
      </c>
    </row>
    <row r="1851" spans="1:2" x14ac:dyDescent="0.25">
      <c r="A1851" s="62">
        <v>23101508</v>
      </c>
      <c r="B1851" s="63" t="s">
        <v>17248</v>
      </c>
    </row>
    <row r="1852" spans="1:2" x14ac:dyDescent="0.25">
      <c r="A1852" s="62">
        <v>23101509</v>
      </c>
      <c r="B1852" s="63" t="s">
        <v>10547</v>
      </c>
    </row>
    <row r="1853" spans="1:2" x14ac:dyDescent="0.25">
      <c r="A1853" s="62">
        <v>23101510</v>
      </c>
      <c r="B1853" s="63" t="s">
        <v>8521</v>
      </c>
    </row>
    <row r="1854" spans="1:2" x14ac:dyDescent="0.25">
      <c r="A1854" s="62">
        <v>23101511</v>
      </c>
      <c r="B1854" s="63" t="s">
        <v>892</v>
      </c>
    </row>
    <row r="1855" spans="1:2" x14ac:dyDescent="0.25">
      <c r="A1855" s="62">
        <v>23101512</v>
      </c>
      <c r="B1855" s="63" t="s">
        <v>8451</v>
      </c>
    </row>
    <row r="1856" spans="1:2" x14ac:dyDescent="0.25">
      <c r="A1856" s="62">
        <v>23101513</v>
      </c>
      <c r="B1856" s="63" t="s">
        <v>17878</v>
      </c>
    </row>
    <row r="1857" spans="1:2" x14ac:dyDescent="0.25">
      <c r="A1857" s="62">
        <v>23101514</v>
      </c>
      <c r="B1857" s="63" t="s">
        <v>33</v>
      </c>
    </row>
    <row r="1858" spans="1:2" x14ac:dyDescent="0.25">
      <c r="A1858" s="62">
        <v>23101515</v>
      </c>
      <c r="B1858" s="63" t="s">
        <v>16031</v>
      </c>
    </row>
    <row r="1859" spans="1:2" x14ac:dyDescent="0.25">
      <c r="A1859" s="62">
        <v>23101516</v>
      </c>
      <c r="B1859" s="63" t="s">
        <v>8095</v>
      </c>
    </row>
    <row r="1860" spans="1:2" x14ac:dyDescent="0.25">
      <c r="A1860" s="62">
        <v>23101517</v>
      </c>
      <c r="B1860" s="63" t="s">
        <v>13981</v>
      </c>
    </row>
    <row r="1861" spans="1:2" x14ac:dyDescent="0.25">
      <c r="A1861" s="62">
        <v>23101518</v>
      </c>
      <c r="B1861" s="63" t="s">
        <v>8851</v>
      </c>
    </row>
    <row r="1862" spans="1:2" x14ac:dyDescent="0.25">
      <c r="A1862" s="62">
        <v>23101519</v>
      </c>
      <c r="B1862" s="63" t="s">
        <v>4259</v>
      </c>
    </row>
    <row r="1863" spans="1:2" x14ac:dyDescent="0.25">
      <c r="A1863" s="62">
        <v>23101520</v>
      </c>
      <c r="B1863" s="63" t="s">
        <v>7678</v>
      </c>
    </row>
    <row r="1864" spans="1:2" x14ac:dyDescent="0.25">
      <c r="A1864" s="62">
        <v>23101521</v>
      </c>
      <c r="B1864" s="63" t="s">
        <v>14732</v>
      </c>
    </row>
    <row r="1865" spans="1:2" x14ac:dyDescent="0.25">
      <c r="A1865" s="62">
        <v>23101522</v>
      </c>
      <c r="B1865" s="63" t="s">
        <v>14139</v>
      </c>
    </row>
    <row r="1866" spans="1:2" x14ac:dyDescent="0.25">
      <c r="A1866" s="62">
        <v>23111501</v>
      </c>
      <c r="B1866" s="63" t="s">
        <v>5379</v>
      </c>
    </row>
    <row r="1867" spans="1:2" x14ac:dyDescent="0.25">
      <c r="A1867" s="62">
        <v>23111502</v>
      </c>
      <c r="B1867" s="63" t="s">
        <v>36</v>
      </c>
    </row>
    <row r="1868" spans="1:2" x14ac:dyDescent="0.25">
      <c r="A1868" s="62">
        <v>23111503</v>
      </c>
      <c r="B1868" s="63" t="s">
        <v>10663</v>
      </c>
    </row>
    <row r="1869" spans="1:2" x14ac:dyDescent="0.25">
      <c r="A1869" s="62">
        <v>23111504</v>
      </c>
      <c r="B1869" s="63" t="s">
        <v>18536</v>
      </c>
    </row>
    <row r="1870" spans="1:2" x14ac:dyDescent="0.25">
      <c r="A1870" s="62">
        <v>23111505</v>
      </c>
      <c r="B1870" s="63" t="s">
        <v>4564</v>
      </c>
    </row>
    <row r="1871" spans="1:2" x14ac:dyDescent="0.25">
      <c r="A1871" s="62">
        <v>23111506</v>
      </c>
      <c r="B1871" s="63" t="s">
        <v>14427</v>
      </c>
    </row>
    <row r="1872" spans="1:2" x14ac:dyDescent="0.25">
      <c r="A1872" s="62">
        <v>23111507</v>
      </c>
      <c r="B1872" s="63" t="s">
        <v>17914</v>
      </c>
    </row>
    <row r="1873" spans="1:2" x14ac:dyDescent="0.25">
      <c r="A1873" s="62">
        <v>23111601</v>
      </c>
      <c r="B1873" s="63" t="s">
        <v>13259</v>
      </c>
    </row>
    <row r="1874" spans="1:2" x14ac:dyDescent="0.25">
      <c r="A1874" s="62">
        <v>23111602</v>
      </c>
      <c r="B1874" s="63" t="s">
        <v>12199</v>
      </c>
    </row>
    <row r="1875" spans="1:2" x14ac:dyDescent="0.25">
      <c r="A1875" s="62">
        <v>23111603</v>
      </c>
      <c r="B1875" s="63" t="s">
        <v>2471</v>
      </c>
    </row>
    <row r="1876" spans="1:2" x14ac:dyDescent="0.25">
      <c r="A1876" s="62">
        <v>23111604</v>
      </c>
      <c r="B1876" s="63" t="s">
        <v>7406</v>
      </c>
    </row>
    <row r="1877" spans="1:2" x14ac:dyDescent="0.25">
      <c r="A1877" s="62">
        <v>23111605</v>
      </c>
      <c r="B1877" s="63" t="s">
        <v>1446</v>
      </c>
    </row>
    <row r="1878" spans="1:2" x14ac:dyDescent="0.25">
      <c r="A1878" s="62">
        <v>23111606</v>
      </c>
      <c r="B1878" s="63" t="s">
        <v>5323</v>
      </c>
    </row>
    <row r="1879" spans="1:2" x14ac:dyDescent="0.25">
      <c r="A1879" s="62">
        <v>23121501</v>
      </c>
      <c r="B1879" s="63" t="s">
        <v>18371</v>
      </c>
    </row>
    <row r="1880" spans="1:2" x14ac:dyDescent="0.25">
      <c r="A1880" s="62">
        <v>23121502</v>
      </c>
      <c r="B1880" s="63" t="s">
        <v>18311</v>
      </c>
    </row>
    <row r="1881" spans="1:2" x14ac:dyDescent="0.25">
      <c r="A1881" s="62">
        <v>23121503</v>
      </c>
      <c r="B1881" s="63" t="s">
        <v>9977</v>
      </c>
    </row>
    <row r="1882" spans="1:2" x14ac:dyDescent="0.25">
      <c r="A1882" s="62">
        <v>23121504</v>
      </c>
      <c r="B1882" s="63" t="s">
        <v>8669</v>
      </c>
    </row>
    <row r="1883" spans="1:2" x14ac:dyDescent="0.25">
      <c r="A1883" s="62">
        <v>23121505</v>
      </c>
      <c r="B1883" s="63" t="s">
        <v>667</v>
      </c>
    </row>
    <row r="1884" spans="1:2" x14ac:dyDescent="0.25">
      <c r="A1884" s="62">
        <v>23121506</v>
      </c>
      <c r="B1884" s="63" t="s">
        <v>13593</v>
      </c>
    </row>
    <row r="1885" spans="1:2" x14ac:dyDescent="0.25">
      <c r="A1885" s="62">
        <v>23121507</v>
      </c>
      <c r="B1885" s="63" t="s">
        <v>7083</v>
      </c>
    </row>
    <row r="1886" spans="1:2" x14ac:dyDescent="0.25">
      <c r="A1886" s="62">
        <v>23121508</v>
      </c>
      <c r="B1886" s="63" t="s">
        <v>9890</v>
      </c>
    </row>
    <row r="1887" spans="1:2" x14ac:dyDescent="0.25">
      <c r="A1887" s="62">
        <v>23121509</v>
      </c>
      <c r="B1887" s="63" t="s">
        <v>6806</v>
      </c>
    </row>
    <row r="1888" spans="1:2" x14ac:dyDescent="0.25">
      <c r="A1888" s="62">
        <v>23121510</v>
      </c>
      <c r="B1888" s="63" t="s">
        <v>1198</v>
      </c>
    </row>
    <row r="1889" spans="1:2" x14ac:dyDescent="0.25">
      <c r="A1889" s="62">
        <v>23121601</v>
      </c>
      <c r="B1889" s="63" t="s">
        <v>4380</v>
      </c>
    </row>
    <row r="1890" spans="1:2" x14ac:dyDescent="0.25">
      <c r="A1890" s="62">
        <v>23121602</v>
      </c>
      <c r="B1890" s="63" t="s">
        <v>8523</v>
      </c>
    </row>
    <row r="1891" spans="1:2" x14ac:dyDescent="0.25">
      <c r="A1891" s="62">
        <v>23121603</v>
      </c>
      <c r="B1891" s="63" t="s">
        <v>4607</v>
      </c>
    </row>
    <row r="1892" spans="1:2" x14ac:dyDescent="0.25">
      <c r="A1892" s="62">
        <v>23121604</v>
      </c>
      <c r="B1892" s="63" t="s">
        <v>12582</v>
      </c>
    </row>
    <row r="1893" spans="1:2" x14ac:dyDescent="0.25">
      <c r="A1893" s="62">
        <v>23121605</v>
      </c>
      <c r="B1893" s="63" t="s">
        <v>15229</v>
      </c>
    </row>
    <row r="1894" spans="1:2" x14ac:dyDescent="0.25">
      <c r="A1894" s="62">
        <v>23121606</v>
      </c>
      <c r="B1894" s="63" t="s">
        <v>5697</v>
      </c>
    </row>
    <row r="1895" spans="1:2" x14ac:dyDescent="0.25">
      <c r="A1895" s="62">
        <v>23121607</v>
      </c>
      <c r="B1895" s="63" t="s">
        <v>989</v>
      </c>
    </row>
    <row r="1896" spans="1:2" x14ac:dyDescent="0.25">
      <c r="A1896" s="62">
        <v>23121608</v>
      </c>
      <c r="B1896" s="63" t="s">
        <v>15055</v>
      </c>
    </row>
    <row r="1897" spans="1:2" x14ac:dyDescent="0.25">
      <c r="A1897" s="62">
        <v>23121609</v>
      </c>
      <c r="B1897" s="63" t="s">
        <v>14434</v>
      </c>
    </row>
    <row r="1898" spans="1:2" x14ac:dyDescent="0.25">
      <c r="A1898" s="62">
        <v>23121610</v>
      </c>
      <c r="B1898" s="63" t="s">
        <v>8790</v>
      </c>
    </row>
    <row r="1899" spans="1:2" x14ac:dyDescent="0.25">
      <c r="A1899" s="62">
        <v>23121611</v>
      </c>
      <c r="B1899" s="63" t="s">
        <v>10401</v>
      </c>
    </row>
    <row r="1900" spans="1:2" x14ac:dyDescent="0.25">
      <c r="A1900" s="62">
        <v>23121612</v>
      </c>
      <c r="B1900" s="63" t="s">
        <v>17586</v>
      </c>
    </row>
    <row r="1901" spans="1:2" x14ac:dyDescent="0.25">
      <c r="A1901" s="62">
        <v>23121613</v>
      </c>
      <c r="B1901" s="63" t="s">
        <v>4685</v>
      </c>
    </row>
    <row r="1902" spans="1:2" x14ac:dyDescent="0.25">
      <c r="A1902" s="62">
        <v>23121614</v>
      </c>
      <c r="B1902" s="63" t="s">
        <v>15768</v>
      </c>
    </row>
    <row r="1903" spans="1:2" x14ac:dyDescent="0.25">
      <c r="A1903" s="62">
        <v>23121615</v>
      </c>
      <c r="B1903" s="63" t="s">
        <v>17687</v>
      </c>
    </row>
    <row r="1904" spans="1:2" x14ac:dyDescent="0.25">
      <c r="A1904" s="62">
        <v>23131501</v>
      </c>
      <c r="B1904" s="63" t="s">
        <v>3580</v>
      </c>
    </row>
    <row r="1905" spans="1:2" x14ac:dyDescent="0.25">
      <c r="A1905" s="62">
        <v>23131502</v>
      </c>
      <c r="B1905" s="63" t="s">
        <v>176</v>
      </c>
    </row>
    <row r="1906" spans="1:2" x14ac:dyDescent="0.25">
      <c r="A1906" s="62">
        <v>23131503</v>
      </c>
      <c r="B1906" s="63" t="s">
        <v>3139</v>
      </c>
    </row>
    <row r="1907" spans="1:2" x14ac:dyDescent="0.25">
      <c r="A1907" s="62">
        <v>23131504</v>
      </c>
      <c r="B1907" s="63" t="s">
        <v>10418</v>
      </c>
    </row>
    <row r="1908" spans="1:2" x14ac:dyDescent="0.25">
      <c r="A1908" s="62">
        <v>23131505</v>
      </c>
      <c r="B1908" s="63" t="s">
        <v>13539</v>
      </c>
    </row>
    <row r="1909" spans="1:2" x14ac:dyDescent="0.25">
      <c r="A1909" s="62">
        <v>23131506</v>
      </c>
      <c r="B1909" s="63" t="s">
        <v>6772</v>
      </c>
    </row>
    <row r="1910" spans="1:2" x14ac:dyDescent="0.25">
      <c r="A1910" s="62">
        <v>23131507</v>
      </c>
      <c r="B1910" s="63" t="s">
        <v>9508</v>
      </c>
    </row>
    <row r="1911" spans="1:2" x14ac:dyDescent="0.25">
      <c r="A1911" s="62">
        <v>23131508</v>
      </c>
      <c r="B1911" s="63" t="s">
        <v>17996</v>
      </c>
    </row>
    <row r="1912" spans="1:2" x14ac:dyDescent="0.25">
      <c r="A1912" s="62">
        <v>23131509</v>
      </c>
      <c r="B1912" s="63" t="s">
        <v>6228</v>
      </c>
    </row>
    <row r="1913" spans="1:2" x14ac:dyDescent="0.25">
      <c r="A1913" s="62">
        <v>23131510</v>
      </c>
      <c r="B1913" s="63" t="s">
        <v>17022</v>
      </c>
    </row>
    <row r="1914" spans="1:2" x14ac:dyDescent="0.25">
      <c r="A1914" s="62">
        <v>23131511</v>
      </c>
      <c r="B1914" s="63" t="s">
        <v>15022</v>
      </c>
    </row>
    <row r="1915" spans="1:2" x14ac:dyDescent="0.25">
      <c r="A1915" s="62">
        <v>23131512</v>
      </c>
      <c r="B1915" s="63" t="s">
        <v>7026</v>
      </c>
    </row>
    <row r="1916" spans="1:2" x14ac:dyDescent="0.25">
      <c r="A1916" s="62">
        <v>23131513</v>
      </c>
      <c r="B1916" s="63" t="s">
        <v>18588</v>
      </c>
    </row>
    <row r="1917" spans="1:2" x14ac:dyDescent="0.25">
      <c r="A1917" s="62">
        <v>23131514</v>
      </c>
      <c r="B1917" s="63" t="s">
        <v>7481</v>
      </c>
    </row>
    <row r="1918" spans="1:2" x14ac:dyDescent="0.25">
      <c r="A1918" s="62">
        <v>23131515</v>
      </c>
      <c r="B1918" s="63" t="s">
        <v>4473</v>
      </c>
    </row>
    <row r="1919" spans="1:2" x14ac:dyDescent="0.25">
      <c r="A1919" s="62">
        <v>23131601</v>
      </c>
      <c r="B1919" s="63" t="s">
        <v>17188</v>
      </c>
    </row>
    <row r="1920" spans="1:2" x14ac:dyDescent="0.25">
      <c r="A1920" s="62">
        <v>23131602</v>
      </c>
      <c r="B1920" s="63" t="s">
        <v>9706</v>
      </c>
    </row>
    <row r="1921" spans="1:2" x14ac:dyDescent="0.25">
      <c r="A1921" s="62">
        <v>23131603</v>
      </c>
      <c r="B1921" s="63" t="s">
        <v>9429</v>
      </c>
    </row>
    <row r="1922" spans="1:2" x14ac:dyDescent="0.25">
      <c r="A1922" s="62">
        <v>23131604</v>
      </c>
      <c r="B1922" s="63" t="s">
        <v>15727</v>
      </c>
    </row>
    <row r="1923" spans="1:2" x14ac:dyDescent="0.25">
      <c r="A1923" s="62">
        <v>23131701</v>
      </c>
      <c r="B1923" s="63" t="s">
        <v>10928</v>
      </c>
    </row>
    <row r="1924" spans="1:2" x14ac:dyDescent="0.25">
      <c r="A1924" s="62">
        <v>23131702</v>
      </c>
      <c r="B1924" s="63" t="s">
        <v>14563</v>
      </c>
    </row>
    <row r="1925" spans="1:2" x14ac:dyDescent="0.25">
      <c r="A1925" s="62">
        <v>23131703</v>
      </c>
      <c r="B1925" s="63" t="s">
        <v>854</v>
      </c>
    </row>
    <row r="1926" spans="1:2" x14ac:dyDescent="0.25">
      <c r="A1926" s="62">
        <v>23131704</v>
      </c>
      <c r="B1926" s="63" t="s">
        <v>4871</v>
      </c>
    </row>
    <row r="1927" spans="1:2" x14ac:dyDescent="0.25">
      <c r="A1927" s="62">
        <v>23141601</v>
      </c>
      <c r="B1927" s="63" t="s">
        <v>16193</v>
      </c>
    </row>
    <row r="1928" spans="1:2" x14ac:dyDescent="0.25">
      <c r="A1928" s="62">
        <v>23141602</v>
      </c>
      <c r="B1928" s="63" t="s">
        <v>16360</v>
      </c>
    </row>
    <row r="1929" spans="1:2" x14ac:dyDescent="0.25">
      <c r="A1929" s="62">
        <v>23141603</v>
      </c>
      <c r="B1929" s="63" t="s">
        <v>8717</v>
      </c>
    </row>
    <row r="1930" spans="1:2" x14ac:dyDescent="0.25">
      <c r="A1930" s="62">
        <v>23141604</v>
      </c>
      <c r="B1930" s="63" t="s">
        <v>7902</v>
      </c>
    </row>
    <row r="1931" spans="1:2" x14ac:dyDescent="0.25">
      <c r="A1931" s="62">
        <v>23141605</v>
      </c>
      <c r="B1931" s="63" t="s">
        <v>14947</v>
      </c>
    </row>
    <row r="1932" spans="1:2" x14ac:dyDescent="0.25">
      <c r="A1932" s="62">
        <v>23141701</v>
      </c>
      <c r="B1932" s="63" t="s">
        <v>12696</v>
      </c>
    </row>
    <row r="1933" spans="1:2" x14ac:dyDescent="0.25">
      <c r="A1933" s="62">
        <v>23141702</v>
      </c>
      <c r="B1933" s="63" t="s">
        <v>9856</v>
      </c>
    </row>
    <row r="1934" spans="1:2" x14ac:dyDescent="0.25">
      <c r="A1934" s="62">
        <v>23141703</v>
      </c>
      <c r="B1934" s="63" t="s">
        <v>1436</v>
      </c>
    </row>
    <row r="1935" spans="1:2" x14ac:dyDescent="0.25">
      <c r="A1935" s="62">
        <v>23141704</v>
      </c>
      <c r="B1935" s="63" t="s">
        <v>1475</v>
      </c>
    </row>
    <row r="1936" spans="1:2" x14ac:dyDescent="0.25">
      <c r="A1936" s="62">
        <v>23151501</v>
      </c>
      <c r="B1936" s="63" t="s">
        <v>18201</v>
      </c>
    </row>
    <row r="1937" spans="1:2" x14ac:dyDescent="0.25">
      <c r="A1937" s="62">
        <v>23151502</v>
      </c>
      <c r="B1937" s="63" t="s">
        <v>9272</v>
      </c>
    </row>
    <row r="1938" spans="1:2" x14ac:dyDescent="0.25">
      <c r="A1938" s="62">
        <v>23151503</v>
      </c>
      <c r="B1938" s="63" t="s">
        <v>672</v>
      </c>
    </row>
    <row r="1939" spans="1:2" x14ac:dyDescent="0.25">
      <c r="A1939" s="62">
        <v>23151504</v>
      </c>
      <c r="B1939" s="63" t="s">
        <v>18443</v>
      </c>
    </row>
    <row r="1940" spans="1:2" x14ac:dyDescent="0.25">
      <c r="A1940" s="62">
        <v>23151506</v>
      </c>
      <c r="B1940" s="63" t="s">
        <v>5990</v>
      </c>
    </row>
    <row r="1941" spans="1:2" x14ac:dyDescent="0.25">
      <c r="A1941" s="62">
        <v>23151507</v>
      </c>
      <c r="B1941" s="63" t="s">
        <v>16785</v>
      </c>
    </row>
    <row r="1942" spans="1:2" x14ac:dyDescent="0.25">
      <c r="A1942" s="62">
        <v>23151508</v>
      </c>
      <c r="B1942" s="63" t="s">
        <v>10347</v>
      </c>
    </row>
    <row r="1943" spans="1:2" x14ac:dyDescent="0.25">
      <c r="A1943" s="62">
        <v>23151509</v>
      </c>
      <c r="B1943" s="63" t="s">
        <v>4222</v>
      </c>
    </row>
    <row r="1944" spans="1:2" x14ac:dyDescent="0.25">
      <c r="A1944" s="62">
        <v>23151510</v>
      </c>
      <c r="B1944" s="63" t="s">
        <v>5013</v>
      </c>
    </row>
    <row r="1945" spans="1:2" x14ac:dyDescent="0.25">
      <c r="A1945" s="62">
        <v>23151511</v>
      </c>
      <c r="B1945" s="63" t="s">
        <v>3076</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2462</v>
      </c>
    </row>
    <row r="1951" spans="1:2" x14ac:dyDescent="0.25">
      <c r="A1951" s="62">
        <v>23151601</v>
      </c>
      <c r="B1951" s="63" t="s">
        <v>13076</v>
      </c>
    </row>
    <row r="1952" spans="1:2" x14ac:dyDescent="0.25">
      <c r="A1952" s="62">
        <v>23151602</v>
      </c>
      <c r="B1952" s="63" t="s">
        <v>586</v>
      </c>
    </row>
    <row r="1953" spans="1:2" x14ac:dyDescent="0.25">
      <c r="A1953" s="62">
        <v>23151603</v>
      </c>
      <c r="B1953" s="63" t="s">
        <v>17614</v>
      </c>
    </row>
    <row r="1954" spans="1:2" x14ac:dyDescent="0.25">
      <c r="A1954" s="62">
        <v>23151604</v>
      </c>
      <c r="B1954" s="63" t="s">
        <v>1596</v>
      </c>
    </row>
    <row r="1955" spans="1:2" x14ac:dyDescent="0.25">
      <c r="A1955" s="62">
        <v>23151606</v>
      </c>
      <c r="B1955" s="63" t="s">
        <v>8539</v>
      </c>
    </row>
    <row r="1956" spans="1:2" x14ac:dyDescent="0.25">
      <c r="A1956" s="62">
        <v>23151607</v>
      </c>
      <c r="B1956" s="63" t="s">
        <v>8469</v>
      </c>
    </row>
    <row r="1957" spans="1:2" x14ac:dyDescent="0.25">
      <c r="A1957" s="62">
        <v>23151608</v>
      </c>
      <c r="B1957" s="63" t="s">
        <v>15309</v>
      </c>
    </row>
    <row r="1958" spans="1:2" x14ac:dyDescent="0.25">
      <c r="A1958" s="62">
        <v>23151701</v>
      </c>
      <c r="B1958" s="63" t="s">
        <v>12306</v>
      </c>
    </row>
    <row r="1959" spans="1:2" x14ac:dyDescent="0.25">
      <c r="A1959" s="62">
        <v>23151702</v>
      </c>
      <c r="B1959" s="63" t="s">
        <v>14033</v>
      </c>
    </row>
    <row r="1960" spans="1:2" x14ac:dyDescent="0.25">
      <c r="A1960" s="62">
        <v>23151703</v>
      </c>
      <c r="B1960" s="63" t="s">
        <v>1080</v>
      </c>
    </row>
    <row r="1961" spans="1:2" x14ac:dyDescent="0.25">
      <c r="A1961" s="62">
        <v>23151704</v>
      </c>
      <c r="B1961" s="63" t="s">
        <v>2041</v>
      </c>
    </row>
    <row r="1962" spans="1:2" x14ac:dyDescent="0.25">
      <c r="A1962" s="62">
        <v>23151705</v>
      </c>
      <c r="B1962" s="63" t="s">
        <v>8409</v>
      </c>
    </row>
    <row r="1963" spans="1:2" x14ac:dyDescent="0.25">
      <c r="A1963" s="62">
        <v>23151801</v>
      </c>
      <c r="B1963" s="63" t="s">
        <v>7755</v>
      </c>
    </row>
    <row r="1964" spans="1:2" x14ac:dyDescent="0.25">
      <c r="A1964" s="62">
        <v>23151802</v>
      </c>
      <c r="B1964" s="63" t="s">
        <v>13775</v>
      </c>
    </row>
    <row r="1965" spans="1:2" x14ac:dyDescent="0.25">
      <c r="A1965" s="62">
        <v>23151803</v>
      </c>
      <c r="B1965" s="63" t="s">
        <v>15945</v>
      </c>
    </row>
    <row r="1966" spans="1:2" x14ac:dyDescent="0.25">
      <c r="A1966" s="62">
        <v>23151804</v>
      </c>
      <c r="B1966" s="63" t="s">
        <v>11952</v>
      </c>
    </row>
    <row r="1967" spans="1:2" x14ac:dyDescent="0.25">
      <c r="A1967" s="62">
        <v>23151805</v>
      </c>
      <c r="B1967" s="63" t="s">
        <v>10604</v>
      </c>
    </row>
    <row r="1968" spans="1:2" x14ac:dyDescent="0.25">
      <c r="A1968" s="62">
        <v>23151806</v>
      </c>
      <c r="B1968" s="63" t="s">
        <v>7691</v>
      </c>
    </row>
    <row r="1969" spans="1:2" x14ac:dyDescent="0.25">
      <c r="A1969" s="62">
        <v>23151807</v>
      </c>
      <c r="B1969" s="63" t="s">
        <v>9147</v>
      </c>
    </row>
    <row r="1970" spans="1:2" x14ac:dyDescent="0.25">
      <c r="A1970" s="62">
        <v>23151808</v>
      </c>
      <c r="B1970" s="63" t="s">
        <v>7429</v>
      </c>
    </row>
    <row r="1971" spans="1:2" x14ac:dyDescent="0.25">
      <c r="A1971" s="62">
        <v>23151809</v>
      </c>
      <c r="B1971" s="63" t="s">
        <v>4437</v>
      </c>
    </row>
    <row r="1972" spans="1:2" x14ac:dyDescent="0.25">
      <c r="A1972" s="62">
        <v>23151810</v>
      </c>
      <c r="B1972" s="63" t="s">
        <v>6039</v>
      </c>
    </row>
    <row r="1973" spans="1:2" x14ac:dyDescent="0.25">
      <c r="A1973" s="62">
        <v>23151811</v>
      </c>
      <c r="B1973" s="63" t="s">
        <v>10667</v>
      </c>
    </row>
    <row r="1974" spans="1:2" x14ac:dyDescent="0.25">
      <c r="A1974" s="62">
        <v>23151812</v>
      </c>
      <c r="B1974" s="63" t="s">
        <v>6752</v>
      </c>
    </row>
    <row r="1975" spans="1:2" x14ac:dyDescent="0.25">
      <c r="A1975" s="62">
        <v>23151813</v>
      </c>
      <c r="B1975" s="63" t="s">
        <v>12444</v>
      </c>
    </row>
    <row r="1976" spans="1:2" x14ac:dyDescent="0.25">
      <c r="A1976" s="62">
        <v>23151814</v>
      </c>
      <c r="B1976" s="63" t="s">
        <v>15011</v>
      </c>
    </row>
    <row r="1977" spans="1:2" x14ac:dyDescent="0.25">
      <c r="A1977" s="62">
        <v>23151816</v>
      </c>
      <c r="B1977" s="63" t="s">
        <v>14445</v>
      </c>
    </row>
    <row r="1978" spans="1:2" x14ac:dyDescent="0.25">
      <c r="A1978" s="62">
        <v>23151817</v>
      </c>
      <c r="B1978" s="63" t="s">
        <v>14389</v>
      </c>
    </row>
    <row r="1979" spans="1:2" x14ac:dyDescent="0.25">
      <c r="A1979" s="62">
        <v>23151818</v>
      </c>
      <c r="B1979" s="63" t="s">
        <v>3313</v>
      </c>
    </row>
    <row r="1980" spans="1:2" x14ac:dyDescent="0.25">
      <c r="A1980" s="62">
        <v>23151819</v>
      </c>
      <c r="B1980" s="63" t="s">
        <v>17219</v>
      </c>
    </row>
    <row r="1981" spans="1:2" x14ac:dyDescent="0.25">
      <c r="A1981" s="62">
        <v>23151820</v>
      </c>
      <c r="B1981" s="63" t="s">
        <v>15588</v>
      </c>
    </row>
    <row r="1982" spans="1:2" x14ac:dyDescent="0.25">
      <c r="A1982" s="62">
        <v>23151821</v>
      </c>
      <c r="B1982" s="63" t="s">
        <v>4522</v>
      </c>
    </row>
    <row r="1983" spans="1:2" x14ac:dyDescent="0.25">
      <c r="A1983" s="62">
        <v>23151822</v>
      </c>
      <c r="B1983" s="63" t="s">
        <v>11855</v>
      </c>
    </row>
    <row r="1984" spans="1:2" x14ac:dyDescent="0.25">
      <c r="A1984" s="62">
        <v>23151823</v>
      </c>
      <c r="B1984" s="63" t="s">
        <v>13140</v>
      </c>
    </row>
    <row r="1985" spans="1:2" x14ac:dyDescent="0.25">
      <c r="A1985" s="62">
        <v>23151901</v>
      </c>
      <c r="B1985" s="63" t="s">
        <v>11934</v>
      </c>
    </row>
    <row r="1986" spans="1:2" x14ac:dyDescent="0.25">
      <c r="A1986" s="62">
        <v>23151902</v>
      </c>
      <c r="B1986" s="63" t="s">
        <v>16431</v>
      </c>
    </row>
    <row r="1987" spans="1:2" x14ac:dyDescent="0.25">
      <c r="A1987" s="62">
        <v>23151903</v>
      </c>
      <c r="B1987" s="63" t="s">
        <v>9144</v>
      </c>
    </row>
    <row r="1988" spans="1:2" x14ac:dyDescent="0.25">
      <c r="A1988" s="62">
        <v>23151904</v>
      </c>
      <c r="B1988" s="63" t="s">
        <v>7113</v>
      </c>
    </row>
    <row r="1989" spans="1:2" x14ac:dyDescent="0.25">
      <c r="A1989" s="62">
        <v>23151905</v>
      </c>
      <c r="B1989" s="63" t="s">
        <v>11919</v>
      </c>
    </row>
    <row r="1990" spans="1:2" x14ac:dyDescent="0.25">
      <c r="A1990" s="62">
        <v>23151906</v>
      </c>
      <c r="B1990" s="63" t="s">
        <v>1761</v>
      </c>
    </row>
    <row r="1991" spans="1:2" x14ac:dyDescent="0.25">
      <c r="A1991" s="62">
        <v>23152001</v>
      </c>
      <c r="B1991" s="63" t="s">
        <v>5410</v>
      </c>
    </row>
    <row r="1992" spans="1:2" x14ac:dyDescent="0.25">
      <c r="A1992" s="62">
        <v>23152002</v>
      </c>
      <c r="B1992" s="63" t="s">
        <v>16859</v>
      </c>
    </row>
    <row r="1993" spans="1:2" x14ac:dyDescent="0.25">
      <c r="A1993" s="62">
        <v>23152101</v>
      </c>
      <c r="B1993" s="63" t="s">
        <v>11191</v>
      </c>
    </row>
    <row r="1994" spans="1:2" x14ac:dyDescent="0.25">
      <c r="A1994" s="62">
        <v>23152102</v>
      </c>
      <c r="B1994" s="63" t="s">
        <v>5685</v>
      </c>
    </row>
    <row r="1995" spans="1:2" x14ac:dyDescent="0.25">
      <c r="A1995" s="62">
        <v>23152103</v>
      </c>
      <c r="B1995" s="63" t="s">
        <v>1372</v>
      </c>
    </row>
    <row r="1996" spans="1:2" x14ac:dyDescent="0.25">
      <c r="A1996" s="62">
        <v>23152104</v>
      </c>
      <c r="B1996" s="63" t="s">
        <v>4986</v>
      </c>
    </row>
    <row r="1997" spans="1:2" x14ac:dyDescent="0.25">
      <c r="A1997" s="62">
        <v>23152201</v>
      </c>
      <c r="B1997" s="63" t="s">
        <v>9848</v>
      </c>
    </row>
    <row r="1998" spans="1:2" x14ac:dyDescent="0.25">
      <c r="A1998" s="62">
        <v>23152202</v>
      </c>
      <c r="B1998" s="63" t="s">
        <v>10134</v>
      </c>
    </row>
    <row r="1999" spans="1:2" x14ac:dyDescent="0.25">
      <c r="A1999" s="62">
        <v>23152203</v>
      </c>
      <c r="B1999" s="63" t="s">
        <v>6253</v>
      </c>
    </row>
    <row r="2000" spans="1:2" x14ac:dyDescent="0.25">
      <c r="A2000" s="62">
        <v>23152204</v>
      </c>
      <c r="B2000" s="63" t="s">
        <v>11023</v>
      </c>
    </row>
    <row r="2001" spans="1:2" x14ac:dyDescent="0.25">
      <c r="A2001" s="62">
        <v>23152205</v>
      </c>
      <c r="B2001" s="63" t="s">
        <v>1098</v>
      </c>
    </row>
    <row r="2002" spans="1:2" x14ac:dyDescent="0.25">
      <c r="A2002" s="62">
        <v>23152206</v>
      </c>
      <c r="B2002" s="63" t="s">
        <v>1156</v>
      </c>
    </row>
    <row r="2003" spans="1:2" x14ac:dyDescent="0.25">
      <c r="A2003" s="62">
        <v>23152901</v>
      </c>
      <c r="B2003" s="63" t="s">
        <v>6518</v>
      </c>
    </row>
    <row r="2004" spans="1:2" x14ac:dyDescent="0.25">
      <c r="A2004" s="62">
        <v>23152902</v>
      </c>
      <c r="B2004" s="63" t="s">
        <v>15295</v>
      </c>
    </row>
    <row r="2005" spans="1:2" x14ac:dyDescent="0.25">
      <c r="A2005" s="62">
        <v>23152903</v>
      </c>
      <c r="B2005" s="63" t="s">
        <v>18585</v>
      </c>
    </row>
    <row r="2006" spans="1:2" x14ac:dyDescent="0.25">
      <c r="A2006" s="62">
        <v>23152904</v>
      </c>
      <c r="B2006" s="63" t="s">
        <v>1317</v>
      </c>
    </row>
    <row r="2007" spans="1:2" x14ac:dyDescent="0.25">
      <c r="A2007" s="62">
        <v>23152905</v>
      </c>
      <c r="B2007" s="63" t="s">
        <v>16332</v>
      </c>
    </row>
    <row r="2008" spans="1:2" x14ac:dyDescent="0.25">
      <c r="A2008" s="62">
        <v>23152906</v>
      </c>
      <c r="B2008" s="63" t="s">
        <v>17495</v>
      </c>
    </row>
    <row r="2009" spans="1:2" x14ac:dyDescent="0.25">
      <c r="A2009" s="62">
        <v>23153001</v>
      </c>
      <c r="B2009" s="63" t="s">
        <v>7092</v>
      </c>
    </row>
    <row r="2010" spans="1:2" x14ac:dyDescent="0.25">
      <c r="A2010" s="62">
        <v>23153002</v>
      </c>
      <c r="B2010" s="63" t="s">
        <v>755</v>
      </c>
    </row>
    <row r="2011" spans="1:2" x14ac:dyDescent="0.25">
      <c r="A2011" s="62">
        <v>23153003</v>
      </c>
      <c r="B2011" s="63" t="s">
        <v>4575</v>
      </c>
    </row>
    <row r="2012" spans="1:2" x14ac:dyDescent="0.25">
      <c r="A2012" s="62">
        <v>23153004</v>
      </c>
      <c r="B2012" s="63" t="s">
        <v>7019</v>
      </c>
    </row>
    <row r="2013" spans="1:2" x14ac:dyDescent="0.25">
      <c r="A2013" s="62">
        <v>23153005</v>
      </c>
      <c r="B2013" s="63" t="s">
        <v>6427</v>
      </c>
    </row>
    <row r="2014" spans="1:2" x14ac:dyDescent="0.25">
      <c r="A2014" s="62">
        <v>23153006</v>
      </c>
      <c r="B2014" s="63" t="s">
        <v>2974</v>
      </c>
    </row>
    <row r="2015" spans="1:2" x14ac:dyDescent="0.25">
      <c r="A2015" s="62">
        <v>23153007</v>
      </c>
      <c r="B2015" s="63" t="s">
        <v>11977</v>
      </c>
    </row>
    <row r="2016" spans="1:2" x14ac:dyDescent="0.25">
      <c r="A2016" s="62">
        <v>23153008</v>
      </c>
      <c r="B2016" s="63" t="s">
        <v>17748</v>
      </c>
    </row>
    <row r="2017" spans="1:2" x14ac:dyDescent="0.25">
      <c r="A2017" s="62">
        <v>23153009</v>
      </c>
      <c r="B2017" s="63" t="s">
        <v>2194</v>
      </c>
    </row>
    <row r="2018" spans="1:2" x14ac:dyDescent="0.25">
      <c r="A2018" s="62">
        <v>23153010</v>
      </c>
      <c r="B2018" s="63" t="s">
        <v>1057</v>
      </c>
    </row>
    <row r="2019" spans="1:2" x14ac:dyDescent="0.25">
      <c r="A2019" s="62">
        <v>23153011</v>
      </c>
      <c r="B2019" s="63" t="s">
        <v>9081</v>
      </c>
    </row>
    <row r="2020" spans="1:2" x14ac:dyDescent="0.25">
      <c r="A2020" s="62">
        <v>23153012</v>
      </c>
      <c r="B2020" s="63" t="s">
        <v>10844</v>
      </c>
    </row>
    <row r="2021" spans="1:2" x14ac:dyDescent="0.25">
      <c r="A2021" s="62">
        <v>23153013</v>
      </c>
      <c r="B2021" s="63" t="s">
        <v>5765</v>
      </c>
    </row>
    <row r="2022" spans="1:2" x14ac:dyDescent="0.25">
      <c r="A2022" s="62">
        <v>23153014</v>
      </c>
      <c r="B2022" s="63" t="s">
        <v>3455</v>
      </c>
    </row>
    <row r="2023" spans="1:2" x14ac:dyDescent="0.25">
      <c r="A2023" s="62">
        <v>23153015</v>
      </c>
      <c r="B2023" s="63" t="s">
        <v>6347</v>
      </c>
    </row>
    <row r="2024" spans="1:2" x14ac:dyDescent="0.25">
      <c r="A2024" s="62">
        <v>23153016</v>
      </c>
      <c r="B2024" s="63" t="s">
        <v>8101</v>
      </c>
    </row>
    <row r="2025" spans="1:2" x14ac:dyDescent="0.25">
      <c r="A2025" s="62">
        <v>23153017</v>
      </c>
      <c r="B2025" s="63" t="s">
        <v>10852</v>
      </c>
    </row>
    <row r="2026" spans="1:2" x14ac:dyDescent="0.25">
      <c r="A2026" s="62">
        <v>23153018</v>
      </c>
      <c r="B2026" s="63" t="s">
        <v>7602</v>
      </c>
    </row>
    <row r="2027" spans="1:2" x14ac:dyDescent="0.25">
      <c r="A2027" s="62">
        <v>23153019</v>
      </c>
      <c r="B2027" s="63" t="s">
        <v>760</v>
      </c>
    </row>
    <row r="2028" spans="1:2" x14ac:dyDescent="0.25">
      <c r="A2028" s="62">
        <v>23153020</v>
      </c>
      <c r="B2028" s="63" t="s">
        <v>649</v>
      </c>
    </row>
    <row r="2029" spans="1:2" x14ac:dyDescent="0.25">
      <c r="A2029" s="62">
        <v>23153021</v>
      </c>
      <c r="B2029" s="63" t="s">
        <v>14314</v>
      </c>
    </row>
    <row r="2030" spans="1:2" x14ac:dyDescent="0.25">
      <c r="A2030" s="62">
        <v>23153022</v>
      </c>
      <c r="B2030" s="63" t="s">
        <v>17101</v>
      </c>
    </row>
    <row r="2031" spans="1:2" x14ac:dyDescent="0.25">
      <c r="A2031" s="62">
        <v>23153023</v>
      </c>
      <c r="B2031" s="63" t="s">
        <v>4829</v>
      </c>
    </row>
    <row r="2032" spans="1:2" x14ac:dyDescent="0.25">
      <c r="A2032" s="62">
        <v>23153024</v>
      </c>
      <c r="B2032" s="63" t="s">
        <v>15121</v>
      </c>
    </row>
    <row r="2033" spans="1:2" x14ac:dyDescent="0.25">
      <c r="A2033" s="62">
        <v>23153025</v>
      </c>
      <c r="B2033" s="63" t="s">
        <v>15113</v>
      </c>
    </row>
    <row r="2034" spans="1:2" x14ac:dyDescent="0.25">
      <c r="A2034" s="62">
        <v>23153026</v>
      </c>
      <c r="B2034" s="63" t="s">
        <v>10632</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3506</v>
      </c>
    </row>
    <row r="2040" spans="1:2" x14ac:dyDescent="0.25">
      <c r="A2040" s="62">
        <v>23153032</v>
      </c>
      <c r="B2040" s="63" t="s">
        <v>5087</v>
      </c>
    </row>
    <row r="2041" spans="1:2" x14ac:dyDescent="0.25">
      <c r="A2041" s="62">
        <v>23153033</v>
      </c>
      <c r="B2041" s="63" t="s">
        <v>6440</v>
      </c>
    </row>
    <row r="2042" spans="1:2" x14ac:dyDescent="0.25">
      <c r="A2042" s="62">
        <v>23153034</v>
      </c>
      <c r="B2042" s="63" t="s">
        <v>17294</v>
      </c>
    </row>
    <row r="2043" spans="1:2" x14ac:dyDescent="0.25">
      <c r="A2043" s="62">
        <v>23153035</v>
      </c>
      <c r="B2043" s="63" t="s">
        <v>4322</v>
      </c>
    </row>
    <row r="2044" spans="1:2" x14ac:dyDescent="0.25">
      <c r="A2044" s="62">
        <v>23153036</v>
      </c>
      <c r="B2044" s="63" t="s">
        <v>13917</v>
      </c>
    </row>
    <row r="2045" spans="1:2" x14ac:dyDescent="0.25">
      <c r="A2045" s="62">
        <v>23153037</v>
      </c>
      <c r="B2045" s="63" t="s">
        <v>3032</v>
      </c>
    </row>
    <row r="2046" spans="1:2" x14ac:dyDescent="0.25">
      <c r="A2046" s="62">
        <v>23153101</v>
      </c>
      <c r="B2046" s="63" t="s">
        <v>9785</v>
      </c>
    </row>
    <row r="2047" spans="1:2" x14ac:dyDescent="0.25">
      <c r="A2047" s="62">
        <v>23153102</v>
      </c>
      <c r="B2047" s="63" t="s">
        <v>1023</v>
      </c>
    </row>
    <row r="2048" spans="1:2" x14ac:dyDescent="0.25">
      <c r="A2048" s="62">
        <v>23153103</v>
      </c>
      <c r="B2048" s="63" t="s">
        <v>18502</v>
      </c>
    </row>
    <row r="2049" spans="1:2" x14ac:dyDescent="0.25">
      <c r="A2049" s="62">
        <v>23153129</v>
      </c>
      <c r="B2049" s="63" t="s">
        <v>13422</v>
      </c>
    </row>
    <row r="2050" spans="1:2" x14ac:dyDescent="0.25">
      <c r="A2050" s="62">
        <v>23153130</v>
      </c>
      <c r="B2050" s="63" t="s">
        <v>10534</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16491</v>
      </c>
    </row>
    <row r="2056" spans="1:2" x14ac:dyDescent="0.25">
      <c r="A2056" s="62">
        <v>23153136</v>
      </c>
      <c r="B2056" s="63" t="s">
        <v>7401</v>
      </c>
    </row>
    <row r="2057" spans="1:2" x14ac:dyDescent="0.25">
      <c r="A2057" s="62">
        <v>23153137</v>
      </c>
      <c r="B2057" s="63" t="s">
        <v>4662</v>
      </c>
    </row>
    <row r="2058" spans="1:2" x14ac:dyDescent="0.25">
      <c r="A2058" s="62">
        <v>23153138</v>
      </c>
      <c r="B2058" s="63" t="s">
        <v>309</v>
      </c>
    </row>
    <row r="2059" spans="1:2" x14ac:dyDescent="0.25">
      <c r="A2059" s="62">
        <v>23153139</v>
      </c>
      <c r="B2059" s="63" t="s">
        <v>14845</v>
      </c>
    </row>
    <row r="2060" spans="1:2" x14ac:dyDescent="0.25">
      <c r="A2060" s="62">
        <v>23153140</v>
      </c>
      <c r="B2060" s="63" t="s">
        <v>10906</v>
      </c>
    </row>
    <row r="2061" spans="1:2" x14ac:dyDescent="0.25">
      <c r="A2061" s="62">
        <v>23153201</v>
      </c>
      <c r="B2061" s="63" t="s">
        <v>10342</v>
      </c>
    </row>
    <row r="2062" spans="1:2" x14ac:dyDescent="0.25">
      <c r="A2062" s="62">
        <v>23153202</v>
      </c>
      <c r="B2062" s="63" t="s">
        <v>11817</v>
      </c>
    </row>
    <row r="2063" spans="1:2" x14ac:dyDescent="0.25">
      <c r="A2063" s="62">
        <v>23153203</v>
      </c>
      <c r="B2063" s="63" t="s">
        <v>18508</v>
      </c>
    </row>
    <row r="2064" spans="1:2" x14ac:dyDescent="0.25">
      <c r="A2064" s="62">
        <v>23153204</v>
      </c>
      <c r="B2064" s="63" t="s">
        <v>9531</v>
      </c>
    </row>
    <row r="2065" spans="1:2" x14ac:dyDescent="0.25">
      <c r="A2065" s="62">
        <v>23153301</v>
      </c>
      <c r="B2065" s="63" t="s">
        <v>17763</v>
      </c>
    </row>
    <row r="2066" spans="1:2" x14ac:dyDescent="0.25">
      <c r="A2066" s="62">
        <v>23153302</v>
      </c>
      <c r="B2066" s="63" t="s">
        <v>4700</v>
      </c>
    </row>
    <row r="2067" spans="1:2" x14ac:dyDescent="0.25">
      <c r="A2067" s="62">
        <v>23153303</v>
      </c>
      <c r="B2067" s="63" t="s">
        <v>7737</v>
      </c>
    </row>
    <row r="2068" spans="1:2" x14ac:dyDescent="0.25">
      <c r="A2068" s="62">
        <v>23153305</v>
      </c>
      <c r="B2068" s="63" t="s">
        <v>3829</v>
      </c>
    </row>
    <row r="2069" spans="1:2" x14ac:dyDescent="0.25">
      <c r="A2069" s="62">
        <v>23153306</v>
      </c>
      <c r="B2069" s="63" t="s">
        <v>7492</v>
      </c>
    </row>
    <row r="2070" spans="1:2" x14ac:dyDescent="0.25">
      <c r="A2070" s="62">
        <v>23153307</v>
      </c>
      <c r="B2070" s="63" t="s">
        <v>14788</v>
      </c>
    </row>
    <row r="2071" spans="1:2" x14ac:dyDescent="0.25">
      <c r="A2071" s="62">
        <v>23153308</v>
      </c>
      <c r="B2071" s="63" t="s">
        <v>13700</v>
      </c>
    </row>
    <row r="2072" spans="1:2" x14ac:dyDescent="0.25">
      <c r="A2072" s="62">
        <v>23153309</v>
      </c>
      <c r="B2072" s="63" t="s">
        <v>278</v>
      </c>
    </row>
    <row r="2073" spans="1:2" x14ac:dyDescent="0.25">
      <c r="A2073" s="62">
        <v>23153310</v>
      </c>
      <c r="B2073" s="63" t="s">
        <v>13350</v>
      </c>
    </row>
    <row r="2074" spans="1:2" x14ac:dyDescent="0.25">
      <c r="A2074" s="62">
        <v>23153311</v>
      </c>
      <c r="B2074" s="63" t="s">
        <v>7696</v>
      </c>
    </row>
    <row r="2075" spans="1:2" x14ac:dyDescent="0.25">
      <c r="A2075" s="62">
        <v>23153312</v>
      </c>
      <c r="B2075" s="63" t="s">
        <v>17288</v>
      </c>
    </row>
    <row r="2076" spans="1:2" x14ac:dyDescent="0.25">
      <c r="A2076" s="62">
        <v>23153313</v>
      </c>
      <c r="B2076" s="63" t="s">
        <v>6855</v>
      </c>
    </row>
    <row r="2077" spans="1:2" x14ac:dyDescent="0.25">
      <c r="A2077" s="62">
        <v>23153401</v>
      </c>
      <c r="B2077" s="63" t="s">
        <v>15728</v>
      </c>
    </row>
    <row r="2078" spans="1:2" x14ac:dyDescent="0.25">
      <c r="A2078" s="62">
        <v>23153402</v>
      </c>
      <c r="B2078" s="63" t="s">
        <v>18710</v>
      </c>
    </row>
    <row r="2079" spans="1:2" x14ac:dyDescent="0.25">
      <c r="A2079" s="62">
        <v>23153403</v>
      </c>
      <c r="B2079" s="63" t="s">
        <v>2079</v>
      </c>
    </row>
    <row r="2080" spans="1:2" x14ac:dyDescent="0.25">
      <c r="A2080" s="62">
        <v>23153404</v>
      </c>
      <c r="B2080" s="63" t="s">
        <v>134</v>
      </c>
    </row>
    <row r="2081" spans="1:2" x14ac:dyDescent="0.25">
      <c r="A2081" s="62">
        <v>23153405</v>
      </c>
      <c r="B2081" s="63" t="s">
        <v>2600</v>
      </c>
    </row>
    <row r="2082" spans="1:2" x14ac:dyDescent="0.25">
      <c r="A2082" s="62">
        <v>23153406</v>
      </c>
      <c r="B2082" s="63" t="s">
        <v>18123</v>
      </c>
    </row>
    <row r="2083" spans="1:2" x14ac:dyDescent="0.25">
      <c r="A2083" s="62">
        <v>23153407</v>
      </c>
      <c r="B2083" s="63" t="s">
        <v>6769</v>
      </c>
    </row>
    <row r="2084" spans="1:2" x14ac:dyDescent="0.25">
      <c r="A2084" s="62">
        <v>23153408</v>
      </c>
      <c r="B2084" s="63" t="s">
        <v>18223</v>
      </c>
    </row>
    <row r="2085" spans="1:2" x14ac:dyDescent="0.25">
      <c r="A2085" s="62">
        <v>23153409</v>
      </c>
      <c r="B2085" s="63" t="s">
        <v>6521</v>
      </c>
    </row>
    <row r="2086" spans="1:2" x14ac:dyDescent="0.25">
      <c r="A2086" s="62">
        <v>23153410</v>
      </c>
      <c r="B2086" s="63" t="s">
        <v>16113</v>
      </c>
    </row>
    <row r="2087" spans="1:2" x14ac:dyDescent="0.25">
      <c r="A2087" s="62">
        <v>23153411</v>
      </c>
      <c r="B2087" s="63" t="s">
        <v>10650</v>
      </c>
    </row>
    <row r="2088" spans="1:2" x14ac:dyDescent="0.25">
      <c r="A2088" s="62">
        <v>23153412</v>
      </c>
      <c r="B2088" s="63" t="s">
        <v>5296</v>
      </c>
    </row>
    <row r="2089" spans="1:2" x14ac:dyDescent="0.25">
      <c r="A2089" s="62">
        <v>23153413</v>
      </c>
      <c r="B2089" s="63" t="s">
        <v>3894</v>
      </c>
    </row>
    <row r="2090" spans="1:2" x14ac:dyDescent="0.25">
      <c r="A2090" s="62">
        <v>23153414</v>
      </c>
      <c r="B2090" s="63" t="s">
        <v>7095</v>
      </c>
    </row>
    <row r="2091" spans="1:2" x14ac:dyDescent="0.25">
      <c r="A2091" s="62">
        <v>23153415</v>
      </c>
      <c r="B2091" s="63" t="s">
        <v>17715</v>
      </c>
    </row>
    <row r="2092" spans="1:2" x14ac:dyDescent="0.25">
      <c r="A2092" s="62">
        <v>23153416</v>
      </c>
      <c r="B2092" s="63" t="s">
        <v>5883</v>
      </c>
    </row>
    <row r="2093" spans="1:2" x14ac:dyDescent="0.25">
      <c r="A2093" s="62">
        <v>23153417</v>
      </c>
      <c r="B2093" s="63" t="s">
        <v>5295</v>
      </c>
    </row>
    <row r="2094" spans="1:2" x14ac:dyDescent="0.25">
      <c r="A2094" s="62">
        <v>23153501</v>
      </c>
      <c r="B2094" s="63" t="s">
        <v>2330</v>
      </c>
    </row>
    <row r="2095" spans="1:2" x14ac:dyDescent="0.25">
      <c r="A2095" s="62">
        <v>23153502</v>
      </c>
      <c r="B2095" s="63" t="s">
        <v>12101</v>
      </c>
    </row>
    <row r="2096" spans="1:2" x14ac:dyDescent="0.25">
      <c r="A2096" s="62">
        <v>23153503</v>
      </c>
      <c r="B2096" s="63" t="s">
        <v>3170</v>
      </c>
    </row>
    <row r="2097" spans="1:2" x14ac:dyDescent="0.25">
      <c r="A2097" s="62">
        <v>23153504</v>
      </c>
      <c r="B2097" s="63" t="s">
        <v>18675</v>
      </c>
    </row>
    <row r="2098" spans="1:2" x14ac:dyDescent="0.25">
      <c r="A2098" s="62">
        <v>23153505</v>
      </c>
      <c r="B2098" s="63" t="s">
        <v>12823</v>
      </c>
    </row>
    <row r="2099" spans="1:2" x14ac:dyDescent="0.25">
      <c r="A2099" s="62">
        <v>23153506</v>
      </c>
      <c r="B2099" s="63" t="s">
        <v>882</v>
      </c>
    </row>
    <row r="2100" spans="1:2" x14ac:dyDescent="0.25">
      <c r="A2100" s="62">
        <v>23153507</v>
      </c>
      <c r="B2100" s="63" t="s">
        <v>14607</v>
      </c>
    </row>
    <row r="2101" spans="1:2" x14ac:dyDescent="0.25">
      <c r="A2101" s="62">
        <v>23153508</v>
      </c>
      <c r="B2101" s="63" t="s">
        <v>11326</v>
      </c>
    </row>
    <row r="2102" spans="1:2" x14ac:dyDescent="0.25">
      <c r="A2102" s="62">
        <v>23161501</v>
      </c>
      <c r="B2102" s="63" t="s">
        <v>15140</v>
      </c>
    </row>
    <row r="2103" spans="1:2" x14ac:dyDescent="0.25">
      <c r="A2103" s="62">
        <v>23161502</v>
      </c>
      <c r="B2103" s="63" t="s">
        <v>8097</v>
      </c>
    </row>
    <row r="2104" spans="1:2" x14ac:dyDescent="0.25">
      <c r="A2104" s="62">
        <v>23161503</v>
      </c>
      <c r="B2104" s="63" t="s">
        <v>5808</v>
      </c>
    </row>
    <row r="2105" spans="1:2" x14ac:dyDescent="0.25">
      <c r="A2105" s="62">
        <v>23161504</v>
      </c>
      <c r="B2105" s="63" t="s">
        <v>3113</v>
      </c>
    </row>
    <row r="2106" spans="1:2" x14ac:dyDescent="0.25">
      <c r="A2106" s="62">
        <v>23161506</v>
      </c>
      <c r="B2106" s="63" t="s">
        <v>10689</v>
      </c>
    </row>
    <row r="2107" spans="1:2" x14ac:dyDescent="0.25">
      <c r="A2107" s="62">
        <v>23161507</v>
      </c>
      <c r="B2107" s="63" t="s">
        <v>14954</v>
      </c>
    </row>
    <row r="2108" spans="1:2" x14ac:dyDescent="0.25">
      <c r="A2108" s="62">
        <v>23161508</v>
      </c>
      <c r="B2108" s="63" t="s">
        <v>17653</v>
      </c>
    </row>
    <row r="2109" spans="1:2" x14ac:dyDescent="0.25">
      <c r="A2109" s="62">
        <v>23161509</v>
      </c>
      <c r="B2109" s="63" t="s">
        <v>1459</v>
      </c>
    </row>
    <row r="2110" spans="1:2" x14ac:dyDescent="0.25">
      <c r="A2110" s="62">
        <v>23161510</v>
      </c>
      <c r="B2110" s="63" t="s">
        <v>11973</v>
      </c>
    </row>
    <row r="2111" spans="1:2" x14ac:dyDescent="0.25">
      <c r="A2111" s="62">
        <v>23161511</v>
      </c>
      <c r="B2111" s="63" t="s">
        <v>2538</v>
      </c>
    </row>
    <row r="2112" spans="1:2" x14ac:dyDescent="0.25">
      <c r="A2112" s="62">
        <v>23161512</v>
      </c>
      <c r="B2112" s="63" t="s">
        <v>12577</v>
      </c>
    </row>
    <row r="2113" spans="1:2" x14ac:dyDescent="0.25">
      <c r="A2113" s="62">
        <v>23161513</v>
      </c>
      <c r="B2113" s="63" t="s">
        <v>11641</v>
      </c>
    </row>
    <row r="2114" spans="1:2" x14ac:dyDescent="0.25">
      <c r="A2114" s="62">
        <v>23161514</v>
      </c>
      <c r="B2114" s="63" t="s">
        <v>18696</v>
      </c>
    </row>
    <row r="2115" spans="1:2" x14ac:dyDescent="0.25">
      <c r="A2115" s="62">
        <v>23161515</v>
      </c>
      <c r="B2115" s="63" t="s">
        <v>8579</v>
      </c>
    </row>
    <row r="2116" spans="1:2" x14ac:dyDescent="0.25">
      <c r="A2116" s="62">
        <v>23161601</v>
      </c>
      <c r="B2116" s="63" t="s">
        <v>15140</v>
      </c>
    </row>
    <row r="2117" spans="1:2" x14ac:dyDescent="0.25">
      <c r="A2117" s="62">
        <v>23161602</v>
      </c>
      <c r="B2117" s="63" t="s">
        <v>17817</v>
      </c>
    </row>
    <row r="2118" spans="1:2" x14ac:dyDescent="0.25">
      <c r="A2118" s="62">
        <v>23161603</v>
      </c>
      <c r="B2118" s="63" t="s">
        <v>4116</v>
      </c>
    </row>
    <row r="2119" spans="1:2" x14ac:dyDescent="0.25">
      <c r="A2119" s="62">
        <v>23161605</v>
      </c>
      <c r="B2119" s="63" t="s">
        <v>8298</v>
      </c>
    </row>
    <row r="2120" spans="1:2" x14ac:dyDescent="0.25">
      <c r="A2120" s="62">
        <v>23161606</v>
      </c>
      <c r="B2120" s="63" t="s">
        <v>11273</v>
      </c>
    </row>
    <row r="2121" spans="1:2" x14ac:dyDescent="0.25">
      <c r="A2121" s="62">
        <v>23161607</v>
      </c>
      <c r="B2121" s="63" t="s">
        <v>6038</v>
      </c>
    </row>
    <row r="2122" spans="1:2" x14ac:dyDescent="0.25">
      <c r="A2122" s="62">
        <v>23161608</v>
      </c>
      <c r="B2122" s="63" t="s">
        <v>10147</v>
      </c>
    </row>
    <row r="2123" spans="1:2" x14ac:dyDescent="0.25">
      <c r="A2123" s="62">
        <v>23171501</v>
      </c>
      <c r="B2123" s="63" t="s">
        <v>13402</v>
      </c>
    </row>
    <row r="2124" spans="1:2" x14ac:dyDescent="0.25">
      <c r="A2124" s="62">
        <v>23171502</v>
      </c>
      <c r="B2124" s="63" t="s">
        <v>1921</v>
      </c>
    </row>
    <row r="2125" spans="1:2" x14ac:dyDescent="0.25">
      <c r="A2125" s="62">
        <v>23171504</v>
      </c>
      <c r="B2125" s="63" t="s">
        <v>4753</v>
      </c>
    </row>
    <row r="2126" spans="1:2" x14ac:dyDescent="0.25">
      <c r="A2126" s="62">
        <v>23171505</v>
      </c>
      <c r="B2126" s="63" t="s">
        <v>15081</v>
      </c>
    </row>
    <row r="2127" spans="1:2" x14ac:dyDescent="0.25">
      <c r="A2127" s="62">
        <v>23171506</v>
      </c>
      <c r="B2127" s="63" t="s">
        <v>2369</v>
      </c>
    </row>
    <row r="2128" spans="1:2" x14ac:dyDescent="0.25">
      <c r="A2128" s="62">
        <v>23171507</v>
      </c>
      <c r="B2128" s="63" t="s">
        <v>17720</v>
      </c>
    </row>
    <row r="2129" spans="1:2" x14ac:dyDescent="0.25">
      <c r="A2129" s="62">
        <v>23171508</v>
      </c>
      <c r="B2129" s="63" t="s">
        <v>7801</v>
      </c>
    </row>
    <row r="2130" spans="1:2" x14ac:dyDescent="0.25">
      <c r="A2130" s="62">
        <v>23171509</v>
      </c>
      <c r="B2130" s="63" t="s">
        <v>8604</v>
      </c>
    </row>
    <row r="2131" spans="1:2" x14ac:dyDescent="0.25">
      <c r="A2131" s="62">
        <v>23171510</v>
      </c>
      <c r="B2131" s="63" t="s">
        <v>522</v>
      </c>
    </row>
    <row r="2132" spans="1:2" x14ac:dyDescent="0.25">
      <c r="A2132" s="62">
        <v>23171511</v>
      </c>
      <c r="B2132" s="63" t="s">
        <v>9477</v>
      </c>
    </row>
    <row r="2133" spans="1:2" x14ac:dyDescent="0.25">
      <c r="A2133" s="62">
        <v>23171512</v>
      </c>
      <c r="B2133" s="63" t="s">
        <v>10571</v>
      </c>
    </row>
    <row r="2134" spans="1:2" x14ac:dyDescent="0.25">
      <c r="A2134" s="62">
        <v>23171513</v>
      </c>
      <c r="B2134" s="63" t="s">
        <v>5941</v>
      </c>
    </row>
    <row r="2135" spans="1:2" x14ac:dyDescent="0.25">
      <c r="A2135" s="62">
        <v>23171514</v>
      </c>
      <c r="B2135" s="63" t="s">
        <v>8448</v>
      </c>
    </row>
    <row r="2136" spans="1:2" x14ac:dyDescent="0.25">
      <c r="A2136" s="62">
        <v>23171515</v>
      </c>
      <c r="B2136" s="63" t="s">
        <v>373</v>
      </c>
    </row>
    <row r="2137" spans="1:2" x14ac:dyDescent="0.25">
      <c r="A2137" s="62">
        <v>23171517</v>
      </c>
      <c r="B2137" s="63" t="s">
        <v>4753</v>
      </c>
    </row>
    <row r="2138" spans="1:2" x14ac:dyDescent="0.25">
      <c r="A2138" s="62">
        <v>23171518</v>
      </c>
      <c r="B2138" s="63" t="s">
        <v>6827</v>
      </c>
    </row>
    <row r="2139" spans="1:2" x14ac:dyDescent="0.25">
      <c r="A2139" s="62">
        <v>23171519</v>
      </c>
      <c r="B2139" s="63" t="s">
        <v>15872</v>
      </c>
    </row>
    <row r="2140" spans="1:2" x14ac:dyDescent="0.25">
      <c r="A2140" s="62">
        <v>23171520</v>
      </c>
      <c r="B2140" s="63" t="s">
        <v>7458</v>
      </c>
    </row>
    <row r="2141" spans="1:2" x14ac:dyDescent="0.25">
      <c r="A2141" s="62">
        <v>23171521</v>
      </c>
      <c r="B2141" s="63" t="s">
        <v>13409</v>
      </c>
    </row>
    <row r="2142" spans="1:2" x14ac:dyDescent="0.25">
      <c r="A2142" s="62">
        <v>23171522</v>
      </c>
      <c r="B2142" s="63" t="s">
        <v>15974</v>
      </c>
    </row>
    <row r="2143" spans="1:2" x14ac:dyDescent="0.25">
      <c r="A2143" s="62">
        <v>23171523</v>
      </c>
      <c r="B2143" s="63" t="s">
        <v>7388</v>
      </c>
    </row>
    <row r="2144" spans="1:2" x14ac:dyDescent="0.25">
      <c r="A2144" s="62">
        <v>23171524</v>
      </c>
      <c r="B2144" s="63" t="s">
        <v>10221</v>
      </c>
    </row>
    <row r="2145" spans="1:2" x14ac:dyDescent="0.25">
      <c r="A2145" s="62">
        <v>23171525</v>
      </c>
      <c r="B2145" s="63" t="s">
        <v>17801</v>
      </c>
    </row>
    <row r="2146" spans="1:2" x14ac:dyDescent="0.25">
      <c r="A2146" s="62">
        <v>23171526</v>
      </c>
      <c r="B2146" s="63" t="s">
        <v>6305</v>
      </c>
    </row>
    <row r="2147" spans="1:2" x14ac:dyDescent="0.25">
      <c r="A2147" s="62">
        <v>23171527</v>
      </c>
      <c r="B2147" s="63" t="s">
        <v>5483</v>
      </c>
    </row>
    <row r="2148" spans="1:2" x14ac:dyDescent="0.25">
      <c r="A2148" s="62">
        <v>23171528</v>
      </c>
      <c r="B2148" s="63" t="s">
        <v>16744</v>
      </c>
    </row>
    <row r="2149" spans="1:2" x14ac:dyDescent="0.25">
      <c r="A2149" s="62">
        <v>23171529</v>
      </c>
      <c r="B2149" s="63" t="s">
        <v>5809</v>
      </c>
    </row>
    <row r="2150" spans="1:2" x14ac:dyDescent="0.25">
      <c r="A2150" s="62">
        <v>23171530</v>
      </c>
      <c r="B2150" s="63" t="s">
        <v>17605</v>
      </c>
    </row>
    <row r="2151" spans="1:2" x14ac:dyDescent="0.25">
      <c r="A2151" s="62">
        <v>23171531</v>
      </c>
      <c r="B2151" s="63" t="s">
        <v>10316</v>
      </c>
    </row>
    <row r="2152" spans="1:2" x14ac:dyDescent="0.25">
      <c r="A2152" s="62">
        <v>23171532</v>
      </c>
      <c r="B2152" s="63" t="s">
        <v>6739</v>
      </c>
    </row>
    <row r="2153" spans="1:2" x14ac:dyDescent="0.25">
      <c r="A2153" s="62">
        <v>23171533</v>
      </c>
      <c r="B2153" s="63" t="s">
        <v>13599</v>
      </c>
    </row>
    <row r="2154" spans="1:2" x14ac:dyDescent="0.25">
      <c r="A2154" s="62">
        <v>23171534</v>
      </c>
      <c r="B2154" s="63" t="s">
        <v>1684</v>
      </c>
    </row>
    <row r="2155" spans="1:2" x14ac:dyDescent="0.25">
      <c r="A2155" s="62">
        <v>23171535</v>
      </c>
      <c r="B2155" s="63" t="s">
        <v>4821</v>
      </c>
    </row>
    <row r="2156" spans="1:2" x14ac:dyDescent="0.25">
      <c r="A2156" s="62">
        <v>23171536</v>
      </c>
      <c r="B2156" s="63" t="s">
        <v>15783</v>
      </c>
    </row>
    <row r="2157" spans="1:2" x14ac:dyDescent="0.25">
      <c r="A2157" s="62">
        <v>23171537</v>
      </c>
      <c r="B2157" s="63" t="s">
        <v>17355</v>
      </c>
    </row>
    <row r="2158" spans="1:2" x14ac:dyDescent="0.25">
      <c r="A2158" s="62">
        <v>23171538</v>
      </c>
      <c r="B2158" s="63" t="s">
        <v>15143</v>
      </c>
    </row>
    <row r="2159" spans="1:2" x14ac:dyDescent="0.25">
      <c r="A2159" s="62">
        <v>23171539</v>
      </c>
      <c r="B2159" s="63" t="s">
        <v>1433</v>
      </c>
    </row>
    <row r="2160" spans="1:2" x14ac:dyDescent="0.25">
      <c r="A2160" s="62">
        <v>23171540</v>
      </c>
      <c r="B2160" s="63" t="s">
        <v>1901</v>
      </c>
    </row>
    <row r="2161" spans="1:2" x14ac:dyDescent="0.25">
      <c r="A2161" s="62">
        <v>23171541</v>
      </c>
      <c r="B2161" s="63" t="s">
        <v>35</v>
      </c>
    </row>
    <row r="2162" spans="1:2" x14ac:dyDescent="0.25">
      <c r="A2162" s="62">
        <v>23171602</v>
      </c>
      <c r="B2162" s="63" t="s">
        <v>16028</v>
      </c>
    </row>
    <row r="2163" spans="1:2" x14ac:dyDescent="0.25">
      <c r="A2163" s="62">
        <v>23171603</v>
      </c>
      <c r="B2163" s="63" t="s">
        <v>12166</v>
      </c>
    </row>
    <row r="2164" spans="1:2" x14ac:dyDescent="0.25">
      <c r="A2164" s="62">
        <v>23171604</v>
      </c>
      <c r="B2164" s="63" t="s">
        <v>15001</v>
      </c>
    </row>
    <row r="2165" spans="1:2" x14ac:dyDescent="0.25">
      <c r="A2165" s="62">
        <v>23171605</v>
      </c>
      <c r="B2165" s="63" t="s">
        <v>16830</v>
      </c>
    </row>
    <row r="2166" spans="1:2" x14ac:dyDescent="0.25">
      <c r="A2166" s="62">
        <v>23171606</v>
      </c>
      <c r="B2166" s="63" t="s">
        <v>14473</v>
      </c>
    </row>
    <row r="2167" spans="1:2" x14ac:dyDescent="0.25">
      <c r="A2167" s="62">
        <v>23171607</v>
      </c>
      <c r="B2167" s="63" t="s">
        <v>11435</v>
      </c>
    </row>
    <row r="2168" spans="1:2" x14ac:dyDescent="0.25">
      <c r="A2168" s="62">
        <v>23171608</v>
      </c>
      <c r="B2168" s="63" t="s">
        <v>5040</v>
      </c>
    </row>
    <row r="2169" spans="1:2" x14ac:dyDescent="0.25">
      <c r="A2169" s="62">
        <v>23171609</v>
      </c>
      <c r="B2169" s="63" t="s">
        <v>5425</v>
      </c>
    </row>
    <row r="2170" spans="1:2" x14ac:dyDescent="0.25">
      <c r="A2170" s="62">
        <v>23171610</v>
      </c>
      <c r="B2170" s="63" t="s">
        <v>16682</v>
      </c>
    </row>
    <row r="2171" spans="1:2" x14ac:dyDescent="0.25">
      <c r="A2171" s="62">
        <v>23171611</v>
      </c>
      <c r="B2171" s="63" t="s">
        <v>11140</v>
      </c>
    </row>
    <row r="2172" spans="1:2" x14ac:dyDescent="0.25">
      <c r="A2172" s="62">
        <v>23171612</v>
      </c>
      <c r="B2172" s="63" t="s">
        <v>6826</v>
      </c>
    </row>
    <row r="2173" spans="1:2" x14ac:dyDescent="0.25">
      <c r="A2173" s="62">
        <v>23171613</v>
      </c>
      <c r="B2173" s="63" t="s">
        <v>6275</v>
      </c>
    </row>
    <row r="2174" spans="1:2" x14ac:dyDescent="0.25">
      <c r="A2174" s="62">
        <v>23171614</v>
      </c>
      <c r="B2174" s="63" t="s">
        <v>14695</v>
      </c>
    </row>
    <row r="2175" spans="1:2" x14ac:dyDescent="0.25">
      <c r="A2175" s="62">
        <v>23171615</v>
      </c>
      <c r="B2175" s="63" t="s">
        <v>11344</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9186</v>
      </c>
    </row>
    <row r="2180" spans="1:2" x14ac:dyDescent="0.25">
      <c r="A2180" s="62">
        <v>23171620</v>
      </c>
      <c r="B2180" s="63" t="s">
        <v>17114</v>
      </c>
    </row>
    <row r="2181" spans="1:2" x14ac:dyDescent="0.25">
      <c r="A2181" s="62">
        <v>23171621</v>
      </c>
      <c r="B2181" s="63" t="s">
        <v>10614</v>
      </c>
    </row>
    <row r="2182" spans="1:2" x14ac:dyDescent="0.25">
      <c r="A2182" s="62">
        <v>23171622</v>
      </c>
      <c r="B2182" s="63" t="s">
        <v>16883</v>
      </c>
    </row>
    <row r="2183" spans="1:2" x14ac:dyDescent="0.25">
      <c r="A2183" s="62">
        <v>23171623</v>
      </c>
      <c r="B2183" s="63" t="s">
        <v>16374</v>
      </c>
    </row>
    <row r="2184" spans="1:2" x14ac:dyDescent="0.25">
      <c r="A2184" s="62">
        <v>23171701</v>
      </c>
      <c r="B2184" s="63" t="s">
        <v>3024</v>
      </c>
    </row>
    <row r="2185" spans="1:2" x14ac:dyDescent="0.25">
      <c r="A2185" s="62">
        <v>23171702</v>
      </c>
      <c r="B2185" s="63" t="s">
        <v>1497</v>
      </c>
    </row>
    <row r="2186" spans="1:2" x14ac:dyDescent="0.25">
      <c r="A2186" s="62">
        <v>23171703</v>
      </c>
      <c r="B2186" s="63" t="s">
        <v>2654</v>
      </c>
    </row>
    <row r="2187" spans="1:2" x14ac:dyDescent="0.25">
      <c r="A2187" s="62">
        <v>23171704</v>
      </c>
      <c r="B2187" s="63" t="s">
        <v>14709</v>
      </c>
    </row>
    <row r="2188" spans="1:2" x14ac:dyDescent="0.25">
      <c r="A2188" s="62">
        <v>23171705</v>
      </c>
      <c r="B2188" s="63" t="s">
        <v>5543</v>
      </c>
    </row>
    <row r="2189" spans="1:2" x14ac:dyDescent="0.25">
      <c r="A2189" s="62">
        <v>23171706</v>
      </c>
      <c r="B2189" s="63" t="s">
        <v>15186</v>
      </c>
    </row>
    <row r="2190" spans="1:2" x14ac:dyDescent="0.25">
      <c r="A2190" s="62">
        <v>23171707</v>
      </c>
      <c r="B2190" s="63" t="s">
        <v>9213</v>
      </c>
    </row>
    <row r="2191" spans="1:2" x14ac:dyDescent="0.25">
      <c r="A2191" s="62">
        <v>23171708</v>
      </c>
      <c r="B2191" s="63" t="s">
        <v>14783</v>
      </c>
    </row>
    <row r="2192" spans="1:2" x14ac:dyDescent="0.25">
      <c r="A2192" s="62">
        <v>23171801</v>
      </c>
      <c r="B2192" s="63" t="s">
        <v>5112</v>
      </c>
    </row>
    <row r="2193" spans="1:2" x14ac:dyDescent="0.25">
      <c r="A2193" s="62">
        <v>23171802</v>
      </c>
      <c r="B2193" s="63" t="s">
        <v>5555</v>
      </c>
    </row>
    <row r="2194" spans="1:2" x14ac:dyDescent="0.25">
      <c r="A2194" s="62">
        <v>23171803</v>
      </c>
      <c r="B2194" s="63" t="s">
        <v>9949</v>
      </c>
    </row>
    <row r="2195" spans="1:2" x14ac:dyDescent="0.25">
      <c r="A2195" s="62">
        <v>23171804</v>
      </c>
      <c r="B2195" s="63" t="s">
        <v>14703</v>
      </c>
    </row>
    <row r="2196" spans="1:2" x14ac:dyDescent="0.25">
      <c r="A2196" s="62">
        <v>23171805</v>
      </c>
      <c r="B2196" s="63" t="s">
        <v>6430</v>
      </c>
    </row>
    <row r="2197" spans="1:2" x14ac:dyDescent="0.25">
      <c r="A2197" s="62">
        <v>23171806</v>
      </c>
      <c r="B2197" s="63" t="s">
        <v>1456</v>
      </c>
    </row>
    <row r="2198" spans="1:2" x14ac:dyDescent="0.25">
      <c r="A2198" s="62">
        <v>23171901</v>
      </c>
      <c r="B2198" s="63" t="s">
        <v>11139</v>
      </c>
    </row>
    <row r="2199" spans="1:2" x14ac:dyDescent="0.25">
      <c r="A2199" s="62">
        <v>23171902</v>
      </c>
      <c r="B2199" s="63" t="s">
        <v>15021</v>
      </c>
    </row>
    <row r="2200" spans="1:2" x14ac:dyDescent="0.25">
      <c r="A2200" s="62">
        <v>23171903</v>
      </c>
      <c r="B2200" s="63" t="s">
        <v>144</v>
      </c>
    </row>
    <row r="2201" spans="1:2" x14ac:dyDescent="0.25">
      <c r="A2201" s="62">
        <v>23171904</v>
      </c>
      <c r="B2201" s="63" t="s">
        <v>18522</v>
      </c>
    </row>
    <row r="2202" spans="1:2" x14ac:dyDescent="0.25">
      <c r="A2202" s="62">
        <v>23171905</v>
      </c>
      <c r="B2202" s="63" t="s">
        <v>9766</v>
      </c>
    </row>
    <row r="2203" spans="1:2" x14ac:dyDescent="0.25">
      <c r="A2203" s="62">
        <v>23171906</v>
      </c>
      <c r="B2203" s="63" t="s">
        <v>1681</v>
      </c>
    </row>
    <row r="2204" spans="1:2" x14ac:dyDescent="0.25">
      <c r="A2204" s="62">
        <v>23172001</v>
      </c>
      <c r="B2204" s="63" t="s">
        <v>10805</v>
      </c>
    </row>
    <row r="2205" spans="1:2" x14ac:dyDescent="0.25">
      <c r="A2205" s="62">
        <v>23172002</v>
      </c>
      <c r="B2205" s="63" t="s">
        <v>2022</v>
      </c>
    </row>
    <row r="2206" spans="1:2" x14ac:dyDescent="0.25">
      <c r="A2206" s="62">
        <v>23172003</v>
      </c>
      <c r="B2206" s="63" t="s">
        <v>14456</v>
      </c>
    </row>
    <row r="2207" spans="1:2" x14ac:dyDescent="0.25">
      <c r="A2207" s="62">
        <v>23172005</v>
      </c>
      <c r="B2207" s="63" t="s">
        <v>10078</v>
      </c>
    </row>
    <row r="2208" spans="1:2" x14ac:dyDescent="0.25">
      <c r="A2208" s="62">
        <v>23172006</v>
      </c>
      <c r="B2208" s="63" t="s">
        <v>1380</v>
      </c>
    </row>
    <row r="2209" spans="1:2" x14ac:dyDescent="0.25">
      <c r="A2209" s="62">
        <v>23172007</v>
      </c>
      <c r="B2209" s="63" t="s">
        <v>4865</v>
      </c>
    </row>
    <row r="2210" spans="1:2" x14ac:dyDescent="0.25">
      <c r="A2210" s="62">
        <v>23172008</v>
      </c>
      <c r="B2210" s="63" t="s">
        <v>11055</v>
      </c>
    </row>
    <row r="2211" spans="1:2" x14ac:dyDescent="0.25">
      <c r="A2211" s="62">
        <v>23172009</v>
      </c>
      <c r="B2211" s="63" t="s">
        <v>15144</v>
      </c>
    </row>
    <row r="2212" spans="1:2" x14ac:dyDescent="0.25">
      <c r="A2212" s="62">
        <v>23172010</v>
      </c>
      <c r="B2212" s="63" t="s">
        <v>2698</v>
      </c>
    </row>
    <row r="2213" spans="1:2" x14ac:dyDescent="0.25">
      <c r="A2213" s="62">
        <v>23172011</v>
      </c>
      <c r="B2213" s="63" t="s">
        <v>16475</v>
      </c>
    </row>
    <row r="2214" spans="1:2" x14ac:dyDescent="0.25">
      <c r="A2214" s="62">
        <v>23172012</v>
      </c>
      <c r="B2214" s="63" t="s">
        <v>15513</v>
      </c>
    </row>
    <row r="2215" spans="1:2" x14ac:dyDescent="0.25">
      <c r="A2215" s="62">
        <v>23172013</v>
      </c>
      <c r="B2215" s="63" t="s">
        <v>5755</v>
      </c>
    </row>
    <row r="2216" spans="1:2" x14ac:dyDescent="0.25">
      <c r="A2216" s="62">
        <v>23172014</v>
      </c>
      <c r="B2216" s="63" t="s">
        <v>15627</v>
      </c>
    </row>
    <row r="2217" spans="1:2" x14ac:dyDescent="0.25">
      <c r="A2217" s="62">
        <v>23172015</v>
      </c>
      <c r="B2217" s="63" t="s">
        <v>14783</v>
      </c>
    </row>
    <row r="2218" spans="1:2" x14ac:dyDescent="0.25">
      <c r="A2218" s="62">
        <v>23181501</v>
      </c>
      <c r="B2218" s="63" t="s">
        <v>8015</v>
      </c>
    </row>
    <row r="2219" spans="1:2" x14ac:dyDescent="0.25">
      <c r="A2219" s="62">
        <v>23181502</v>
      </c>
      <c r="B2219" s="63" t="s">
        <v>10451</v>
      </c>
    </row>
    <row r="2220" spans="1:2" x14ac:dyDescent="0.25">
      <c r="A2220" s="62">
        <v>23181504</v>
      </c>
      <c r="B2220" s="63" t="s">
        <v>6773</v>
      </c>
    </row>
    <row r="2221" spans="1:2" x14ac:dyDescent="0.25">
      <c r="A2221" s="62">
        <v>23181505</v>
      </c>
      <c r="B2221" s="63" t="s">
        <v>15383</v>
      </c>
    </row>
    <row r="2222" spans="1:2" x14ac:dyDescent="0.25">
      <c r="A2222" s="62">
        <v>23181506</v>
      </c>
      <c r="B2222" s="63" t="s">
        <v>1906</v>
      </c>
    </row>
    <row r="2223" spans="1:2" x14ac:dyDescent="0.25">
      <c r="A2223" s="62">
        <v>23181507</v>
      </c>
      <c r="B2223" s="63" t="s">
        <v>17260</v>
      </c>
    </row>
    <row r="2224" spans="1:2" x14ac:dyDescent="0.25">
      <c r="A2224" s="62">
        <v>23181508</v>
      </c>
      <c r="B2224" s="63" t="s">
        <v>989</v>
      </c>
    </row>
    <row r="2225" spans="1:2" x14ac:dyDescent="0.25">
      <c r="A2225" s="62">
        <v>23181509</v>
      </c>
      <c r="B2225" s="63" t="s">
        <v>10182</v>
      </c>
    </row>
    <row r="2226" spans="1:2" x14ac:dyDescent="0.25">
      <c r="A2226" s="62">
        <v>23181510</v>
      </c>
      <c r="B2226" s="63" t="s">
        <v>18004</v>
      </c>
    </row>
    <row r="2227" spans="1:2" x14ac:dyDescent="0.25">
      <c r="A2227" s="62">
        <v>23181511</v>
      </c>
      <c r="B2227" s="63" t="s">
        <v>10885</v>
      </c>
    </row>
    <row r="2228" spans="1:2" x14ac:dyDescent="0.25">
      <c r="A2228" s="62">
        <v>23181512</v>
      </c>
      <c r="B2228" s="63" t="s">
        <v>4987</v>
      </c>
    </row>
    <row r="2229" spans="1:2" x14ac:dyDescent="0.25">
      <c r="A2229" s="62">
        <v>23181513</v>
      </c>
      <c r="B2229" s="63" t="s">
        <v>3759</v>
      </c>
    </row>
    <row r="2230" spans="1:2" x14ac:dyDescent="0.25">
      <c r="A2230" s="62">
        <v>23181601</v>
      </c>
      <c r="B2230" s="63" t="s">
        <v>16268</v>
      </c>
    </row>
    <row r="2231" spans="1:2" x14ac:dyDescent="0.25">
      <c r="A2231" s="62">
        <v>23181602</v>
      </c>
      <c r="B2231" s="63" t="s">
        <v>13634</v>
      </c>
    </row>
    <row r="2232" spans="1:2" x14ac:dyDescent="0.25">
      <c r="A2232" s="62">
        <v>23181603</v>
      </c>
      <c r="B2232" s="63" t="s">
        <v>3130</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10881</v>
      </c>
    </row>
    <row r="2237" spans="1:2" x14ac:dyDescent="0.25">
      <c r="A2237" s="62">
        <v>23181702</v>
      </c>
      <c r="B2237" s="63" t="s">
        <v>13558</v>
      </c>
    </row>
    <row r="2238" spans="1:2" x14ac:dyDescent="0.25">
      <c r="A2238" s="62">
        <v>23181703</v>
      </c>
      <c r="B2238" s="63" t="s">
        <v>9427</v>
      </c>
    </row>
    <row r="2239" spans="1:2" x14ac:dyDescent="0.25">
      <c r="A2239" s="62">
        <v>23181704</v>
      </c>
      <c r="B2239" s="63" t="s">
        <v>7301</v>
      </c>
    </row>
    <row r="2240" spans="1:2" x14ac:dyDescent="0.25">
      <c r="A2240" s="62">
        <v>23181801</v>
      </c>
      <c r="B2240" s="63" t="s">
        <v>13851</v>
      </c>
    </row>
    <row r="2241" spans="1:2" x14ac:dyDescent="0.25">
      <c r="A2241" s="62">
        <v>23181802</v>
      </c>
      <c r="B2241" s="63" t="s">
        <v>11573</v>
      </c>
    </row>
    <row r="2242" spans="1:2" x14ac:dyDescent="0.25">
      <c r="A2242" s="62">
        <v>23181803</v>
      </c>
      <c r="B2242" s="63" t="s">
        <v>13914</v>
      </c>
    </row>
    <row r="2243" spans="1:2" x14ac:dyDescent="0.25">
      <c r="A2243" s="62">
        <v>23181804</v>
      </c>
      <c r="B2243" s="63" t="s">
        <v>2333</v>
      </c>
    </row>
    <row r="2244" spans="1:2" x14ac:dyDescent="0.25">
      <c r="A2244" s="62">
        <v>23191001</v>
      </c>
      <c r="B2244" s="63" t="s">
        <v>15928</v>
      </c>
    </row>
    <row r="2245" spans="1:2" x14ac:dyDescent="0.25">
      <c r="A2245" s="62">
        <v>23191002</v>
      </c>
      <c r="B2245" s="63" t="s">
        <v>8794</v>
      </c>
    </row>
    <row r="2246" spans="1:2" x14ac:dyDescent="0.25">
      <c r="A2246" s="62">
        <v>23191003</v>
      </c>
      <c r="B2246" s="63" t="s">
        <v>18751</v>
      </c>
    </row>
    <row r="2247" spans="1:2" x14ac:dyDescent="0.25">
      <c r="A2247" s="62">
        <v>23191004</v>
      </c>
      <c r="B2247" s="63" t="s">
        <v>11691</v>
      </c>
    </row>
    <row r="2248" spans="1:2" x14ac:dyDescent="0.25">
      <c r="A2248" s="62">
        <v>23191005</v>
      </c>
      <c r="B2248" s="63" t="s">
        <v>7403</v>
      </c>
    </row>
    <row r="2249" spans="1:2" x14ac:dyDescent="0.25">
      <c r="A2249" s="62">
        <v>23191101</v>
      </c>
      <c r="B2249" s="63" t="s">
        <v>13967</v>
      </c>
    </row>
    <row r="2250" spans="1:2" x14ac:dyDescent="0.25">
      <c r="A2250" s="62">
        <v>23191102</v>
      </c>
      <c r="B2250" s="63" t="s">
        <v>6584</v>
      </c>
    </row>
    <row r="2251" spans="1:2" x14ac:dyDescent="0.25">
      <c r="A2251" s="62">
        <v>23191201</v>
      </c>
      <c r="B2251" s="63" t="s">
        <v>13025</v>
      </c>
    </row>
    <row r="2252" spans="1:2" x14ac:dyDescent="0.25">
      <c r="A2252" s="62">
        <v>23191202</v>
      </c>
      <c r="B2252" s="63" t="s">
        <v>1167</v>
      </c>
    </row>
    <row r="2253" spans="1:2" x14ac:dyDescent="0.25">
      <c r="A2253" s="62">
        <v>23201001</v>
      </c>
      <c r="B2253" s="63" t="s">
        <v>6513</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12345</v>
      </c>
    </row>
    <row r="2259" spans="1:2" x14ac:dyDescent="0.25">
      <c r="A2259" s="62">
        <v>23201102</v>
      </c>
      <c r="B2259" s="63" t="s">
        <v>489</v>
      </c>
    </row>
    <row r="2260" spans="1:2" x14ac:dyDescent="0.25">
      <c r="A2260" s="62">
        <v>23201201</v>
      </c>
      <c r="B2260" s="63" t="s">
        <v>12691</v>
      </c>
    </row>
    <row r="2261" spans="1:2" x14ac:dyDescent="0.25">
      <c r="A2261" s="62">
        <v>23201202</v>
      </c>
      <c r="B2261" s="63" t="s">
        <v>18025</v>
      </c>
    </row>
    <row r="2262" spans="1:2" x14ac:dyDescent="0.25">
      <c r="A2262" s="62">
        <v>23211001</v>
      </c>
      <c r="B2262" s="63" t="s">
        <v>12003</v>
      </c>
    </row>
    <row r="2263" spans="1:2" x14ac:dyDescent="0.25">
      <c r="A2263" s="62">
        <v>23211002</v>
      </c>
      <c r="B2263" s="63" t="s">
        <v>1598</v>
      </c>
    </row>
    <row r="2264" spans="1:2" x14ac:dyDescent="0.25">
      <c r="A2264" s="62">
        <v>23211101</v>
      </c>
      <c r="B2264" s="63" t="s">
        <v>10985</v>
      </c>
    </row>
    <row r="2265" spans="1:2" x14ac:dyDescent="0.25">
      <c r="A2265" s="62">
        <v>23221001</v>
      </c>
      <c r="B2265" s="63" t="s">
        <v>1442</v>
      </c>
    </row>
    <row r="2266" spans="1:2" x14ac:dyDescent="0.25">
      <c r="A2266" s="62">
        <v>23221002</v>
      </c>
      <c r="B2266" s="63" t="s">
        <v>6201</v>
      </c>
    </row>
    <row r="2267" spans="1:2" x14ac:dyDescent="0.25">
      <c r="A2267" s="62">
        <v>23221101</v>
      </c>
      <c r="B2267" s="63" t="s">
        <v>16400</v>
      </c>
    </row>
    <row r="2268" spans="1:2" x14ac:dyDescent="0.25">
      <c r="A2268" s="62">
        <v>23221201</v>
      </c>
      <c r="B2268" s="63" t="s">
        <v>15702</v>
      </c>
    </row>
    <row r="2269" spans="1:2" x14ac:dyDescent="0.25">
      <c r="A2269" s="62">
        <v>23231001</v>
      </c>
      <c r="B2269" s="63" t="s">
        <v>7762</v>
      </c>
    </row>
    <row r="2270" spans="1:2" x14ac:dyDescent="0.25">
      <c r="A2270" s="62">
        <v>23231002</v>
      </c>
      <c r="B2270" s="63" t="s">
        <v>17858</v>
      </c>
    </row>
    <row r="2271" spans="1:2" x14ac:dyDescent="0.25">
      <c r="A2271" s="62">
        <v>23231101</v>
      </c>
      <c r="B2271" s="63" t="s">
        <v>13774</v>
      </c>
    </row>
    <row r="2272" spans="1:2" x14ac:dyDescent="0.25">
      <c r="A2272" s="62">
        <v>23231102</v>
      </c>
      <c r="B2272" s="63" t="s">
        <v>13377</v>
      </c>
    </row>
    <row r="2273" spans="1:2" x14ac:dyDescent="0.25">
      <c r="A2273" s="62">
        <v>23231201</v>
      </c>
      <c r="B2273" s="63" t="s">
        <v>12896</v>
      </c>
    </row>
    <row r="2274" spans="1:2" x14ac:dyDescent="0.25">
      <c r="A2274" s="62">
        <v>23231202</v>
      </c>
      <c r="B2274" s="63" t="s">
        <v>9262</v>
      </c>
    </row>
    <row r="2275" spans="1:2" x14ac:dyDescent="0.25">
      <c r="A2275" s="62">
        <v>23231301</v>
      </c>
      <c r="B2275" s="63" t="s">
        <v>5126</v>
      </c>
    </row>
    <row r="2276" spans="1:2" x14ac:dyDescent="0.25">
      <c r="A2276" s="62">
        <v>23231302</v>
      </c>
      <c r="B2276" s="63" t="s">
        <v>9393</v>
      </c>
    </row>
    <row r="2277" spans="1:2" x14ac:dyDescent="0.25">
      <c r="A2277" s="62">
        <v>23231401</v>
      </c>
      <c r="B2277" s="63" t="s">
        <v>14063</v>
      </c>
    </row>
    <row r="2278" spans="1:2" x14ac:dyDescent="0.25">
      <c r="A2278" s="62">
        <v>23231402</v>
      </c>
      <c r="B2278" s="63" t="s">
        <v>15486</v>
      </c>
    </row>
    <row r="2279" spans="1:2" x14ac:dyDescent="0.25">
      <c r="A2279" s="62">
        <v>23231501</v>
      </c>
      <c r="B2279" s="63" t="s">
        <v>12117</v>
      </c>
    </row>
    <row r="2280" spans="1:2" x14ac:dyDescent="0.25">
      <c r="A2280" s="62">
        <v>23231502</v>
      </c>
      <c r="B2280" s="63" t="s">
        <v>4119</v>
      </c>
    </row>
    <row r="2281" spans="1:2" x14ac:dyDescent="0.25">
      <c r="A2281" s="62">
        <v>23231601</v>
      </c>
      <c r="B2281" s="63" t="s">
        <v>10950</v>
      </c>
    </row>
    <row r="2282" spans="1:2" x14ac:dyDescent="0.25">
      <c r="A2282" s="62">
        <v>23231602</v>
      </c>
      <c r="B2282" s="63" t="s">
        <v>8699</v>
      </c>
    </row>
    <row r="2283" spans="1:2" x14ac:dyDescent="0.25">
      <c r="A2283" s="62">
        <v>23231701</v>
      </c>
      <c r="B2283" s="63" t="s">
        <v>10680</v>
      </c>
    </row>
    <row r="2284" spans="1:2" x14ac:dyDescent="0.25">
      <c r="A2284" s="62">
        <v>23231801</v>
      </c>
      <c r="B2284" s="63" t="s">
        <v>12889</v>
      </c>
    </row>
    <row r="2285" spans="1:2" x14ac:dyDescent="0.25">
      <c r="A2285" s="62">
        <v>23231901</v>
      </c>
      <c r="B2285" s="63" t="s">
        <v>17024</v>
      </c>
    </row>
    <row r="2286" spans="1:2" x14ac:dyDescent="0.25">
      <c r="A2286" s="62">
        <v>23231902</v>
      </c>
      <c r="B2286" s="63" t="s">
        <v>9702</v>
      </c>
    </row>
    <row r="2287" spans="1:2" x14ac:dyDescent="0.25">
      <c r="A2287" s="62">
        <v>23231903</v>
      </c>
      <c r="B2287" s="63" t="s">
        <v>1842</v>
      </c>
    </row>
    <row r="2288" spans="1:2" x14ac:dyDescent="0.25">
      <c r="A2288" s="62">
        <v>23232001</v>
      </c>
      <c r="B2288" s="63" t="s">
        <v>9584</v>
      </c>
    </row>
    <row r="2289" spans="1:2" x14ac:dyDescent="0.25">
      <c r="A2289" s="62">
        <v>23232101</v>
      </c>
      <c r="B2289" s="63" t="s">
        <v>4826</v>
      </c>
    </row>
    <row r="2290" spans="1:2" x14ac:dyDescent="0.25">
      <c r="A2290" s="62">
        <v>23232201</v>
      </c>
      <c r="B2290" s="63" t="s">
        <v>3846</v>
      </c>
    </row>
    <row r="2291" spans="1:2" x14ac:dyDescent="0.25">
      <c r="A2291" s="62">
        <v>24101501</v>
      </c>
      <c r="B2291" s="63" t="s">
        <v>17039</v>
      </c>
    </row>
    <row r="2292" spans="1:2" x14ac:dyDescent="0.25">
      <c r="A2292" s="62">
        <v>24101502</v>
      </c>
      <c r="B2292" s="63" t="s">
        <v>2886</v>
      </c>
    </row>
    <row r="2293" spans="1:2" x14ac:dyDescent="0.25">
      <c r="A2293" s="62">
        <v>24101503</v>
      </c>
      <c r="B2293" s="63" t="s">
        <v>17280</v>
      </c>
    </row>
    <row r="2294" spans="1:2" x14ac:dyDescent="0.25">
      <c r="A2294" s="62">
        <v>24101504</v>
      </c>
      <c r="B2294" s="63" t="s">
        <v>13426</v>
      </c>
    </row>
    <row r="2295" spans="1:2" x14ac:dyDescent="0.25">
      <c r="A2295" s="62">
        <v>24101505</v>
      </c>
      <c r="B2295" s="63" t="s">
        <v>13708</v>
      </c>
    </row>
    <row r="2296" spans="1:2" x14ac:dyDescent="0.25">
      <c r="A2296" s="62">
        <v>24101506</v>
      </c>
      <c r="B2296" s="63" t="s">
        <v>16040</v>
      </c>
    </row>
    <row r="2297" spans="1:2" x14ac:dyDescent="0.25">
      <c r="A2297" s="62">
        <v>24101507</v>
      </c>
      <c r="B2297" s="63" t="s">
        <v>13759</v>
      </c>
    </row>
    <row r="2298" spans="1:2" x14ac:dyDescent="0.25">
      <c r="A2298" s="62">
        <v>24101508</v>
      </c>
      <c r="B2298" s="63" t="s">
        <v>2051</v>
      </c>
    </row>
    <row r="2299" spans="1:2" x14ac:dyDescent="0.25">
      <c r="A2299" s="62">
        <v>24101509</v>
      </c>
      <c r="B2299" s="63" t="s">
        <v>4504</v>
      </c>
    </row>
    <row r="2300" spans="1:2" x14ac:dyDescent="0.25">
      <c r="A2300" s="62">
        <v>24101510</v>
      </c>
      <c r="B2300" s="63" t="s">
        <v>12429</v>
      </c>
    </row>
    <row r="2301" spans="1:2" x14ac:dyDescent="0.25">
      <c r="A2301" s="62">
        <v>24101511</v>
      </c>
      <c r="B2301" s="63" t="s">
        <v>3702</v>
      </c>
    </row>
    <row r="2302" spans="1:2" x14ac:dyDescent="0.25">
      <c r="A2302" s="62">
        <v>24101512</v>
      </c>
      <c r="B2302" s="63" t="s">
        <v>12378</v>
      </c>
    </row>
    <row r="2303" spans="1:2" x14ac:dyDescent="0.25">
      <c r="A2303" s="62">
        <v>24101601</v>
      </c>
      <c r="B2303" s="63" t="s">
        <v>18368</v>
      </c>
    </row>
    <row r="2304" spans="1:2" x14ac:dyDescent="0.25">
      <c r="A2304" s="62">
        <v>24101602</v>
      </c>
      <c r="B2304" s="63" t="s">
        <v>11714</v>
      </c>
    </row>
    <row r="2305" spans="1:2" x14ac:dyDescent="0.25">
      <c r="A2305" s="62">
        <v>24101603</v>
      </c>
      <c r="B2305" s="63" t="s">
        <v>18615</v>
      </c>
    </row>
    <row r="2306" spans="1:2" x14ac:dyDescent="0.25">
      <c r="A2306" s="62">
        <v>24101604</v>
      </c>
      <c r="B2306" s="63" t="s">
        <v>4370</v>
      </c>
    </row>
    <row r="2307" spans="1:2" x14ac:dyDescent="0.25">
      <c r="A2307" s="62">
        <v>24101605</v>
      </c>
      <c r="B2307" s="63" t="s">
        <v>7215</v>
      </c>
    </row>
    <row r="2308" spans="1:2" x14ac:dyDescent="0.25">
      <c r="A2308" s="62">
        <v>24101606</v>
      </c>
      <c r="B2308" s="63" t="s">
        <v>18515</v>
      </c>
    </row>
    <row r="2309" spans="1:2" x14ac:dyDescent="0.25">
      <c r="A2309" s="62">
        <v>24101608</v>
      </c>
      <c r="B2309" s="63" t="s">
        <v>15450</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12133</v>
      </c>
    </row>
    <row r="2315" spans="1:2" x14ac:dyDescent="0.25">
      <c r="A2315" s="62">
        <v>24101614</v>
      </c>
      <c r="B2315" s="63" t="s">
        <v>11101</v>
      </c>
    </row>
    <row r="2316" spans="1:2" x14ac:dyDescent="0.25">
      <c r="A2316" s="62">
        <v>24101615</v>
      </c>
      <c r="B2316" s="63" t="s">
        <v>12639</v>
      </c>
    </row>
    <row r="2317" spans="1:2" x14ac:dyDescent="0.25">
      <c r="A2317" s="62">
        <v>24101616</v>
      </c>
      <c r="B2317" s="63" t="s">
        <v>17489</v>
      </c>
    </row>
    <row r="2318" spans="1:2" x14ac:dyDescent="0.25">
      <c r="A2318" s="62">
        <v>24101617</v>
      </c>
      <c r="B2318" s="63" t="s">
        <v>15634</v>
      </c>
    </row>
    <row r="2319" spans="1:2" x14ac:dyDescent="0.25">
      <c r="A2319" s="62">
        <v>24101618</v>
      </c>
      <c r="B2319" s="63" t="s">
        <v>18163</v>
      </c>
    </row>
    <row r="2320" spans="1:2" x14ac:dyDescent="0.25">
      <c r="A2320" s="62">
        <v>24101619</v>
      </c>
      <c r="B2320" s="63" t="s">
        <v>9682</v>
      </c>
    </row>
    <row r="2321" spans="1:2" x14ac:dyDescent="0.25">
      <c r="A2321" s="62">
        <v>24101620</v>
      </c>
      <c r="B2321" s="63" t="s">
        <v>14591</v>
      </c>
    </row>
    <row r="2322" spans="1:2" x14ac:dyDescent="0.25">
      <c r="A2322" s="62">
        <v>24101621</v>
      </c>
      <c r="B2322" s="63" t="s">
        <v>5012</v>
      </c>
    </row>
    <row r="2323" spans="1:2" x14ac:dyDescent="0.25">
      <c r="A2323" s="62">
        <v>24101622</v>
      </c>
      <c r="B2323" s="63" t="s">
        <v>8527</v>
      </c>
    </row>
    <row r="2324" spans="1:2" x14ac:dyDescent="0.25">
      <c r="A2324" s="62">
        <v>24101623</v>
      </c>
      <c r="B2324" s="63" t="s">
        <v>8148</v>
      </c>
    </row>
    <row r="2325" spans="1:2" x14ac:dyDescent="0.25">
      <c r="A2325" s="62">
        <v>24101624</v>
      </c>
      <c r="B2325" s="63" t="s">
        <v>8352</v>
      </c>
    </row>
    <row r="2326" spans="1:2" x14ac:dyDescent="0.25">
      <c r="A2326" s="62">
        <v>24101625</v>
      </c>
      <c r="B2326" s="63" t="s">
        <v>165</v>
      </c>
    </row>
    <row r="2327" spans="1:2" x14ac:dyDescent="0.25">
      <c r="A2327" s="62">
        <v>24101626</v>
      </c>
      <c r="B2327" s="63" t="s">
        <v>9544</v>
      </c>
    </row>
    <row r="2328" spans="1:2" x14ac:dyDescent="0.25">
      <c r="A2328" s="62">
        <v>24101627</v>
      </c>
      <c r="B2328" s="63" t="s">
        <v>7703</v>
      </c>
    </row>
    <row r="2329" spans="1:2" x14ac:dyDescent="0.25">
      <c r="A2329" s="62">
        <v>24101628</v>
      </c>
      <c r="B2329" s="63" t="s">
        <v>6548</v>
      </c>
    </row>
    <row r="2330" spans="1:2" x14ac:dyDescent="0.25">
      <c r="A2330" s="62">
        <v>24101629</v>
      </c>
      <c r="B2330" s="63" t="s">
        <v>2459</v>
      </c>
    </row>
    <row r="2331" spans="1:2" x14ac:dyDescent="0.25">
      <c r="A2331" s="62">
        <v>24101630</v>
      </c>
      <c r="B2331" s="63" t="s">
        <v>7633</v>
      </c>
    </row>
    <row r="2332" spans="1:2" x14ac:dyDescent="0.25">
      <c r="A2332" s="62">
        <v>24101631</v>
      </c>
      <c r="B2332" s="63" t="s">
        <v>13193</v>
      </c>
    </row>
    <row r="2333" spans="1:2" x14ac:dyDescent="0.25">
      <c r="A2333" s="62">
        <v>24101632</v>
      </c>
      <c r="B2333" s="63" t="s">
        <v>4974</v>
      </c>
    </row>
    <row r="2334" spans="1:2" x14ac:dyDescent="0.25">
      <c r="A2334" s="62">
        <v>24101633</v>
      </c>
      <c r="B2334" s="63" t="s">
        <v>1945</v>
      </c>
    </row>
    <row r="2335" spans="1:2" x14ac:dyDescent="0.25">
      <c r="A2335" s="62">
        <v>24101634</v>
      </c>
      <c r="B2335" s="63" t="s">
        <v>14887</v>
      </c>
    </row>
    <row r="2336" spans="1:2" x14ac:dyDescent="0.25">
      <c r="A2336" s="62">
        <v>24101701</v>
      </c>
      <c r="B2336" s="63" t="s">
        <v>2523</v>
      </c>
    </row>
    <row r="2337" spans="1:2" x14ac:dyDescent="0.25">
      <c r="A2337" s="62">
        <v>24101702</v>
      </c>
      <c r="B2337" s="63" t="s">
        <v>998</v>
      </c>
    </row>
    <row r="2338" spans="1:2" x14ac:dyDescent="0.25">
      <c r="A2338" s="62">
        <v>24101703</v>
      </c>
      <c r="B2338" s="63" t="s">
        <v>9790</v>
      </c>
    </row>
    <row r="2339" spans="1:2" x14ac:dyDescent="0.25">
      <c r="A2339" s="62">
        <v>24101704</v>
      </c>
      <c r="B2339" s="63" t="s">
        <v>13676</v>
      </c>
    </row>
    <row r="2340" spans="1:2" x14ac:dyDescent="0.25">
      <c r="A2340" s="62">
        <v>24101705</v>
      </c>
      <c r="B2340" s="63" t="s">
        <v>17502</v>
      </c>
    </row>
    <row r="2341" spans="1:2" x14ac:dyDescent="0.25">
      <c r="A2341" s="62">
        <v>24101706</v>
      </c>
      <c r="B2341" s="63" t="s">
        <v>2152</v>
      </c>
    </row>
    <row r="2342" spans="1:2" x14ac:dyDescent="0.25">
      <c r="A2342" s="62">
        <v>24101707</v>
      </c>
      <c r="B2342" s="63" t="s">
        <v>18489</v>
      </c>
    </row>
    <row r="2343" spans="1:2" x14ac:dyDescent="0.25">
      <c r="A2343" s="62">
        <v>24101708</v>
      </c>
      <c r="B2343" s="63" t="s">
        <v>9611</v>
      </c>
    </row>
    <row r="2344" spans="1:2" x14ac:dyDescent="0.25">
      <c r="A2344" s="62">
        <v>24101709</v>
      </c>
      <c r="B2344" s="63" t="s">
        <v>2132</v>
      </c>
    </row>
    <row r="2345" spans="1:2" x14ac:dyDescent="0.25">
      <c r="A2345" s="62">
        <v>24101710</v>
      </c>
      <c r="B2345" s="63" t="s">
        <v>7190</v>
      </c>
    </row>
    <row r="2346" spans="1:2" x14ac:dyDescent="0.25">
      <c r="A2346" s="62">
        <v>24101711</v>
      </c>
      <c r="B2346" s="63" t="s">
        <v>3200</v>
      </c>
    </row>
    <row r="2347" spans="1:2" x14ac:dyDescent="0.25">
      <c r="A2347" s="62">
        <v>24101712</v>
      </c>
      <c r="B2347" s="63" t="s">
        <v>2314</v>
      </c>
    </row>
    <row r="2348" spans="1:2" x14ac:dyDescent="0.25">
      <c r="A2348" s="62">
        <v>24101713</v>
      </c>
      <c r="B2348" s="63" t="s">
        <v>2884</v>
      </c>
    </row>
    <row r="2349" spans="1:2" x14ac:dyDescent="0.25">
      <c r="A2349" s="62">
        <v>24101714</v>
      </c>
      <c r="B2349" s="63" t="s">
        <v>12967</v>
      </c>
    </row>
    <row r="2350" spans="1:2" x14ac:dyDescent="0.25">
      <c r="A2350" s="62">
        <v>24101715</v>
      </c>
      <c r="B2350" s="63" t="s">
        <v>5949</v>
      </c>
    </row>
    <row r="2351" spans="1:2" x14ac:dyDescent="0.25">
      <c r="A2351" s="62">
        <v>24101716</v>
      </c>
      <c r="B2351" s="63" t="s">
        <v>4492</v>
      </c>
    </row>
    <row r="2352" spans="1:2" x14ac:dyDescent="0.25">
      <c r="A2352" s="62">
        <v>24101717</v>
      </c>
      <c r="B2352" s="63" t="s">
        <v>15446</v>
      </c>
    </row>
    <row r="2353" spans="1:2" x14ac:dyDescent="0.25">
      <c r="A2353" s="62">
        <v>24101718</v>
      </c>
      <c r="B2353" s="63" t="s">
        <v>3422</v>
      </c>
    </row>
    <row r="2354" spans="1:2" x14ac:dyDescent="0.25">
      <c r="A2354" s="62">
        <v>24101719</v>
      </c>
      <c r="B2354" s="63" t="s">
        <v>2622</v>
      </c>
    </row>
    <row r="2355" spans="1:2" x14ac:dyDescent="0.25">
      <c r="A2355" s="62">
        <v>24101721</v>
      </c>
      <c r="B2355" s="63" t="s">
        <v>492</v>
      </c>
    </row>
    <row r="2356" spans="1:2" x14ac:dyDescent="0.25">
      <c r="A2356" s="62">
        <v>24101722</v>
      </c>
      <c r="B2356" s="63" t="s">
        <v>1175</v>
      </c>
    </row>
    <row r="2357" spans="1:2" x14ac:dyDescent="0.25">
      <c r="A2357" s="62">
        <v>24101723</v>
      </c>
      <c r="B2357" s="63" t="s">
        <v>4726</v>
      </c>
    </row>
    <row r="2358" spans="1:2" x14ac:dyDescent="0.25">
      <c r="A2358" s="62">
        <v>24101724</v>
      </c>
      <c r="B2358" s="63" t="s">
        <v>13815</v>
      </c>
    </row>
    <row r="2359" spans="1:2" x14ac:dyDescent="0.25">
      <c r="A2359" s="62">
        <v>24101725</v>
      </c>
      <c r="B2359" s="63" t="s">
        <v>8721</v>
      </c>
    </row>
    <row r="2360" spans="1:2" x14ac:dyDescent="0.25">
      <c r="A2360" s="62">
        <v>24101726</v>
      </c>
      <c r="B2360" s="63" t="s">
        <v>8299</v>
      </c>
    </row>
    <row r="2361" spans="1:2" x14ac:dyDescent="0.25">
      <c r="A2361" s="62">
        <v>24101727</v>
      </c>
      <c r="B2361" s="63" t="s">
        <v>15936</v>
      </c>
    </row>
    <row r="2362" spans="1:2" x14ac:dyDescent="0.25">
      <c r="A2362" s="62">
        <v>24101728</v>
      </c>
      <c r="B2362" s="63" t="s">
        <v>16447</v>
      </c>
    </row>
    <row r="2363" spans="1:2" x14ac:dyDescent="0.25">
      <c r="A2363" s="62">
        <v>24101801</v>
      </c>
      <c r="B2363" s="63" t="s">
        <v>9061</v>
      </c>
    </row>
    <row r="2364" spans="1:2" x14ac:dyDescent="0.25">
      <c r="A2364" s="62">
        <v>24101802</v>
      </c>
      <c r="B2364" s="63" t="s">
        <v>9346</v>
      </c>
    </row>
    <row r="2365" spans="1:2" x14ac:dyDescent="0.25">
      <c r="A2365" s="62">
        <v>24101803</v>
      </c>
      <c r="B2365" s="63" t="s">
        <v>2125</v>
      </c>
    </row>
    <row r="2366" spans="1:2" x14ac:dyDescent="0.25">
      <c r="A2366" s="62">
        <v>24101804</v>
      </c>
      <c r="B2366" s="63" t="s">
        <v>232</v>
      </c>
    </row>
    <row r="2367" spans="1:2" x14ac:dyDescent="0.25">
      <c r="A2367" s="62">
        <v>24101805</v>
      </c>
      <c r="B2367" s="63" t="s">
        <v>9889</v>
      </c>
    </row>
    <row r="2368" spans="1:2" x14ac:dyDescent="0.25">
      <c r="A2368" s="62">
        <v>24101806</v>
      </c>
      <c r="B2368" s="63" t="s">
        <v>13486</v>
      </c>
    </row>
    <row r="2369" spans="1:2" x14ac:dyDescent="0.25">
      <c r="A2369" s="62">
        <v>24101807</v>
      </c>
      <c r="B2369" s="63" t="s">
        <v>12267</v>
      </c>
    </row>
    <row r="2370" spans="1:2" x14ac:dyDescent="0.25">
      <c r="A2370" s="62">
        <v>24101808</v>
      </c>
      <c r="B2370" s="63" t="s">
        <v>8463</v>
      </c>
    </row>
    <row r="2371" spans="1:2" x14ac:dyDescent="0.25">
      <c r="A2371" s="62">
        <v>24101809</v>
      </c>
      <c r="B2371" s="63" t="s">
        <v>15959</v>
      </c>
    </row>
    <row r="2372" spans="1:2" x14ac:dyDescent="0.25">
      <c r="A2372" s="62">
        <v>24101901</v>
      </c>
      <c r="B2372" s="63" t="s">
        <v>8286</v>
      </c>
    </row>
    <row r="2373" spans="1:2" x14ac:dyDescent="0.25">
      <c r="A2373" s="62">
        <v>24101902</v>
      </c>
      <c r="B2373" s="63" t="s">
        <v>14835</v>
      </c>
    </row>
    <row r="2374" spans="1:2" x14ac:dyDescent="0.25">
      <c r="A2374" s="62">
        <v>24101903</v>
      </c>
      <c r="B2374" s="63" t="s">
        <v>12151</v>
      </c>
    </row>
    <row r="2375" spans="1:2" x14ac:dyDescent="0.25">
      <c r="A2375" s="62">
        <v>24101904</v>
      </c>
      <c r="B2375" s="63" t="s">
        <v>5384</v>
      </c>
    </row>
    <row r="2376" spans="1:2" x14ac:dyDescent="0.25">
      <c r="A2376" s="62">
        <v>24101905</v>
      </c>
      <c r="B2376" s="63" t="s">
        <v>17566</v>
      </c>
    </row>
    <row r="2377" spans="1:2" x14ac:dyDescent="0.25">
      <c r="A2377" s="62">
        <v>24101906</v>
      </c>
      <c r="B2377" s="63" t="s">
        <v>2507</v>
      </c>
    </row>
    <row r="2378" spans="1:2" x14ac:dyDescent="0.25">
      <c r="A2378" s="62">
        <v>24101907</v>
      </c>
      <c r="B2378" s="63" t="s">
        <v>14453</v>
      </c>
    </row>
    <row r="2379" spans="1:2" x14ac:dyDescent="0.25">
      <c r="A2379" s="62">
        <v>24102001</v>
      </c>
      <c r="B2379" s="63" t="s">
        <v>8602</v>
      </c>
    </row>
    <row r="2380" spans="1:2" x14ac:dyDescent="0.25">
      <c r="A2380" s="62">
        <v>24102002</v>
      </c>
      <c r="B2380" s="63" t="s">
        <v>10750</v>
      </c>
    </row>
    <row r="2381" spans="1:2" x14ac:dyDescent="0.25">
      <c r="A2381" s="62">
        <v>24102004</v>
      </c>
      <c r="B2381" s="63" t="s">
        <v>7080</v>
      </c>
    </row>
    <row r="2382" spans="1:2" x14ac:dyDescent="0.25">
      <c r="A2382" s="62">
        <v>24102005</v>
      </c>
      <c r="B2382" s="63" t="s">
        <v>14674</v>
      </c>
    </row>
    <row r="2383" spans="1:2" x14ac:dyDescent="0.25">
      <c r="A2383" s="62">
        <v>24102006</v>
      </c>
      <c r="B2383" s="63" t="s">
        <v>6318</v>
      </c>
    </row>
    <row r="2384" spans="1:2" x14ac:dyDescent="0.25">
      <c r="A2384" s="62">
        <v>24102007</v>
      </c>
      <c r="B2384" s="63" t="s">
        <v>6337</v>
      </c>
    </row>
    <row r="2385" spans="1:2" x14ac:dyDescent="0.25">
      <c r="A2385" s="62">
        <v>24102008</v>
      </c>
      <c r="B2385" s="63" t="s">
        <v>1391</v>
      </c>
    </row>
    <row r="2386" spans="1:2" x14ac:dyDescent="0.25">
      <c r="A2386" s="62">
        <v>24102101</v>
      </c>
      <c r="B2386" s="63" t="s">
        <v>10481</v>
      </c>
    </row>
    <row r="2387" spans="1:2" x14ac:dyDescent="0.25">
      <c r="A2387" s="62">
        <v>24102102</v>
      </c>
      <c r="B2387" s="63" t="s">
        <v>4878</v>
      </c>
    </row>
    <row r="2388" spans="1:2" x14ac:dyDescent="0.25">
      <c r="A2388" s="62">
        <v>24102103</v>
      </c>
      <c r="B2388" s="63" t="s">
        <v>7233</v>
      </c>
    </row>
    <row r="2389" spans="1:2" x14ac:dyDescent="0.25">
      <c r="A2389" s="62">
        <v>24102104</v>
      </c>
      <c r="B2389" s="63" t="s">
        <v>16685</v>
      </c>
    </row>
    <row r="2390" spans="1:2" x14ac:dyDescent="0.25">
      <c r="A2390" s="62">
        <v>24102105</v>
      </c>
      <c r="B2390" s="63" t="s">
        <v>13063</v>
      </c>
    </row>
    <row r="2391" spans="1:2" x14ac:dyDescent="0.25">
      <c r="A2391" s="62">
        <v>24102106</v>
      </c>
      <c r="B2391" s="63" t="s">
        <v>858</v>
      </c>
    </row>
    <row r="2392" spans="1:2" x14ac:dyDescent="0.25">
      <c r="A2392" s="62">
        <v>24102107</v>
      </c>
      <c r="B2392" s="63" t="s">
        <v>6389</v>
      </c>
    </row>
    <row r="2393" spans="1:2" x14ac:dyDescent="0.25">
      <c r="A2393" s="62">
        <v>24102108</v>
      </c>
      <c r="B2393" s="63" t="s">
        <v>13663</v>
      </c>
    </row>
    <row r="2394" spans="1:2" x14ac:dyDescent="0.25">
      <c r="A2394" s="62">
        <v>24102109</v>
      </c>
      <c r="B2394" s="63" t="s">
        <v>9246</v>
      </c>
    </row>
    <row r="2395" spans="1:2" x14ac:dyDescent="0.25">
      <c r="A2395" s="62">
        <v>24102201</v>
      </c>
      <c r="B2395" s="63" t="s">
        <v>7846</v>
      </c>
    </row>
    <row r="2396" spans="1:2" x14ac:dyDescent="0.25">
      <c r="A2396" s="62">
        <v>24102202</v>
      </c>
      <c r="B2396" s="63" t="s">
        <v>6793</v>
      </c>
    </row>
    <row r="2397" spans="1:2" x14ac:dyDescent="0.25">
      <c r="A2397" s="62">
        <v>24102203</v>
      </c>
      <c r="B2397" s="63" t="s">
        <v>117</v>
      </c>
    </row>
    <row r="2398" spans="1:2" x14ac:dyDescent="0.25">
      <c r="A2398" s="62">
        <v>24102204</v>
      </c>
      <c r="B2398" s="63" t="s">
        <v>18554</v>
      </c>
    </row>
    <row r="2399" spans="1:2" x14ac:dyDescent="0.25">
      <c r="A2399" s="62">
        <v>24102208</v>
      </c>
      <c r="B2399" s="63" t="s">
        <v>3309</v>
      </c>
    </row>
    <row r="2400" spans="1:2" x14ac:dyDescent="0.25">
      <c r="A2400" s="62">
        <v>24111501</v>
      </c>
      <c r="B2400" s="63" t="s">
        <v>3927</v>
      </c>
    </row>
    <row r="2401" spans="1:2" x14ac:dyDescent="0.25">
      <c r="A2401" s="62">
        <v>24111502</v>
      </c>
      <c r="B2401" s="63" t="s">
        <v>515</v>
      </c>
    </row>
    <row r="2402" spans="1:2" x14ac:dyDescent="0.25">
      <c r="A2402" s="62">
        <v>24111503</v>
      </c>
      <c r="B2402" s="63" t="s">
        <v>11126</v>
      </c>
    </row>
    <row r="2403" spans="1:2" x14ac:dyDescent="0.25">
      <c r="A2403" s="62">
        <v>24111505</v>
      </c>
      <c r="B2403" s="63" t="s">
        <v>12897</v>
      </c>
    </row>
    <row r="2404" spans="1:2" x14ac:dyDescent="0.25">
      <c r="A2404" s="62">
        <v>24111506</v>
      </c>
      <c r="B2404" s="63" t="s">
        <v>4520</v>
      </c>
    </row>
    <row r="2405" spans="1:2" x14ac:dyDescent="0.25">
      <c r="A2405" s="62">
        <v>24111507</v>
      </c>
      <c r="B2405" s="63" t="s">
        <v>6162</v>
      </c>
    </row>
    <row r="2406" spans="1:2" x14ac:dyDescent="0.25">
      <c r="A2406" s="62">
        <v>24111508</v>
      </c>
      <c r="B2406" s="63" t="s">
        <v>13623</v>
      </c>
    </row>
    <row r="2407" spans="1:2" x14ac:dyDescent="0.25">
      <c r="A2407" s="62">
        <v>24111509</v>
      </c>
      <c r="B2407" s="63" t="s">
        <v>16020</v>
      </c>
    </row>
    <row r="2408" spans="1:2" x14ac:dyDescent="0.25">
      <c r="A2408" s="62">
        <v>24111801</v>
      </c>
      <c r="B2408" s="63" t="s">
        <v>2979</v>
      </c>
    </row>
    <row r="2409" spans="1:2" x14ac:dyDescent="0.25">
      <c r="A2409" s="62">
        <v>24111802</v>
      </c>
      <c r="B2409" s="63" t="s">
        <v>12737</v>
      </c>
    </row>
    <row r="2410" spans="1:2" x14ac:dyDescent="0.25">
      <c r="A2410" s="62">
        <v>24111803</v>
      </c>
      <c r="B2410" s="63" t="s">
        <v>7393</v>
      </c>
    </row>
    <row r="2411" spans="1:2" x14ac:dyDescent="0.25">
      <c r="A2411" s="62">
        <v>24111804</v>
      </c>
      <c r="B2411" s="63" t="s">
        <v>15982</v>
      </c>
    </row>
    <row r="2412" spans="1:2" x14ac:dyDescent="0.25">
      <c r="A2412" s="62">
        <v>24111805</v>
      </c>
      <c r="B2412" s="63" t="s">
        <v>12873</v>
      </c>
    </row>
    <row r="2413" spans="1:2" x14ac:dyDescent="0.25">
      <c r="A2413" s="62">
        <v>24111806</v>
      </c>
      <c r="B2413" s="63" t="s">
        <v>1817</v>
      </c>
    </row>
    <row r="2414" spans="1:2" x14ac:dyDescent="0.25">
      <c r="A2414" s="62">
        <v>24111807</v>
      </c>
      <c r="B2414" s="63" t="s">
        <v>10277</v>
      </c>
    </row>
    <row r="2415" spans="1:2" x14ac:dyDescent="0.25">
      <c r="A2415" s="62">
        <v>24111808</v>
      </c>
      <c r="B2415" s="63" t="s">
        <v>5560</v>
      </c>
    </row>
    <row r="2416" spans="1:2" x14ac:dyDescent="0.25">
      <c r="A2416" s="62">
        <v>24111809</v>
      </c>
      <c r="B2416" s="63" t="s">
        <v>1199</v>
      </c>
    </row>
    <row r="2417" spans="1:2" x14ac:dyDescent="0.25">
      <c r="A2417" s="62">
        <v>24111810</v>
      </c>
      <c r="B2417" s="63" t="s">
        <v>8167</v>
      </c>
    </row>
    <row r="2418" spans="1:2" x14ac:dyDescent="0.25">
      <c r="A2418" s="62">
        <v>24111811</v>
      </c>
      <c r="B2418" s="63" t="s">
        <v>16919</v>
      </c>
    </row>
    <row r="2419" spans="1:2" x14ac:dyDescent="0.25">
      <c r="A2419" s="62">
        <v>24111812</v>
      </c>
      <c r="B2419" s="63" t="s">
        <v>12527</v>
      </c>
    </row>
    <row r="2420" spans="1:2" x14ac:dyDescent="0.25">
      <c r="A2420" s="62">
        <v>24111813</v>
      </c>
      <c r="B2420" s="63" t="s">
        <v>6025</v>
      </c>
    </row>
    <row r="2421" spans="1:2" x14ac:dyDescent="0.25">
      <c r="A2421" s="62">
        <v>24112003</v>
      </c>
      <c r="B2421" s="63" t="s">
        <v>4716</v>
      </c>
    </row>
    <row r="2422" spans="1:2" x14ac:dyDescent="0.25">
      <c r="A2422" s="62">
        <v>24112004</v>
      </c>
      <c r="B2422" s="63" t="s">
        <v>3233</v>
      </c>
    </row>
    <row r="2423" spans="1:2" x14ac:dyDescent="0.25">
      <c r="A2423" s="62">
        <v>24112005</v>
      </c>
      <c r="B2423" s="63" t="s">
        <v>8178</v>
      </c>
    </row>
    <row r="2424" spans="1:2" x14ac:dyDescent="0.25">
      <c r="A2424" s="62">
        <v>24112006</v>
      </c>
      <c r="B2424" s="63" t="s">
        <v>12710</v>
      </c>
    </row>
    <row r="2425" spans="1:2" x14ac:dyDescent="0.25">
      <c r="A2425" s="62">
        <v>24112101</v>
      </c>
      <c r="B2425" s="63" t="s">
        <v>13907</v>
      </c>
    </row>
    <row r="2426" spans="1:2" x14ac:dyDescent="0.25">
      <c r="A2426" s="62">
        <v>24112102</v>
      </c>
      <c r="B2426" s="63" t="s">
        <v>13903</v>
      </c>
    </row>
    <row r="2427" spans="1:2" x14ac:dyDescent="0.25">
      <c r="A2427" s="62">
        <v>24112108</v>
      </c>
      <c r="B2427" s="63" t="s">
        <v>18086</v>
      </c>
    </row>
    <row r="2428" spans="1:2" x14ac:dyDescent="0.25">
      <c r="A2428" s="62">
        <v>24112109</v>
      </c>
      <c r="B2428" s="63" t="s">
        <v>1530</v>
      </c>
    </row>
    <row r="2429" spans="1:2" x14ac:dyDescent="0.25">
      <c r="A2429" s="62">
        <v>24112110</v>
      </c>
      <c r="B2429" s="63" t="s">
        <v>11603</v>
      </c>
    </row>
    <row r="2430" spans="1:2" x14ac:dyDescent="0.25">
      <c r="A2430" s="62">
        <v>24112111</v>
      </c>
      <c r="B2430" s="63" t="s">
        <v>17669</v>
      </c>
    </row>
    <row r="2431" spans="1:2" x14ac:dyDescent="0.25">
      <c r="A2431" s="62">
        <v>24112112</v>
      </c>
      <c r="B2431" s="63" t="s">
        <v>1117</v>
      </c>
    </row>
    <row r="2432" spans="1:2" x14ac:dyDescent="0.25">
      <c r="A2432" s="62">
        <v>24112204</v>
      </c>
      <c r="B2432" s="63" t="s">
        <v>8344</v>
      </c>
    </row>
    <row r="2433" spans="1:2" x14ac:dyDescent="0.25">
      <c r="A2433" s="62">
        <v>24112205</v>
      </c>
      <c r="B2433" s="63" t="s">
        <v>2623</v>
      </c>
    </row>
    <row r="2434" spans="1:2" x14ac:dyDescent="0.25">
      <c r="A2434" s="62">
        <v>24112206</v>
      </c>
      <c r="B2434" s="63" t="s">
        <v>3767</v>
      </c>
    </row>
    <row r="2435" spans="1:2" x14ac:dyDescent="0.25">
      <c r="A2435" s="62">
        <v>24112207</v>
      </c>
      <c r="B2435" s="63" t="s">
        <v>18746</v>
      </c>
    </row>
    <row r="2436" spans="1:2" x14ac:dyDescent="0.25">
      <c r="A2436" s="62">
        <v>24112208</v>
      </c>
      <c r="B2436" s="63" t="s">
        <v>2607</v>
      </c>
    </row>
    <row r="2437" spans="1:2" x14ac:dyDescent="0.25">
      <c r="A2437" s="62">
        <v>24112209</v>
      </c>
      <c r="B2437" s="63" t="s">
        <v>9551</v>
      </c>
    </row>
    <row r="2438" spans="1:2" x14ac:dyDescent="0.25">
      <c r="A2438" s="62">
        <v>24112401</v>
      </c>
      <c r="B2438" s="63" t="s">
        <v>136</v>
      </c>
    </row>
    <row r="2439" spans="1:2" x14ac:dyDescent="0.25">
      <c r="A2439" s="62">
        <v>24112402</v>
      </c>
      <c r="B2439" s="63" t="s">
        <v>12121</v>
      </c>
    </row>
    <row r="2440" spans="1:2" x14ac:dyDescent="0.25">
      <c r="A2440" s="62">
        <v>24112403</v>
      </c>
      <c r="B2440" s="63" t="s">
        <v>12198</v>
      </c>
    </row>
    <row r="2441" spans="1:2" x14ac:dyDescent="0.25">
      <c r="A2441" s="62">
        <v>24112404</v>
      </c>
      <c r="B2441" s="63" t="s">
        <v>16989</v>
      </c>
    </row>
    <row r="2442" spans="1:2" x14ac:dyDescent="0.25">
      <c r="A2442" s="62">
        <v>24112405</v>
      </c>
      <c r="B2442" s="63" t="s">
        <v>238</v>
      </c>
    </row>
    <row r="2443" spans="1:2" x14ac:dyDescent="0.25">
      <c r="A2443" s="62">
        <v>24112406</v>
      </c>
      <c r="B2443" s="63" t="s">
        <v>12163</v>
      </c>
    </row>
    <row r="2444" spans="1:2" x14ac:dyDescent="0.25">
      <c r="A2444" s="62">
        <v>24112407</v>
      </c>
      <c r="B2444" s="63" t="s">
        <v>4350</v>
      </c>
    </row>
    <row r="2445" spans="1:2" x14ac:dyDescent="0.25">
      <c r="A2445" s="62">
        <v>24112408</v>
      </c>
      <c r="B2445" s="63" t="s">
        <v>14739</v>
      </c>
    </row>
    <row r="2446" spans="1:2" x14ac:dyDescent="0.25">
      <c r="A2446" s="62">
        <v>24112409</v>
      </c>
      <c r="B2446" s="63" t="s">
        <v>5116</v>
      </c>
    </row>
    <row r="2447" spans="1:2" x14ac:dyDescent="0.25">
      <c r="A2447" s="62">
        <v>24112501</v>
      </c>
      <c r="B2447" s="63" t="s">
        <v>7834</v>
      </c>
    </row>
    <row r="2448" spans="1:2" x14ac:dyDescent="0.25">
      <c r="A2448" s="62">
        <v>24112502</v>
      </c>
      <c r="B2448" s="63" t="s">
        <v>3643</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10941</v>
      </c>
    </row>
    <row r="2455" spans="1:2" x14ac:dyDescent="0.25">
      <c r="A2455" s="62">
        <v>24121503</v>
      </c>
      <c r="B2455" s="63" t="s">
        <v>10933</v>
      </c>
    </row>
    <row r="2456" spans="1:2" x14ac:dyDescent="0.25">
      <c r="A2456" s="62">
        <v>24121504</v>
      </c>
      <c r="B2456" s="63" t="s">
        <v>1374</v>
      </c>
    </row>
    <row r="2457" spans="1:2" x14ac:dyDescent="0.25">
      <c r="A2457" s="62">
        <v>24121506</v>
      </c>
      <c r="B2457" s="63" t="s">
        <v>4516</v>
      </c>
    </row>
    <row r="2458" spans="1:2" x14ac:dyDescent="0.25">
      <c r="A2458" s="62">
        <v>24121507</v>
      </c>
      <c r="B2458" s="63" t="s">
        <v>12567</v>
      </c>
    </row>
    <row r="2459" spans="1:2" x14ac:dyDescent="0.25">
      <c r="A2459" s="62">
        <v>24121508</v>
      </c>
      <c r="B2459" s="63" t="s">
        <v>2768</v>
      </c>
    </row>
    <row r="2460" spans="1:2" x14ac:dyDescent="0.25">
      <c r="A2460" s="62">
        <v>24121509</v>
      </c>
      <c r="B2460" s="63" t="s">
        <v>3784</v>
      </c>
    </row>
    <row r="2461" spans="1:2" x14ac:dyDescent="0.25">
      <c r="A2461" s="62">
        <v>24121801</v>
      </c>
      <c r="B2461" s="63" t="s">
        <v>12355</v>
      </c>
    </row>
    <row r="2462" spans="1:2" x14ac:dyDescent="0.25">
      <c r="A2462" s="62">
        <v>24121802</v>
      </c>
      <c r="B2462" s="63" t="s">
        <v>14239</v>
      </c>
    </row>
    <row r="2463" spans="1:2" x14ac:dyDescent="0.25">
      <c r="A2463" s="62">
        <v>24121803</v>
      </c>
      <c r="B2463" s="63" t="s">
        <v>9665</v>
      </c>
    </row>
    <row r="2464" spans="1:2" x14ac:dyDescent="0.25">
      <c r="A2464" s="62">
        <v>24121804</v>
      </c>
      <c r="B2464" s="63" t="s">
        <v>638</v>
      </c>
    </row>
    <row r="2465" spans="1:2" x14ac:dyDescent="0.25">
      <c r="A2465" s="62">
        <v>24121805</v>
      </c>
      <c r="B2465" s="63" t="s">
        <v>1851</v>
      </c>
    </row>
    <row r="2466" spans="1:2" x14ac:dyDescent="0.25">
      <c r="A2466" s="62">
        <v>24121806</v>
      </c>
      <c r="B2466" s="63" t="s">
        <v>13935</v>
      </c>
    </row>
    <row r="2467" spans="1:2" x14ac:dyDescent="0.25">
      <c r="A2467" s="62">
        <v>24121807</v>
      </c>
      <c r="B2467" s="63" t="s">
        <v>10896</v>
      </c>
    </row>
    <row r="2468" spans="1:2" x14ac:dyDescent="0.25">
      <c r="A2468" s="62">
        <v>24122001</v>
      </c>
      <c r="B2468" s="63" t="s">
        <v>3834</v>
      </c>
    </row>
    <row r="2469" spans="1:2" x14ac:dyDescent="0.25">
      <c r="A2469" s="62">
        <v>24122002</v>
      </c>
      <c r="B2469" s="63" t="s">
        <v>7135</v>
      </c>
    </row>
    <row r="2470" spans="1:2" x14ac:dyDescent="0.25">
      <c r="A2470" s="62">
        <v>24122003</v>
      </c>
      <c r="B2470" s="63" t="s">
        <v>2058</v>
      </c>
    </row>
    <row r="2471" spans="1:2" x14ac:dyDescent="0.25">
      <c r="A2471" s="62">
        <v>24122004</v>
      </c>
      <c r="B2471" s="63" t="s">
        <v>1555</v>
      </c>
    </row>
    <row r="2472" spans="1:2" x14ac:dyDescent="0.25">
      <c r="A2472" s="62">
        <v>24122005</v>
      </c>
      <c r="B2472" s="63" t="s">
        <v>3476</v>
      </c>
    </row>
    <row r="2473" spans="1:2" x14ac:dyDescent="0.25">
      <c r="A2473" s="62">
        <v>24122006</v>
      </c>
      <c r="B2473" s="63" t="s">
        <v>15922</v>
      </c>
    </row>
    <row r="2474" spans="1:2" x14ac:dyDescent="0.25">
      <c r="A2474" s="62">
        <v>24131501</v>
      </c>
      <c r="B2474" s="63" t="s">
        <v>302</v>
      </c>
    </row>
    <row r="2475" spans="1:2" x14ac:dyDescent="0.25">
      <c r="A2475" s="62">
        <v>24131502</v>
      </c>
      <c r="B2475" s="63" t="s">
        <v>12485</v>
      </c>
    </row>
    <row r="2476" spans="1:2" x14ac:dyDescent="0.25">
      <c r="A2476" s="62">
        <v>24131503</v>
      </c>
      <c r="B2476" s="63" t="s">
        <v>4434</v>
      </c>
    </row>
    <row r="2477" spans="1:2" x14ac:dyDescent="0.25">
      <c r="A2477" s="62">
        <v>24131504</v>
      </c>
      <c r="B2477" s="63" t="s">
        <v>15425</v>
      </c>
    </row>
    <row r="2478" spans="1:2" x14ac:dyDescent="0.25">
      <c r="A2478" s="62">
        <v>24131505</v>
      </c>
      <c r="B2478" s="63" t="s">
        <v>3207</v>
      </c>
    </row>
    <row r="2479" spans="1:2" x14ac:dyDescent="0.25">
      <c r="A2479" s="62">
        <v>24131506</v>
      </c>
      <c r="B2479" s="63" t="s">
        <v>3290</v>
      </c>
    </row>
    <row r="2480" spans="1:2" x14ac:dyDescent="0.25">
      <c r="A2480" s="62">
        <v>24131601</v>
      </c>
      <c r="B2480" s="63" t="s">
        <v>3940</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4434</v>
      </c>
    </row>
    <row r="2485" spans="1:2" x14ac:dyDescent="0.25">
      <c r="A2485" s="62">
        <v>24131606</v>
      </c>
      <c r="B2485" s="63" t="s">
        <v>18625</v>
      </c>
    </row>
    <row r="2486" spans="1:2" x14ac:dyDescent="0.25">
      <c r="A2486" s="62">
        <v>24131607</v>
      </c>
      <c r="B2486" s="63" t="s">
        <v>7985</v>
      </c>
    </row>
    <row r="2487" spans="1:2" x14ac:dyDescent="0.25">
      <c r="A2487" s="62">
        <v>24131901</v>
      </c>
      <c r="B2487" s="63" t="s">
        <v>5142</v>
      </c>
    </row>
    <row r="2488" spans="1:2" x14ac:dyDescent="0.25">
      <c r="A2488" s="62">
        <v>24131902</v>
      </c>
      <c r="B2488" s="63" t="s">
        <v>12460</v>
      </c>
    </row>
    <row r="2489" spans="1:2" x14ac:dyDescent="0.25">
      <c r="A2489" s="62">
        <v>24141501</v>
      </c>
      <c r="B2489" s="63" t="s">
        <v>932</v>
      </c>
    </row>
    <row r="2490" spans="1:2" x14ac:dyDescent="0.25">
      <c r="A2490" s="62">
        <v>24141502</v>
      </c>
      <c r="B2490" s="63" t="s">
        <v>7994</v>
      </c>
    </row>
    <row r="2491" spans="1:2" x14ac:dyDescent="0.25">
      <c r="A2491" s="62">
        <v>24141504</v>
      </c>
      <c r="B2491" s="63" t="s">
        <v>18095</v>
      </c>
    </row>
    <row r="2492" spans="1:2" x14ac:dyDescent="0.25">
      <c r="A2492" s="62">
        <v>24141506</v>
      </c>
      <c r="B2492" s="63" t="s">
        <v>4900</v>
      </c>
    </row>
    <row r="2493" spans="1:2" x14ac:dyDescent="0.25">
      <c r="A2493" s="62">
        <v>24141507</v>
      </c>
      <c r="B2493" s="63" t="s">
        <v>13037</v>
      </c>
    </row>
    <row r="2494" spans="1:2" x14ac:dyDescent="0.25">
      <c r="A2494" s="62">
        <v>24141508</v>
      </c>
      <c r="B2494" s="63" t="s">
        <v>7529</v>
      </c>
    </row>
    <row r="2495" spans="1:2" x14ac:dyDescent="0.25">
      <c r="A2495" s="62">
        <v>24141509</v>
      </c>
      <c r="B2495" s="63" t="s">
        <v>10562</v>
      </c>
    </row>
    <row r="2496" spans="1:2" x14ac:dyDescent="0.25">
      <c r="A2496" s="62">
        <v>24141510</v>
      </c>
      <c r="B2496" s="63" t="s">
        <v>7069</v>
      </c>
    </row>
    <row r="2497" spans="1:2" x14ac:dyDescent="0.25">
      <c r="A2497" s="62">
        <v>24141511</v>
      </c>
      <c r="B2497" s="63" t="s">
        <v>2225</v>
      </c>
    </row>
    <row r="2498" spans="1:2" x14ac:dyDescent="0.25">
      <c r="A2498" s="62">
        <v>24141512</v>
      </c>
      <c r="B2498" s="63" t="s">
        <v>17951</v>
      </c>
    </row>
    <row r="2499" spans="1:2" x14ac:dyDescent="0.25">
      <c r="A2499" s="62">
        <v>24141513</v>
      </c>
      <c r="B2499" s="63" t="s">
        <v>7367</v>
      </c>
    </row>
    <row r="2500" spans="1:2" x14ac:dyDescent="0.25">
      <c r="A2500" s="62">
        <v>24141514</v>
      </c>
      <c r="B2500" s="63" t="s">
        <v>673</v>
      </c>
    </row>
    <row r="2501" spans="1:2" x14ac:dyDescent="0.25">
      <c r="A2501" s="62">
        <v>24141515</v>
      </c>
      <c r="B2501" s="63" t="s">
        <v>7796</v>
      </c>
    </row>
    <row r="2502" spans="1:2" x14ac:dyDescent="0.25">
      <c r="A2502" s="62">
        <v>24141601</v>
      </c>
      <c r="B2502" s="63" t="s">
        <v>8416</v>
      </c>
    </row>
    <row r="2503" spans="1:2" x14ac:dyDescent="0.25">
      <c r="A2503" s="62">
        <v>24141602</v>
      </c>
      <c r="B2503" s="63" t="s">
        <v>17702</v>
      </c>
    </row>
    <row r="2504" spans="1:2" x14ac:dyDescent="0.25">
      <c r="A2504" s="62">
        <v>24141603</v>
      </c>
      <c r="B2504" s="63" t="s">
        <v>11644</v>
      </c>
    </row>
    <row r="2505" spans="1:2" x14ac:dyDescent="0.25">
      <c r="A2505" s="62">
        <v>24141604</v>
      </c>
      <c r="B2505" s="63" t="s">
        <v>6906</v>
      </c>
    </row>
    <row r="2506" spans="1:2" x14ac:dyDescent="0.25">
      <c r="A2506" s="62">
        <v>24141605</v>
      </c>
      <c r="B2506" s="63" t="s">
        <v>5818</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2759</v>
      </c>
    </row>
    <row r="2511" spans="1:2" x14ac:dyDescent="0.25">
      <c r="A2511" s="62">
        <v>24141702</v>
      </c>
      <c r="B2511" s="63" t="s">
        <v>8105</v>
      </c>
    </row>
    <row r="2512" spans="1:2" x14ac:dyDescent="0.25">
      <c r="A2512" s="62">
        <v>24141703</v>
      </c>
      <c r="B2512" s="63" t="s">
        <v>8068</v>
      </c>
    </row>
    <row r="2513" spans="1:2" x14ac:dyDescent="0.25">
      <c r="A2513" s="62">
        <v>24141704</v>
      </c>
      <c r="B2513" s="63" t="s">
        <v>13524</v>
      </c>
    </row>
    <row r="2514" spans="1:2" x14ac:dyDescent="0.25">
      <c r="A2514" s="62">
        <v>24141705</v>
      </c>
      <c r="B2514" s="63" t="s">
        <v>8236</v>
      </c>
    </row>
    <row r="2515" spans="1:2" x14ac:dyDescent="0.25">
      <c r="A2515" s="62">
        <v>24141706</v>
      </c>
      <c r="B2515" s="63" t="s">
        <v>15730</v>
      </c>
    </row>
    <row r="2516" spans="1:2" x14ac:dyDescent="0.25">
      <c r="A2516" s="62">
        <v>24141707</v>
      </c>
      <c r="B2516" s="63" t="s">
        <v>17496</v>
      </c>
    </row>
    <row r="2517" spans="1:2" x14ac:dyDescent="0.25">
      <c r="A2517" s="62">
        <v>24141708</v>
      </c>
      <c r="B2517" s="63" t="s">
        <v>12109</v>
      </c>
    </row>
    <row r="2518" spans="1:2" x14ac:dyDescent="0.25">
      <c r="A2518" s="62">
        <v>24141709</v>
      </c>
      <c r="B2518" s="63" t="s">
        <v>9540</v>
      </c>
    </row>
    <row r="2519" spans="1:2" x14ac:dyDescent="0.25">
      <c r="A2519" s="62">
        <v>25101501</v>
      </c>
      <c r="B2519" s="63" t="s">
        <v>16742</v>
      </c>
    </row>
    <row r="2520" spans="1:2" x14ac:dyDescent="0.25">
      <c r="A2520" s="62">
        <v>25101502</v>
      </c>
      <c r="B2520" s="63" t="s">
        <v>18147</v>
      </c>
    </row>
    <row r="2521" spans="1:2" x14ac:dyDescent="0.25">
      <c r="A2521" s="62">
        <v>25101503</v>
      </c>
      <c r="B2521" s="63" t="s">
        <v>13633</v>
      </c>
    </row>
    <row r="2522" spans="1:2" x14ac:dyDescent="0.25">
      <c r="A2522" s="62">
        <v>25101504</v>
      </c>
      <c r="B2522" s="63" t="s">
        <v>6191</v>
      </c>
    </row>
    <row r="2523" spans="1:2" x14ac:dyDescent="0.25">
      <c r="A2523" s="62">
        <v>25101505</v>
      </c>
      <c r="B2523" s="63" t="s">
        <v>14080</v>
      </c>
    </row>
    <row r="2524" spans="1:2" x14ac:dyDescent="0.25">
      <c r="A2524" s="62">
        <v>25101506</v>
      </c>
      <c r="B2524" s="63" t="s">
        <v>9404</v>
      </c>
    </row>
    <row r="2525" spans="1:2" x14ac:dyDescent="0.25">
      <c r="A2525" s="62">
        <v>25101507</v>
      </c>
      <c r="B2525" s="63" t="s">
        <v>14573</v>
      </c>
    </row>
    <row r="2526" spans="1:2" x14ac:dyDescent="0.25">
      <c r="A2526" s="62">
        <v>25101508</v>
      </c>
      <c r="B2526" s="63" t="s">
        <v>13503</v>
      </c>
    </row>
    <row r="2527" spans="1:2" x14ac:dyDescent="0.25">
      <c r="A2527" s="62">
        <v>25101601</v>
      </c>
      <c r="B2527" s="63" t="s">
        <v>15812</v>
      </c>
    </row>
    <row r="2528" spans="1:2" x14ac:dyDescent="0.25">
      <c r="A2528" s="62">
        <v>25101602</v>
      </c>
      <c r="B2528" s="63" t="s">
        <v>11418</v>
      </c>
    </row>
    <row r="2529" spans="1:2" x14ac:dyDescent="0.25">
      <c r="A2529" s="62">
        <v>25101604</v>
      </c>
      <c r="B2529" s="63" t="s">
        <v>10424</v>
      </c>
    </row>
    <row r="2530" spans="1:2" x14ac:dyDescent="0.25">
      <c r="A2530" s="62">
        <v>25101609</v>
      </c>
      <c r="B2530" s="63" t="s">
        <v>2704</v>
      </c>
    </row>
    <row r="2531" spans="1:2" x14ac:dyDescent="0.25">
      <c r="A2531" s="62">
        <v>25101610</v>
      </c>
      <c r="B2531" s="63" t="s">
        <v>1858</v>
      </c>
    </row>
    <row r="2532" spans="1:2" x14ac:dyDescent="0.25">
      <c r="A2532" s="62">
        <v>25101611</v>
      </c>
      <c r="B2532" s="63" t="s">
        <v>13869</v>
      </c>
    </row>
    <row r="2533" spans="1:2" x14ac:dyDescent="0.25">
      <c r="A2533" s="62">
        <v>25101701</v>
      </c>
      <c r="B2533" s="63" t="s">
        <v>4273</v>
      </c>
    </row>
    <row r="2534" spans="1:2" x14ac:dyDescent="0.25">
      <c r="A2534" s="62">
        <v>25101702</v>
      </c>
      <c r="B2534" s="63" t="s">
        <v>16301</v>
      </c>
    </row>
    <row r="2535" spans="1:2" x14ac:dyDescent="0.25">
      <c r="A2535" s="62">
        <v>25101703</v>
      </c>
      <c r="B2535" s="63" t="s">
        <v>466</v>
      </c>
    </row>
    <row r="2536" spans="1:2" x14ac:dyDescent="0.25">
      <c r="A2536" s="62">
        <v>25101801</v>
      </c>
      <c r="B2536" s="63" t="s">
        <v>12744</v>
      </c>
    </row>
    <row r="2537" spans="1:2" x14ac:dyDescent="0.25">
      <c r="A2537" s="62">
        <v>25101802</v>
      </c>
      <c r="B2537" s="63" t="s">
        <v>2214</v>
      </c>
    </row>
    <row r="2538" spans="1:2" x14ac:dyDescent="0.25">
      <c r="A2538" s="62">
        <v>25101803</v>
      </c>
      <c r="B2538" s="63" t="s">
        <v>16224</v>
      </c>
    </row>
    <row r="2539" spans="1:2" x14ac:dyDescent="0.25">
      <c r="A2539" s="62">
        <v>25101901</v>
      </c>
      <c r="B2539" s="63" t="s">
        <v>5811</v>
      </c>
    </row>
    <row r="2540" spans="1:2" x14ac:dyDescent="0.25">
      <c r="A2540" s="62">
        <v>25101902</v>
      </c>
      <c r="B2540" s="63" t="s">
        <v>15554</v>
      </c>
    </row>
    <row r="2541" spans="1:2" x14ac:dyDescent="0.25">
      <c r="A2541" s="62">
        <v>25101903</v>
      </c>
      <c r="B2541" s="63" t="s">
        <v>14379</v>
      </c>
    </row>
    <row r="2542" spans="1:2" x14ac:dyDescent="0.25">
      <c r="A2542" s="62">
        <v>25101904</v>
      </c>
      <c r="B2542" s="63" t="s">
        <v>18612</v>
      </c>
    </row>
    <row r="2543" spans="1:2" x14ac:dyDescent="0.25">
      <c r="A2543" s="62">
        <v>25101905</v>
      </c>
      <c r="B2543" s="63" t="s">
        <v>17018</v>
      </c>
    </row>
    <row r="2544" spans="1:2" x14ac:dyDescent="0.25">
      <c r="A2544" s="62">
        <v>25101906</v>
      </c>
      <c r="B2544" s="63" t="s">
        <v>2657</v>
      </c>
    </row>
    <row r="2545" spans="1:2" x14ac:dyDescent="0.25">
      <c r="A2545" s="62">
        <v>25101907</v>
      </c>
      <c r="B2545" s="63" t="s">
        <v>3213</v>
      </c>
    </row>
    <row r="2546" spans="1:2" x14ac:dyDescent="0.25">
      <c r="A2546" s="62">
        <v>25101908</v>
      </c>
      <c r="B2546" s="63" t="s">
        <v>9450</v>
      </c>
    </row>
    <row r="2547" spans="1:2" x14ac:dyDescent="0.25">
      <c r="A2547" s="62">
        <v>25102001</v>
      </c>
      <c r="B2547" s="63" t="s">
        <v>15994</v>
      </c>
    </row>
    <row r="2548" spans="1:2" x14ac:dyDescent="0.25">
      <c r="A2548" s="62">
        <v>25102002</v>
      </c>
      <c r="B2548" s="63" t="s">
        <v>10972</v>
      </c>
    </row>
    <row r="2549" spans="1:2" x14ac:dyDescent="0.25">
      <c r="A2549" s="62">
        <v>25102003</v>
      </c>
      <c r="B2549" s="63" t="s">
        <v>1498</v>
      </c>
    </row>
    <row r="2550" spans="1:2" x14ac:dyDescent="0.25">
      <c r="A2550" s="62">
        <v>25102101</v>
      </c>
      <c r="B2550" s="63" t="s">
        <v>11551</v>
      </c>
    </row>
    <row r="2551" spans="1:2" x14ac:dyDescent="0.25">
      <c r="A2551" s="62">
        <v>25102102</v>
      </c>
      <c r="B2551" s="63" t="s">
        <v>12939</v>
      </c>
    </row>
    <row r="2552" spans="1:2" x14ac:dyDescent="0.25">
      <c r="A2552" s="62">
        <v>25102103</v>
      </c>
      <c r="B2552" s="63" t="s">
        <v>5888</v>
      </c>
    </row>
    <row r="2553" spans="1:2" x14ac:dyDescent="0.25">
      <c r="A2553" s="62">
        <v>25102104</v>
      </c>
      <c r="B2553" s="63" t="s">
        <v>13747</v>
      </c>
    </row>
    <row r="2554" spans="1:2" x14ac:dyDescent="0.25">
      <c r="A2554" s="62">
        <v>25102105</v>
      </c>
      <c r="B2554" s="63" t="s">
        <v>17314</v>
      </c>
    </row>
    <row r="2555" spans="1:2" x14ac:dyDescent="0.25">
      <c r="A2555" s="62">
        <v>25102106</v>
      </c>
      <c r="B2555" s="63" t="s">
        <v>7759</v>
      </c>
    </row>
    <row r="2556" spans="1:2" x14ac:dyDescent="0.25">
      <c r="A2556" s="62">
        <v>25111501</v>
      </c>
      <c r="B2556" s="63" t="s">
        <v>9279</v>
      </c>
    </row>
    <row r="2557" spans="1:2" x14ac:dyDescent="0.25">
      <c r="A2557" s="62">
        <v>25111502</v>
      </c>
      <c r="B2557" s="63" t="s">
        <v>14789</v>
      </c>
    </row>
    <row r="2558" spans="1:2" x14ac:dyDescent="0.25">
      <c r="A2558" s="62">
        <v>25111503</v>
      </c>
      <c r="B2558" s="63" t="s">
        <v>12498</v>
      </c>
    </row>
    <row r="2559" spans="1:2" x14ac:dyDescent="0.25">
      <c r="A2559" s="62">
        <v>25111504</v>
      </c>
      <c r="B2559" s="63" t="s">
        <v>15950</v>
      </c>
    </row>
    <row r="2560" spans="1:2" x14ac:dyDescent="0.25">
      <c r="A2560" s="62">
        <v>25111505</v>
      </c>
      <c r="B2560" s="63" t="s">
        <v>16156</v>
      </c>
    </row>
    <row r="2561" spans="1:2" x14ac:dyDescent="0.25">
      <c r="A2561" s="62">
        <v>25111506</v>
      </c>
      <c r="B2561" s="63" t="s">
        <v>11225</v>
      </c>
    </row>
    <row r="2562" spans="1:2" x14ac:dyDescent="0.25">
      <c r="A2562" s="62">
        <v>25111507</v>
      </c>
      <c r="B2562" s="63" t="s">
        <v>5618</v>
      </c>
    </row>
    <row r="2563" spans="1:2" x14ac:dyDescent="0.25">
      <c r="A2563" s="62">
        <v>25111508</v>
      </c>
      <c r="B2563" s="63" t="s">
        <v>1629</v>
      </c>
    </row>
    <row r="2564" spans="1:2" x14ac:dyDescent="0.25">
      <c r="A2564" s="62">
        <v>25111509</v>
      </c>
      <c r="B2564" s="63" t="s">
        <v>1051</v>
      </c>
    </row>
    <row r="2565" spans="1:2" x14ac:dyDescent="0.25">
      <c r="A2565" s="62">
        <v>25111510</v>
      </c>
      <c r="B2565" s="63" t="s">
        <v>9941</v>
      </c>
    </row>
    <row r="2566" spans="1:2" x14ac:dyDescent="0.25">
      <c r="A2566" s="62">
        <v>25111511</v>
      </c>
      <c r="B2566" s="63" t="s">
        <v>4277</v>
      </c>
    </row>
    <row r="2567" spans="1:2" x14ac:dyDescent="0.25">
      <c r="A2567" s="62">
        <v>25111512</v>
      </c>
      <c r="B2567" s="63" t="s">
        <v>5677</v>
      </c>
    </row>
    <row r="2568" spans="1:2" x14ac:dyDescent="0.25">
      <c r="A2568" s="62">
        <v>25111513</v>
      </c>
      <c r="B2568" s="63" t="s">
        <v>7105</v>
      </c>
    </row>
    <row r="2569" spans="1:2" x14ac:dyDescent="0.25">
      <c r="A2569" s="62">
        <v>25111601</v>
      </c>
      <c r="B2569" s="63" t="s">
        <v>10803</v>
      </c>
    </row>
    <row r="2570" spans="1:2" x14ac:dyDescent="0.25">
      <c r="A2570" s="62">
        <v>25111602</v>
      </c>
      <c r="B2570" s="63" t="s">
        <v>7282</v>
      </c>
    </row>
    <row r="2571" spans="1:2" x14ac:dyDescent="0.25">
      <c r="A2571" s="62">
        <v>25111603</v>
      </c>
      <c r="B2571" s="63" t="s">
        <v>10015</v>
      </c>
    </row>
    <row r="2572" spans="1:2" x14ac:dyDescent="0.25">
      <c r="A2572" s="62">
        <v>25111701</v>
      </c>
      <c r="B2572" s="63" t="s">
        <v>10880</v>
      </c>
    </row>
    <row r="2573" spans="1:2" x14ac:dyDescent="0.25">
      <c r="A2573" s="62">
        <v>25111702</v>
      </c>
      <c r="B2573" s="63" t="s">
        <v>5984</v>
      </c>
    </row>
    <row r="2574" spans="1:2" x14ac:dyDescent="0.25">
      <c r="A2574" s="62">
        <v>25111703</v>
      </c>
      <c r="B2574" s="63" t="s">
        <v>4400</v>
      </c>
    </row>
    <row r="2575" spans="1:2" x14ac:dyDescent="0.25">
      <c r="A2575" s="62">
        <v>25111704</v>
      </c>
      <c r="B2575" s="63" t="s">
        <v>13854</v>
      </c>
    </row>
    <row r="2576" spans="1:2" x14ac:dyDescent="0.25">
      <c r="A2576" s="62">
        <v>25111705</v>
      </c>
      <c r="B2576" s="63" t="s">
        <v>1183</v>
      </c>
    </row>
    <row r="2577" spans="1:2" x14ac:dyDescent="0.25">
      <c r="A2577" s="62">
        <v>25111706</v>
      </c>
      <c r="B2577" s="63" t="s">
        <v>14065</v>
      </c>
    </row>
    <row r="2578" spans="1:2" x14ac:dyDescent="0.25">
      <c r="A2578" s="62">
        <v>25111707</v>
      </c>
      <c r="B2578" s="63" t="s">
        <v>16726</v>
      </c>
    </row>
    <row r="2579" spans="1:2" x14ac:dyDescent="0.25">
      <c r="A2579" s="62">
        <v>25111708</v>
      </c>
      <c r="B2579" s="63" t="s">
        <v>14902</v>
      </c>
    </row>
    <row r="2580" spans="1:2" x14ac:dyDescent="0.25">
      <c r="A2580" s="62">
        <v>25111709</v>
      </c>
      <c r="B2580" s="63" t="s">
        <v>5152</v>
      </c>
    </row>
    <row r="2581" spans="1:2" x14ac:dyDescent="0.25">
      <c r="A2581" s="62">
        <v>25111710</v>
      </c>
      <c r="B2581" s="63" t="s">
        <v>17908</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4244</v>
      </c>
    </row>
    <row r="2586" spans="1:2" x14ac:dyDescent="0.25">
      <c r="A2586" s="62">
        <v>25111715</v>
      </c>
      <c r="B2586" s="63" t="s">
        <v>2212</v>
      </c>
    </row>
    <row r="2587" spans="1:2" x14ac:dyDescent="0.25">
      <c r="A2587" s="62">
        <v>25111716</v>
      </c>
      <c r="B2587" s="63" t="s">
        <v>10771</v>
      </c>
    </row>
    <row r="2588" spans="1:2" x14ac:dyDescent="0.25">
      <c r="A2588" s="62">
        <v>25111717</v>
      </c>
      <c r="B2588" s="63" t="s">
        <v>4226</v>
      </c>
    </row>
    <row r="2589" spans="1:2" x14ac:dyDescent="0.25">
      <c r="A2589" s="62">
        <v>25111718</v>
      </c>
      <c r="B2589" s="63" t="s">
        <v>14826</v>
      </c>
    </row>
    <row r="2590" spans="1:2" x14ac:dyDescent="0.25">
      <c r="A2590" s="62">
        <v>25111719</v>
      </c>
      <c r="B2590" s="63" t="s">
        <v>14460</v>
      </c>
    </row>
    <row r="2591" spans="1:2" x14ac:dyDescent="0.25">
      <c r="A2591" s="62">
        <v>25111720</v>
      </c>
      <c r="B2591" s="63" t="s">
        <v>2234</v>
      </c>
    </row>
    <row r="2592" spans="1:2" x14ac:dyDescent="0.25">
      <c r="A2592" s="62">
        <v>25111721</v>
      </c>
      <c r="B2592" s="63" t="s">
        <v>5103</v>
      </c>
    </row>
    <row r="2593" spans="1:2" x14ac:dyDescent="0.25">
      <c r="A2593" s="62">
        <v>25111801</v>
      </c>
      <c r="B2593" s="63" t="s">
        <v>4621</v>
      </c>
    </row>
    <row r="2594" spans="1:2" x14ac:dyDescent="0.25">
      <c r="A2594" s="62">
        <v>25111802</v>
      </c>
      <c r="B2594" s="63" t="s">
        <v>1550</v>
      </c>
    </row>
    <row r="2595" spans="1:2" x14ac:dyDescent="0.25">
      <c r="A2595" s="62">
        <v>25111803</v>
      </c>
      <c r="B2595" s="63" t="s">
        <v>16529</v>
      </c>
    </row>
    <row r="2596" spans="1:2" x14ac:dyDescent="0.25">
      <c r="A2596" s="62">
        <v>25111804</v>
      </c>
      <c r="B2596" s="63" t="s">
        <v>9043</v>
      </c>
    </row>
    <row r="2597" spans="1:2" x14ac:dyDescent="0.25">
      <c r="A2597" s="62">
        <v>25111805</v>
      </c>
      <c r="B2597" s="63" t="s">
        <v>5177</v>
      </c>
    </row>
    <row r="2598" spans="1:2" x14ac:dyDescent="0.25">
      <c r="A2598" s="62">
        <v>25111806</v>
      </c>
      <c r="B2598" s="63" t="s">
        <v>6955</v>
      </c>
    </row>
    <row r="2599" spans="1:2" x14ac:dyDescent="0.25">
      <c r="A2599" s="62">
        <v>25111807</v>
      </c>
      <c r="B2599" s="63" t="s">
        <v>2510</v>
      </c>
    </row>
    <row r="2600" spans="1:2" x14ac:dyDescent="0.25">
      <c r="A2600" s="62">
        <v>25111808</v>
      </c>
      <c r="B2600" s="63" t="s">
        <v>11844</v>
      </c>
    </row>
    <row r="2601" spans="1:2" x14ac:dyDescent="0.25">
      <c r="A2601" s="62">
        <v>25111901</v>
      </c>
      <c r="B2601" s="63" t="s">
        <v>8009</v>
      </c>
    </row>
    <row r="2602" spans="1:2" x14ac:dyDescent="0.25">
      <c r="A2602" s="62">
        <v>25111902</v>
      </c>
      <c r="B2602" s="63" t="s">
        <v>11721</v>
      </c>
    </row>
    <row r="2603" spans="1:2" x14ac:dyDescent="0.25">
      <c r="A2603" s="62">
        <v>25111903</v>
      </c>
      <c r="B2603" s="63" t="s">
        <v>14186</v>
      </c>
    </row>
    <row r="2604" spans="1:2" x14ac:dyDescent="0.25">
      <c r="A2604" s="62">
        <v>25111904</v>
      </c>
      <c r="B2604" s="63" t="s">
        <v>13669</v>
      </c>
    </row>
    <row r="2605" spans="1:2" x14ac:dyDescent="0.25">
      <c r="A2605" s="62">
        <v>25111905</v>
      </c>
      <c r="B2605" s="63" t="s">
        <v>5879</v>
      </c>
    </row>
    <row r="2606" spans="1:2" x14ac:dyDescent="0.25">
      <c r="A2606" s="62">
        <v>25111906</v>
      </c>
      <c r="B2606" s="63" t="s">
        <v>12729</v>
      </c>
    </row>
    <row r="2607" spans="1:2" x14ac:dyDescent="0.25">
      <c r="A2607" s="62">
        <v>25111907</v>
      </c>
      <c r="B2607" s="63" t="s">
        <v>10929</v>
      </c>
    </row>
    <row r="2608" spans="1:2" x14ac:dyDescent="0.25">
      <c r="A2608" s="62">
        <v>25111908</v>
      </c>
      <c r="B2608" s="63" t="s">
        <v>2037</v>
      </c>
    </row>
    <row r="2609" spans="1:2" x14ac:dyDescent="0.25">
      <c r="A2609" s="62">
        <v>25111909</v>
      </c>
      <c r="B2609" s="63" t="s">
        <v>7013</v>
      </c>
    </row>
    <row r="2610" spans="1:2" x14ac:dyDescent="0.25">
      <c r="A2610" s="62">
        <v>25111910</v>
      </c>
      <c r="B2610" s="63" t="s">
        <v>3369</v>
      </c>
    </row>
    <row r="2611" spans="1:2" x14ac:dyDescent="0.25">
      <c r="A2611" s="62">
        <v>25111911</v>
      </c>
      <c r="B2611" s="63" t="s">
        <v>9426</v>
      </c>
    </row>
    <row r="2612" spans="1:2" x14ac:dyDescent="0.25">
      <c r="A2612" s="62">
        <v>25111912</v>
      </c>
      <c r="B2612" s="63" t="s">
        <v>11561</v>
      </c>
    </row>
    <row r="2613" spans="1:2" x14ac:dyDescent="0.25">
      <c r="A2613" s="62">
        <v>25111913</v>
      </c>
      <c r="B2613" s="63" t="s">
        <v>1191</v>
      </c>
    </row>
    <row r="2614" spans="1:2" x14ac:dyDescent="0.25">
      <c r="A2614" s="62">
        <v>25111914</v>
      </c>
      <c r="B2614" s="63" t="s">
        <v>12367</v>
      </c>
    </row>
    <row r="2615" spans="1:2" x14ac:dyDescent="0.25">
      <c r="A2615" s="62">
        <v>25111915</v>
      </c>
      <c r="B2615" s="63" t="s">
        <v>7266</v>
      </c>
    </row>
    <row r="2616" spans="1:2" x14ac:dyDescent="0.25">
      <c r="A2616" s="62">
        <v>25111916</v>
      </c>
      <c r="B2616" s="63" t="s">
        <v>9725</v>
      </c>
    </row>
    <row r="2617" spans="1:2" x14ac:dyDescent="0.25">
      <c r="A2617" s="62">
        <v>25111917</v>
      </c>
      <c r="B2617" s="63" t="s">
        <v>11814</v>
      </c>
    </row>
    <row r="2618" spans="1:2" x14ac:dyDescent="0.25">
      <c r="A2618" s="62">
        <v>25111918</v>
      </c>
      <c r="B2618" s="63" t="s">
        <v>14910</v>
      </c>
    </row>
    <row r="2619" spans="1:2" x14ac:dyDescent="0.25">
      <c r="A2619" s="62">
        <v>25111919</v>
      </c>
      <c r="B2619" s="63" t="s">
        <v>4604</v>
      </c>
    </row>
    <row r="2620" spans="1:2" x14ac:dyDescent="0.25">
      <c r="A2620" s="62">
        <v>25111920</v>
      </c>
      <c r="B2620" s="63" t="s">
        <v>7478</v>
      </c>
    </row>
    <row r="2621" spans="1:2" x14ac:dyDescent="0.25">
      <c r="A2621" s="62">
        <v>25111921</v>
      </c>
      <c r="B2621" s="63" t="s">
        <v>9224</v>
      </c>
    </row>
    <row r="2622" spans="1:2" x14ac:dyDescent="0.25">
      <c r="A2622" s="62">
        <v>25111922</v>
      </c>
      <c r="B2622" s="63" t="s">
        <v>4668</v>
      </c>
    </row>
    <row r="2623" spans="1:2" x14ac:dyDescent="0.25">
      <c r="A2623" s="62">
        <v>25111923</v>
      </c>
      <c r="B2623" s="63" t="s">
        <v>9965</v>
      </c>
    </row>
    <row r="2624" spans="1:2" x14ac:dyDescent="0.25">
      <c r="A2624" s="62">
        <v>25111924</v>
      </c>
      <c r="B2624" s="63" t="s">
        <v>7684</v>
      </c>
    </row>
    <row r="2625" spans="1:2" x14ac:dyDescent="0.25">
      <c r="A2625" s="62">
        <v>25111925</v>
      </c>
      <c r="B2625" s="63" t="s">
        <v>10254</v>
      </c>
    </row>
    <row r="2626" spans="1:2" x14ac:dyDescent="0.25">
      <c r="A2626" s="62">
        <v>25111926</v>
      </c>
      <c r="B2626" s="63" t="s">
        <v>11236</v>
      </c>
    </row>
    <row r="2627" spans="1:2" x14ac:dyDescent="0.25">
      <c r="A2627" s="62">
        <v>25111927</v>
      </c>
      <c r="B2627" s="63" t="s">
        <v>3984</v>
      </c>
    </row>
    <row r="2628" spans="1:2" x14ac:dyDescent="0.25">
      <c r="A2628" s="62">
        <v>25111928</v>
      </c>
      <c r="B2628" s="63" t="s">
        <v>10385</v>
      </c>
    </row>
    <row r="2629" spans="1:2" x14ac:dyDescent="0.25">
      <c r="A2629" s="62">
        <v>25111929</v>
      </c>
      <c r="B2629" s="63" t="s">
        <v>5348</v>
      </c>
    </row>
    <row r="2630" spans="1:2" x14ac:dyDescent="0.25">
      <c r="A2630" s="62">
        <v>25111930</v>
      </c>
      <c r="B2630" s="63" t="s">
        <v>11951</v>
      </c>
    </row>
    <row r="2631" spans="1:2" x14ac:dyDescent="0.25">
      <c r="A2631" s="62">
        <v>25111931</v>
      </c>
      <c r="B2631" s="63" t="s">
        <v>4115</v>
      </c>
    </row>
    <row r="2632" spans="1:2" x14ac:dyDescent="0.25">
      <c r="A2632" s="62">
        <v>25111932</v>
      </c>
      <c r="B2632" s="63" t="s">
        <v>3553</v>
      </c>
    </row>
    <row r="2633" spans="1:2" x14ac:dyDescent="0.25">
      <c r="A2633" s="62">
        <v>25111933</v>
      </c>
      <c r="B2633" s="63" t="s">
        <v>14772</v>
      </c>
    </row>
    <row r="2634" spans="1:2" x14ac:dyDescent="0.25">
      <c r="A2634" s="62">
        <v>25111934</v>
      </c>
      <c r="B2634" s="63" t="s">
        <v>11985</v>
      </c>
    </row>
    <row r="2635" spans="1:2" x14ac:dyDescent="0.25">
      <c r="A2635" s="62">
        <v>25111935</v>
      </c>
      <c r="B2635" s="63" t="s">
        <v>18418</v>
      </c>
    </row>
    <row r="2636" spans="1:2" x14ac:dyDescent="0.25">
      <c r="A2636" s="62">
        <v>25121501</v>
      </c>
      <c r="B2636" s="63" t="s">
        <v>4531</v>
      </c>
    </row>
    <row r="2637" spans="1:2" x14ac:dyDescent="0.25">
      <c r="A2637" s="62">
        <v>25121502</v>
      </c>
      <c r="B2637" s="63" t="s">
        <v>4808</v>
      </c>
    </row>
    <row r="2638" spans="1:2" x14ac:dyDescent="0.25">
      <c r="A2638" s="62">
        <v>25121503</v>
      </c>
      <c r="B2638" s="63" t="s">
        <v>15072</v>
      </c>
    </row>
    <row r="2639" spans="1:2" x14ac:dyDescent="0.25">
      <c r="A2639" s="62">
        <v>25121504</v>
      </c>
      <c r="B2639" s="63" t="s">
        <v>11768</v>
      </c>
    </row>
    <row r="2640" spans="1:2" x14ac:dyDescent="0.25">
      <c r="A2640" s="62">
        <v>25121601</v>
      </c>
      <c r="B2640" s="63" t="s">
        <v>12553</v>
      </c>
    </row>
    <row r="2641" spans="1:2" x14ac:dyDescent="0.25">
      <c r="A2641" s="62">
        <v>25121602</v>
      </c>
      <c r="B2641" s="63" t="s">
        <v>16846</v>
      </c>
    </row>
    <row r="2642" spans="1:2" x14ac:dyDescent="0.25">
      <c r="A2642" s="62">
        <v>25121603</v>
      </c>
      <c r="B2642" s="63" t="s">
        <v>1962</v>
      </c>
    </row>
    <row r="2643" spans="1:2" x14ac:dyDescent="0.25">
      <c r="A2643" s="62">
        <v>25121604</v>
      </c>
      <c r="B2643" s="63" t="s">
        <v>16574</v>
      </c>
    </row>
    <row r="2644" spans="1:2" x14ac:dyDescent="0.25">
      <c r="A2644" s="62">
        <v>25121605</v>
      </c>
      <c r="B2644" s="63" t="s">
        <v>4603</v>
      </c>
    </row>
    <row r="2645" spans="1:2" x14ac:dyDescent="0.25">
      <c r="A2645" s="62">
        <v>25121701</v>
      </c>
      <c r="B2645" s="63" t="s">
        <v>6807</v>
      </c>
    </row>
    <row r="2646" spans="1:2" x14ac:dyDescent="0.25">
      <c r="A2646" s="62">
        <v>25121702</v>
      </c>
      <c r="B2646" s="63" t="s">
        <v>560</v>
      </c>
    </row>
    <row r="2647" spans="1:2" x14ac:dyDescent="0.25">
      <c r="A2647" s="62">
        <v>25121703</v>
      </c>
      <c r="B2647" s="63" t="s">
        <v>59</v>
      </c>
    </row>
    <row r="2648" spans="1:2" x14ac:dyDescent="0.25">
      <c r="A2648" s="62">
        <v>25121704</v>
      </c>
      <c r="B2648" s="63" t="s">
        <v>1839</v>
      </c>
    </row>
    <row r="2649" spans="1:2" x14ac:dyDescent="0.25">
      <c r="A2649" s="62">
        <v>25121705</v>
      </c>
      <c r="B2649" s="63" t="s">
        <v>11074</v>
      </c>
    </row>
    <row r="2650" spans="1:2" x14ac:dyDescent="0.25">
      <c r="A2650" s="62">
        <v>25121706</v>
      </c>
      <c r="B2650" s="63" t="s">
        <v>15664</v>
      </c>
    </row>
    <row r="2651" spans="1:2" x14ac:dyDescent="0.25">
      <c r="A2651" s="62">
        <v>25121707</v>
      </c>
      <c r="B2651" s="63" t="s">
        <v>12034</v>
      </c>
    </row>
    <row r="2652" spans="1:2" x14ac:dyDescent="0.25">
      <c r="A2652" s="62">
        <v>25131501</v>
      </c>
      <c r="B2652" s="63" t="s">
        <v>8425</v>
      </c>
    </row>
    <row r="2653" spans="1:2" x14ac:dyDescent="0.25">
      <c r="A2653" s="62">
        <v>25131502</v>
      </c>
      <c r="B2653" s="63" t="s">
        <v>4993</v>
      </c>
    </row>
    <row r="2654" spans="1:2" x14ac:dyDescent="0.25">
      <c r="A2654" s="62">
        <v>25131503</v>
      </c>
      <c r="B2654" s="63" t="s">
        <v>483</v>
      </c>
    </row>
    <row r="2655" spans="1:2" x14ac:dyDescent="0.25">
      <c r="A2655" s="62">
        <v>25131504</v>
      </c>
      <c r="B2655" s="63" t="s">
        <v>9902</v>
      </c>
    </row>
    <row r="2656" spans="1:2" x14ac:dyDescent="0.25">
      <c r="A2656" s="62">
        <v>25131505</v>
      </c>
      <c r="B2656" s="63" t="s">
        <v>13552</v>
      </c>
    </row>
    <row r="2657" spans="1:2" x14ac:dyDescent="0.25">
      <c r="A2657" s="62">
        <v>25131506</v>
      </c>
      <c r="B2657" s="63" t="s">
        <v>5591</v>
      </c>
    </row>
    <row r="2658" spans="1:2" x14ac:dyDescent="0.25">
      <c r="A2658" s="62">
        <v>25131507</v>
      </c>
      <c r="B2658" s="63" t="s">
        <v>15521</v>
      </c>
    </row>
    <row r="2659" spans="1:2" x14ac:dyDescent="0.25">
      <c r="A2659" s="62">
        <v>25131508</v>
      </c>
      <c r="B2659" s="63" t="s">
        <v>7889</v>
      </c>
    </row>
    <row r="2660" spans="1:2" x14ac:dyDescent="0.25">
      <c r="A2660" s="62">
        <v>25131601</v>
      </c>
      <c r="B2660" s="63" t="s">
        <v>1375</v>
      </c>
    </row>
    <row r="2661" spans="1:2" x14ac:dyDescent="0.25">
      <c r="A2661" s="62">
        <v>25131602</v>
      </c>
      <c r="B2661" s="63" t="s">
        <v>7918</v>
      </c>
    </row>
    <row r="2662" spans="1:2" x14ac:dyDescent="0.25">
      <c r="A2662" s="62">
        <v>25131603</v>
      </c>
      <c r="B2662" s="63" t="s">
        <v>6866</v>
      </c>
    </row>
    <row r="2663" spans="1:2" x14ac:dyDescent="0.25">
      <c r="A2663" s="62">
        <v>25131604</v>
      </c>
      <c r="B2663" s="63" t="s">
        <v>8720</v>
      </c>
    </row>
    <row r="2664" spans="1:2" x14ac:dyDescent="0.25">
      <c r="A2664" s="62">
        <v>25131701</v>
      </c>
      <c r="B2664" s="63" t="s">
        <v>6902</v>
      </c>
    </row>
    <row r="2665" spans="1:2" x14ac:dyDescent="0.25">
      <c r="A2665" s="62">
        <v>25131702</v>
      </c>
      <c r="B2665" s="63" t="s">
        <v>4152</v>
      </c>
    </row>
    <row r="2666" spans="1:2" x14ac:dyDescent="0.25">
      <c r="A2666" s="62">
        <v>25131703</v>
      </c>
      <c r="B2666" s="63" t="s">
        <v>12712</v>
      </c>
    </row>
    <row r="2667" spans="1:2" x14ac:dyDescent="0.25">
      <c r="A2667" s="62">
        <v>25131704</v>
      </c>
      <c r="B2667" s="63" t="s">
        <v>9189</v>
      </c>
    </row>
    <row r="2668" spans="1:2" x14ac:dyDescent="0.25">
      <c r="A2668" s="62">
        <v>25131705</v>
      </c>
      <c r="B2668" s="63" t="s">
        <v>10752</v>
      </c>
    </row>
    <row r="2669" spans="1:2" x14ac:dyDescent="0.25">
      <c r="A2669" s="62">
        <v>25131706</v>
      </c>
      <c r="B2669" s="63" t="s">
        <v>8214</v>
      </c>
    </row>
    <row r="2670" spans="1:2" x14ac:dyDescent="0.25">
      <c r="A2670" s="62">
        <v>25131707</v>
      </c>
      <c r="B2670" s="63" t="s">
        <v>3061</v>
      </c>
    </row>
    <row r="2671" spans="1:2" x14ac:dyDescent="0.25">
      <c r="A2671" s="62">
        <v>25131708</v>
      </c>
      <c r="B2671" s="63" t="s">
        <v>12837</v>
      </c>
    </row>
    <row r="2672" spans="1:2" x14ac:dyDescent="0.25">
      <c r="A2672" s="62">
        <v>25131709</v>
      </c>
      <c r="B2672" s="63" t="s">
        <v>13129</v>
      </c>
    </row>
    <row r="2673" spans="1:2" x14ac:dyDescent="0.25">
      <c r="A2673" s="62">
        <v>25131801</v>
      </c>
      <c r="B2673" s="63" t="s">
        <v>5316</v>
      </c>
    </row>
    <row r="2674" spans="1:2" x14ac:dyDescent="0.25">
      <c r="A2674" s="62">
        <v>25131902</v>
      </c>
      <c r="B2674" s="63" t="s">
        <v>2958</v>
      </c>
    </row>
    <row r="2675" spans="1:2" x14ac:dyDescent="0.25">
      <c r="A2675" s="62">
        <v>25131903</v>
      </c>
      <c r="B2675" s="63" t="s">
        <v>13658</v>
      </c>
    </row>
    <row r="2676" spans="1:2" x14ac:dyDescent="0.25">
      <c r="A2676" s="62">
        <v>25131904</v>
      </c>
      <c r="B2676" s="63" t="s">
        <v>9134</v>
      </c>
    </row>
    <row r="2677" spans="1:2" x14ac:dyDescent="0.25">
      <c r="A2677" s="62">
        <v>25131905</v>
      </c>
      <c r="B2677" s="63" t="s">
        <v>12290</v>
      </c>
    </row>
    <row r="2678" spans="1:2" x14ac:dyDescent="0.25">
      <c r="A2678" s="62">
        <v>25131906</v>
      </c>
      <c r="B2678" s="63" t="s">
        <v>18288</v>
      </c>
    </row>
    <row r="2679" spans="1:2" x14ac:dyDescent="0.25">
      <c r="A2679" s="62">
        <v>25132001</v>
      </c>
      <c r="B2679" s="63" t="s">
        <v>8963</v>
      </c>
    </row>
    <row r="2680" spans="1:2" x14ac:dyDescent="0.25">
      <c r="A2680" s="62">
        <v>25132002</v>
      </c>
      <c r="B2680" s="63" t="s">
        <v>4794</v>
      </c>
    </row>
    <row r="2681" spans="1:2" x14ac:dyDescent="0.25">
      <c r="A2681" s="62">
        <v>25132003</v>
      </c>
      <c r="B2681" s="63" t="s">
        <v>18745</v>
      </c>
    </row>
    <row r="2682" spans="1:2" x14ac:dyDescent="0.25">
      <c r="A2682" s="62">
        <v>25132004</v>
      </c>
      <c r="B2682" s="63" t="s">
        <v>11451</v>
      </c>
    </row>
    <row r="2683" spans="1:2" x14ac:dyDescent="0.25">
      <c r="A2683" s="62">
        <v>25132005</v>
      </c>
      <c r="B2683" s="63" t="s">
        <v>14528</v>
      </c>
    </row>
    <row r="2684" spans="1:2" x14ac:dyDescent="0.25">
      <c r="A2684" s="62">
        <v>25151501</v>
      </c>
      <c r="B2684" s="63" t="s">
        <v>12804</v>
      </c>
    </row>
    <row r="2685" spans="1:2" x14ac:dyDescent="0.25">
      <c r="A2685" s="62">
        <v>25151502</v>
      </c>
      <c r="B2685" s="63" t="s">
        <v>12142</v>
      </c>
    </row>
    <row r="2686" spans="1:2" x14ac:dyDescent="0.25">
      <c r="A2686" s="62">
        <v>25151701</v>
      </c>
      <c r="B2686" s="63" t="s">
        <v>11021</v>
      </c>
    </row>
    <row r="2687" spans="1:2" x14ac:dyDescent="0.25">
      <c r="A2687" s="62">
        <v>25151702</v>
      </c>
      <c r="B2687" s="63" t="s">
        <v>1666</v>
      </c>
    </row>
    <row r="2688" spans="1:2" x14ac:dyDescent="0.25">
      <c r="A2688" s="62">
        <v>25151703</v>
      </c>
      <c r="B2688" s="63" t="s">
        <v>17773</v>
      </c>
    </row>
    <row r="2689" spans="1:2" x14ac:dyDescent="0.25">
      <c r="A2689" s="62">
        <v>25151704</v>
      </c>
      <c r="B2689" s="63" t="s">
        <v>16470</v>
      </c>
    </row>
    <row r="2690" spans="1:2" x14ac:dyDescent="0.25">
      <c r="A2690" s="62">
        <v>25151705</v>
      </c>
      <c r="B2690" s="63" t="s">
        <v>5364</v>
      </c>
    </row>
    <row r="2691" spans="1:2" x14ac:dyDescent="0.25">
      <c r="A2691" s="62">
        <v>25151706</v>
      </c>
      <c r="B2691" s="63" t="s">
        <v>2472</v>
      </c>
    </row>
    <row r="2692" spans="1:2" x14ac:dyDescent="0.25">
      <c r="A2692" s="62">
        <v>25151707</v>
      </c>
      <c r="B2692" s="63" t="s">
        <v>3861</v>
      </c>
    </row>
    <row r="2693" spans="1:2" x14ac:dyDescent="0.25">
      <c r="A2693" s="62">
        <v>25151708</v>
      </c>
      <c r="B2693" s="63" t="s">
        <v>5380</v>
      </c>
    </row>
    <row r="2694" spans="1:2" x14ac:dyDescent="0.25">
      <c r="A2694" s="62">
        <v>25151709</v>
      </c>
      <c r="B2694" s="63" t="s">
        <v>6651</v>
      </c>
    </row>
    <row r="2695" spans="1:2" x14ac:dyDescent="0.25">
      <c r="A2695" s="62">
        <v>25161501</v>
      </c>
      <c r="B2695" s="63" t="s">
        <v>14483</v>
      </c>
    </row>
    <row r="2696" spans="1:2" x14ac:dyDescent="0.25">
      <c r="A2696" s="62">
        <v>25161502</v>
      </c>
      <c r="B2696" s="63" t="s">
        <v>3841</v>
      </c>
    </row>
    <row r="2697" spans="1:2" x14ac:dyDescent="0.25">
      <c r="A2697" s="62">
        <v>25161503</v>
      </c>
      <c r="B2697" s="63" t="s">
        <v>10506</v>
      </c>
    </row>
    <row r="2698" spans="1:2" x14ac:dyDescent="0.25">
      <c r="A2698" s="62">
        <v>25161504</v>
      </c>
      <c r="B2698" s="63" t="s">
        <v>16504</v>
      </c>
    </row>
    <row r="2699" spans="1:2" x14ac:dyDescent="0.25">
      <c r="A2699" s="62">
        <v>25161505</v>
      </c>
      <c r="B2699" s="63" t="s">
        <v>2821</v>
      </c>
    </row>
    <row r="2700" spans="1:2" x14ac:dyDescent="0.25">
      <c r="A2700" s="62">
        <v>25161506</v>
      </c>
      <c r="B2700" s="63" t="s">
        <v>8696</v>
      </c>
    </row>
    <row r="2701" spans="1:2" x14ac:dyDescent="0.25">
      <c r="A2701" s="62">
        <v>25161507</v>
      </c>
      <c r="B2701" s="63" t="s">
        <v>14927</v>
      </c>
    </row>
    <row r="2702" spans="1:2" x14ac:dyDescent="0.25">
      <c r="A2702" s="62">
        <v>25161508</v>
      </c>
      <c r="B2702" s="63" t="s">
        <v>6794</v>
      </c>
    </row>
    <row r="2703" spans="1:2" x14ac:dyDescent="0.25">
      <c r="A2703" s="62">
        <v>25161509</v>
      </c>
      <c r="B2703" s="63" t="s">
        <v>10166</v>
      </c>
    </row>
    <row r="2704" spans="1:2" x14ac:dyDescent="0.25">
      <c r="A2704" s="62">
        <v>25171502</v>
      </c>
      <c r="B2704" s="63" t="s">
        <v>804</v>
      </c>
    </row>
    <row r="2705" spans="1:2" x14ac:dyDescent="0.25">
      <c r="A2705" s="62">
        <v>25171503</v>
      </c>
      <c r="B2705" s="63" t="s">
        <v>3131</v>
      </c>
    </row>
    <row r="2706" spans="1:2" x14ac:dyDescent="0.25">
      <c r="A2706" s="62">
        <v>25171504</v>
      </c>
      <c r="B2706" s="63" t="s">
        <v>8900</v>
      </c>
    </row>
    <row r="2707" spans="1:2" x14ac:dyDescent="0.25">
      <c r="A2707" s="62">
        <v>25171505</v>
      </c>
      <c r="B2707" s="63" t="s">
        <v>7574</v>
      </c>
    </row>
    <row r="2708" spans="1:2" x14ac:dyDescent="0.25">
      <c r="A2708" s="62">
        <v>25171506</v>
      </c>
      <c r="B2708" s="63" t="s">
        <v>8901</v>
      </c>
    </row>
    <row r="2709" spans="1:2" x14ac:dyDescent="0.25">
      <c r="A2709" s="62">
        <v>25171507</v>
      </c>
      <c r="B2709" s="63" t="s">
        <v>3335</v>
      </c>
    </row>
    <row r="2710" spans="1:2" x14ac:dyDescent="0.25">
      <c r="A2710" s="62">
        <v>25171602</v>
      </c>
      <c r="B2710" s="63" t="s">
        <v>2809</v>
      </c>
    </row>
    <row r="2711" spans="1:2" x14ac:dyDescent="0.25">
      <c r="A2711" s="62">
        <v>25171603</v>
      </c>
      <c r="B2711" s="63" t="s">
        <v>13665</v>
      </c>
    </row>
    <row r="2712" spans="1:2" x14ac:dyDescent="0.25">
      <c r="A2712" s="62">
        <v>25171702</v>
      </c>
      <c r="B2712" s="63" t="s">
        <v>8245</v>
      </c>
    </row>
    <row r="2713" spans="1:2" x14ac:dyDescent="0.25">
      <c r="A2713" s="62">
        <v>25171703</v>
      </c>
      <c r="B2713" s="63" t="s">
        <v>4942</v>
      </c>
    </row>
    <row r="2714" spans="1:2" x14ac:dyDescent="0.25">
      <c r="A2714" s="62">
        <v>25171704</v>
      </c>
      <c r="B2714" s="63" t="s">
        <v>11047</v>
      </c>
    </row>
    <row r="2715" spans="1:2" x14ac:dyDescent="0.25">
      <c r="A2715" s="62">
        <v>25171705</v>
      </c>
      <c r="B2715" s="63" t="s">
        <v>8821</v>
      </c>
    </row>
    <row r="2716" spans="1:2" x14ac:dyDescent="0.25">
      <c r="A2716" s="62">
        <v>25171706</v>
      </c>
      <c r="B2716" s="63" t="s">
        <v>1150</v>
      </c>
    </row>
    <row r="2717" spans="1:2" x14ac:dyDescent="0.25">
      <c r="A2717" s="62">
        <v>25171707</v>
      </c>
      <c r="B2717" s="63" t="s">
        <v>14228</v>
      </c>
    </row>
    <row r="2718" spans="1:2" x14ac:dyDescent="0.25">
      <c r="A2718" s="62">
        <v>25171708</v>
      </c>
      <c r="B2718" s="63" t="s">
        <v>18138</v>
      </c>
    </row>
    <row r="2719" spans="1:2" x14ac:dyDescent="0.25">
      <c r="A2719" s="62">
        <v>25171709</v>
      </c>
      <c r="B2719" s="63" t="s">
        <v>8258</v>
      </c>
    </row>
    <row r="2720" spans="1:2" x14ac:dyDescent="0.25">
      <c r="A2720" s="62">
        <v>25171710</v>
      </c>
      <c r="B2720" s="63" t="s">
        <v>848</v>
      </c>
    </row>
    <row r="2721" spans="1:2" x14ac:dyDescent="0.25">
      <c r="A2721" s="62">
        <v>25171711</v>
      </c>
      <c r="B2721" s="63" t="s">
        <v>1540</v>
      </c>
    </row>
    <row r="2722" spans="1:2" x14ac:dyDescent="0.25">
      <c r="A2722" s="62">
        <v>25171712</v>
      </c>
      <c r="B2722" s="63" t="s">
        <v>6123</v>
      </c>
    </row>
    <row r="2723" spans="1:2" x14ac:dyDescent="0.25">
      <c r="A2723" s="62">
        <v>25171713</v>
      </c>
      <c r="B2723" s="63" t="s">
        <v>14715</v>
      </c>
    </row>
    <row r="2724" spans="1:2" x14ac:dyDescent="0.25">
      <c r="A2724" s="62">
        <v>25171714</v>
      </c>
      <c r="B2724" s="63" t="s">
        <v>9251</v>
      </c>
    </row>
    <row r="2725" spans="1:2" x14ac:dyDescent="0.25">
      <c r="A2725" s="62">
        <v>25171715</v>
      </c>
      <c r="B2725" s="63" t="s">
        <v>10841</v>
      </c>
    </row>
    <row r="2726" spans="1:2" x14ac:dyDescent="0.25">
      <c r="A2726" s="62">
        <v>25171716</v>
      </c>
      <c r="B2726" s="63" t="s">
        <v>10259</v>
      </c>
    </row>
    <row r="2727" spans="1:2" x14ac:dyDescent="0.25">
      <c r="A2727" s="62">
        <v>25171717</v>
      </c>
      <c r="B2727" s="63" t="s">
        <v>9972</v>
      </c>
    </row>
    <row r="2728" spans="1:2" x14ac:dyDescent="0.25">
      <c r="A2728" s="62">
        <v>25171718</v>
      </c>
      <c r="B2728" s="63" t="s">
        <v>754</v>
      </c>
    </row>
    <row r="2729" spans="1:2" x14ac:dyDescent="0.25">
      <c r="A2729" s="62">
        <v>25171719</v>
      </c>
      <c r="B2729" s="63" t="s">
        <v>17790</v>
      </c>
    </row>
    <row r="2730" spans="1:2" x14ac:dyDescent="0.25">
      <c r="A2730" s="62">
        <v>25171901</v>
      </c>
      <c r="B2730" s="63" t="s">
        <v>3592</v>
      </c>
    </row>
    <row r="2731" spans="1:2" x14ac:dyDescent="0.25">
      <c r="A2731" s="62">
        <v>25171902</v>
      </c>
      <c r="B2731" s="63" t="s">
        <v>9796</v>
      </c>
    </row>
    <row r="2732" spans="1:2" x14ac:dyDescent="0.25">
      <c r="A2732" s="62">
        <v>25171903</v>
      </c>
      <c r="B2732" s="63" t="s">
        <v>13992</v>
      </c>
    </row>
    <row r="2733" spans="1:2" x14ac:dyDescent="0.25">
      <c r="A2733" s="62">
        <v>25171905</v>
      </c>
      <c r="B2733" s="63" t="s">
        <v>10999</v>
      </c>
    </row>
    <row r="2734" spans="1:2" x14ac:dyDescent="0.25">
      <c r="A2734" s="62">
        <v>25172001</v>
      </c>
      <c r="B2734" s="63" t="s">
        <v>16141</v>
      </c>
    </row>
    <row r="2735" spans="1:2" x14ac:dyDescent="0.25">
      <c r="A2735" s="62">
        <v>25172002</v>
      </c>
      <c r="B2735" s="63" t="s">
        <v>8496</v>
      </c>
    </row>
    <row r="2736" spans="1:2" x14ac:dyDescent="0.25">
      <c r="A2736" s="62">
        <v>25172003</v>
      </c>
      <c r="B2736" s="63" t="s">
        <v>8430</v>
      </c>
    </row>
    <row r="2737" spans="1:2" x14ac:dyDescent="0.25">
      <c r="A2737" s="62">
        <v>25172004</v>
      </c>
      <c r="B2737" s="63" t="s">
        <v>17558</v>
      </c>
    </row>
    <row r="2738" spans="1:2" x14ac:dyDescent="0.25">
      <c r="A2738" s="62">
        <v>25172005</v>
      </c>
      <c r="B2738" s="63" t="s">
        <v>9179</v>
      </c>
    </row>
    <row r="2739" spans="1:2" x14ac:dyDescent="0.25">
      <c r="A2739" s="62">
        <v>25172007</v>
      </c>
      <c r="B2739" s="63" t="s">
        <v>11141</v>
      </c>
    </row>
    <row r="2740" spans="1:2" x14ac:dyDescent="0.25">
      <c r="A2740" s="62">
        <v>25172009</v>
      </c>
      <c r="B2740" s="63" t="s">
        <v>2457</v>
      </c>
    </row>
    <row r="2741" spans="1:2" x14ac:dyDescent="0.25">
      <c r="A2741" s="62">
        <v>25172010</v>
      </c>
      <c r="B2741" s="63" t="s">
        <v>11395</v>
      </c>
    </row>
    <row r="2742" spans="1:2" x14ac:dyDescent="0.25">
      <c r="A2742" s="62">
        <v>25172011</v>
      </c>
      <c r="B2742" s="63" t="s">
        <v>12408</v>
      </c>
    </row>
    <row r="2743" spans="1:2" x14ac:dyDescent="0.25">
      <c r="A2743" s="62">
        <v>25172101</v>
      </c>
      <c r="B2743" s="63" t="s">
        <v>1554</v>
      </c>
    </row>
    <row r="2744" spans="1:2" x14ac:dyDescent="0.25">
      <c r="A2744" s="62">
        <v>25172104</v>
      </c>
      <c r="B2744" s="63" t="s">
        <v>12415</v>
      </c>
    </row>
    <row r="2745" spans="1:2" x14ac:dyDescent="0.25">
      <c r="A2745" s="62">
        <v>25172105</v>
      </c>
      <c r="B2745" s="63" t="s">
        <v>17348</v>
      </c>
    </row>
    <row r="2746" spans="1:2" x14ac:dyDescent="0.25">
      <c r="A2746" s="62">
        <v>25172106</v>
      </c>
      <c r="B2746" s="63" t="s">
        <v>8543</v>
      </c>
    </row>
    <row r="2747" spans="1:2" x14ac:dyDescent="0.25">
      <c r="A2747" s="62">
        <v>25172108</v>
      </c>
      <c r="B2747" s="63" t="s">
        <v>80</v>
      </c>
    </row>
    <row r="2748" spans="1:2" x14ac:dyDescent="0.25">
      <c r="A2748" s="62">
        <v>25172109</v>
      </c>
      <c r="B2748" s="63" t="s">
        <v>6031</v>
      </c>
    </row>
    <row r="2749" spans="1:2" x14ac:dyDescent="0.25">
      <c r="A2749" s="62">
        <v>25172110</v>
      </c>
      <c r="B2749" s="63" t="s">
        <v>7180</v>
      </c>
    </row>
    <row r="2750" spans="1:2" x14ac:dyDescent="0.25">
      <c r="A2750" s="62">
        <v>25172111</v>
      </c>
      <c r="B2750" s="63" t="s">
        <v>2346</v>
      </c>
    </row>
    <row r="2751" spans="1:2" x14ac:dyDescent="0.25">
      <c r="A2751" s="62">
        <v>25172112</v>
      </c>
      <c r="B2751" s="63" t="s">
        <v>7147</v>
      </c>
    </row>
    <row r="2752" spans="1:2" x14ac:dyDescent="0.25">
      <c r="A2752" s="62">
        <v>25172113</v>
      </c>
      <c r="B2752" s="63" t="s">
        <v>18566</v>
      </c>
    </row>
    <row r="2753" spans="1:2" x14ac:dyDescent="0.25">
      <c r="A2753" s="62">
        <v>25172114</v>
      </c>
      <c r="B2753" s="63" t="s">
        <v>12300</v>
      </c>
    </row>
    <row r="2754" spans="1:2" x14ac:dyDescent="0.25">
      <c r="A2754" s="62">
        <v>25172201</v>
      </c>
      <c r="B2754" s="63" t="s">
        <v>4940</v>
      </c>
    </row>
    <row r="2755" spans="1:2" x14ac:dyDescent="0.25">
      <c r="A2755" s="62">
        <v>25172203</v>
      </c>
      <c r="B2755" s="63" t="s">
        <v>10891</v>
      </c>
    </row>
    <row r="2756" spans="1:2" x14ac:dyDescent="0.25">
      <c r="A2756" s="62">
        <v>25172204</v>
      </c>
      <c r="B2756" s="63" t="s">
        <v>18357</v>
      </c>
    </row>
    <row r="2757" spans="1:2" x14ac:dyDescent="0.25">
      <c r="A2757" s="62">
        <v>25172205</v>
      </c>
      <c r="B2757" s="63" t="s">
        <v>2544</v>
      </c>
    </row>
    <row r="2758" spans="1:2" x14ac:dyDescent="0.25">
      <c r="A2758" s="62">
        <v>25172301</v>
      </c>
      <c r="B2758" s="63" t="s">
        <v>6744</v>
      </c>
    </row>
    <row r="2759" spans="1:2" x14ac:dyDescent="0.25">
      <c r="A2759" s="62">
        <v>25172303</v>
      </c>
      <c r="B2759" s="63" t="s">
        <v>14641</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8465</v>
      </c>
    </row>
    <row r="2764" spans="1:2" x14ac:dyDescent="0.25">
      <c r="A2764" s="62">
        <v>25172408</v>
      </c>
      <c r="B2764" s="63" t="s">
        <v>5860</v>
      </c>
    </row>
    <row r="2765" spans="1:2" x14ac:dyDescent="0.25">
      <c r="A2765" s="62">
        <v>25172502</v>
      </c>
      <c r="B2765" s="63" t="s">
        <v>14170</v>
      </c>
    </row>
    <row r="2766" spans="1:2" x14ac:dyDescent="0.25">
      <c r="A2766" s="62">
        <v>25172503</v>
      </c>
      <c r="B2766" s="63" t="s">
        <v>6014</v>
      </c>
    </row>
    <row r="2767" spans="1:2" x14ac:dyDescent="0.25">
      <c r="A2767" s="62">
        <v>25172504</v>
      </c>
      <c r="B2767" s="63" t="s">
        <v>16137</v>
      </c>
    </row>
    <row r="2768" spans="1:2" x14ac:dyDescent="0.25">
      <c r="A2768" s="62">
        <v>25172505</v>
      </c>
      <c r="B2768" s="63" t="s">
        <v>18000</v>
      </c>
    </row>
    <row r="2769" spans="1:2" x14ac:dyDescent="0.25">
      <c r="A2769" s="62">
        <v>25172506</v>
      </c>
      <c r="B2769" s="63" t="s">
        <v>6194</v>
      </c>
    </row>
    <row r="2770" spans="1:2" x14ac:dyDescent="0.25">
      <c r="A2770" s="62">
        <v>25172507</v>
      </c>
      <c r="B2770" s="63" t="s">
        <v>11524</v>
      </c>
    </row>
    <row r="2771" spans="1:2" x14ac:dyDescent="0.25">
      <c r="A2771" s="62">
        <v>25172508</v>
      </c>
      <c r="B2771" s="63" t="s">
        <v>18397</v>
      </c>
    </row>
    <row r="2772" spans="1:2" x14ac:dyDescent="0.25">
      <c r="A2772" s="62">
        <v>25172601</v>
      </c>
      <c r="B2772" s="63" t="s">
        <v>9507</v>
      </c>
    </row>
    <row r="2773" spans="1:2" x14ac:dyDescent="0.25">
      <c r="A2773" s="62">
        <v>25172602</v>
      </c>
      <c r="B2773" s="63" t="s">
        <v>11638</v>
      </c>
    </row>
    <row r="2774" spans="1:2" x14ac:dyDescent="0.25">
      <c r="A2774" s="62">
        <v>25172603</v>
      </c>
      <c r="B2774" s="63" t="s">
        <v>6534</v>
      </c>
    </row>
    <row r="2775" spans="1:2" x14ac:dyDescent="0.25">
      <c r="A2775" s="62">
        <v>25172604</v>
      </c>
      <c r="B2775" s="63" t="s">
        <v>12727</v>
      </c>
    </row>
    <row r="2776" spans="1:2" x14ac:dyDescent="0.25">
      <c r="A2776" s="62">
        <v>25172605</v>
      </c>
      <c r="B2776" s="63" t="s">
        <v>9933</v>
      </c>
    </row>
    <row r="2777" spans="1:2" x14ac:dyDescent="0.25">
      <c r="A2777" s="62">
        <v>25172606</v>
      </c>
      <c r="B2777" s="63" t="s">
        <v>7175</v>
      </c>
    </row>
    <row r="2778" spans="1:2" x14ac:dyDescent="0.25">
      <c r="A2778" s="62">
        <v>25172607</v>
      </c>
      <c r="B2778" s="63" t="s">
        <v>16443</v>
      </c>
    </row>
    <row r="2779" spans="1:2" x14ac:dyDescent="0.25">
      <c r="A2779" s="62">
        <v>25172608</v>
      </c>
      <c r="B2779" s="63" t="s">
        <v>1872</v>
      </c>
    </row>
    <row r="2780" spans="1:2" x14ac:dyDescent="0.25">
      <c r="A2780" s="62">
        <v>25172702</v>
      </c>
      <c r="B2780" s="63" t="s">
        <v>17955</v>
      </c>
    </row>
    <row r="2781" spans="1:2" x14ac:dyDescent="0.25">
      <c r="A2781" s="62">
        <v>25172703</v>
      </c>
      <c r="B2781" s="63" t="s">
        <v>18514</v>
      </c>
    </row>
    <row r="2782" spans="1:2" x14ac:dyDescent="0.25">
      <c r="A2782" s="62">
        <v>25172704</v>
      </c>
      <c r="B2782" s="63" t="s">
        <v>16399</v>
      </c>
    </row>
    <row r="2783" spans="1:2" x14ac:dyDescent="0.25">
      <c r="A2783" s="62">
        <v>25172802</v>
      </c>
      <c r="B2783" s="63" t="s">
        <v>9658</v>
      </c>
    </row>
    <row r="2784" spans="1:2" x14ac:dyDescent="0.25">
      <c r="A2784" s="62">
        <v>25172803</v>
      </c>
      <c r="B2784" s="63" t="s">
        <v>2537</v>
      </c>
    </row>
    <row r="2785" spans="1:2" x14ac:dyDescent="0.25">
      <c r="A2785" s="62">
        <v>25172901</v>
      </c>
      <c r="B2785" s="63" t="s">
        <v>14651</v>
      </c>
    </row>
    <row r="2786" spans="1:2" x14ac:dyDescent="0.25">
      <c r="A2786" s="62">
        <v>25172903</v>
      </c>
      <c r="B2786" s="63" t="s">
        <v>18121</v>
      </c>
    </row>
    <row r="2787" spans="1:2" x14ac:dyDescent="0.25">
      <c r="A2787" s="62">
        <v>25172904</v>
      </c>
      <c r="B2787" s="63" t="s">
        <v>6297</v>
      </c>
    </row>
    <row r="2788" spans="1:2" x14ac:dyDescent="0.25">
      <c r="A2788" s="62">
        <v>25172905</v>
      </c>
      <c r="B2788" s="63" t="s">
        <v>10877</v>
      </c>
    </row>
    <row r="2789" spans="1:2" x14ac:dyDescent="0.25">
      <c r="A2789" s="62">
        <v>25172906</v>
      </c>
      <c r="B2789" s="63" t="s">
        <v>3135</v>
      </c>
    </row>
    <row r="2790" spans="1:2" x14ac:dyDescent="0.25">
      <c r="A2790" s="62">
        <v>25172907</v>
      </c>
      <c r="B2790" s="63" t="s">
        <v>14738</v>
      </c>
    </row>
    <row r="2791" spans="1:2" x14ac:dyDescent="0.25">
      <c r="A2791" s="62">
        <v>25173001</v>
      </c>
      <c r="B2791" s="63" t="s">
        <v>7641</v>
      </c>
    </row>
    <row r="2792" spans="1:2" x14ac:dyDescent="0.25">
      <c r="A2792" s="62">
        <v>25173003</v>
      </c>
      <c r="B2792" s="63" t="s">
        <v>5872</v>
      </c>
    </row>
    <row r="2793" spans="1:2" x14ac:dyDescent="0.25">
      <c r="A2793" s="62">
        <v>25173004</v>
      </c>
      <c r="B2793" s="63" t="s">
        <v>4655</v>
      </c>
    </row>
    <row r="2794" spans="1:2" x14ac:dyDescent="0.25">
      <c r="A2794" s="62">
        <v>25173005</v>
      </c>
      <c r="B2794" s="63" t="s">
        <v>8209</v>
      </c>
    </row>
    <row r="2795" spans="1:2" x14ac:dyDescent="0.25">
      <c r="A2795" s="62">
        <v>25173107</v>
      </c>
      <c r="B2795" s="63" t="s">
        <v>1848</v>
      </c>
    </row>
    <row r="2796" spans="1:2" x14ac:dyDescent="0.25">
      <c r="A2796" s="62">
        <v>25173108</v>
      </c>
      <c r="B2796" s="63" t="s">
        <v>13603</v>
      </c>
    </row>
    <row r="2797" spans="1:2" x14ac:dyDescent="0.25">
      <c r="A2797" s="62">
        <v>25173303</v>
      </c>
      <c r="B2797" s="63" t="s">
        <v>11652</v>
      </c>
    </row>
    <row r="2798" spans="1:2" x14ac:dyDescent="0.25">
      <c r="A2798" s="62">
        <v>25173304</v>
      </c>
      <c r="B2798" s="63" t="s">
        <v>1481</v>
      </c>
    </row>
    <row r="2799" spans="1:2" x14ac:dyDescent="0.25">
      <c r="A2799" s="62">
        <v>25173701</v>
      </c>
      <c r="B2799" s="63" t="s">
        <v>6143</v>
      </c>
    </row>
    <row r="2800" spans="1:2" x14ac:dyDescent="0.25">
      <c r="A2800" s="62">
        <v>25173702</v>
      </c>
      <c r="B2800" s="63" t="s">
        <v>3263</v>
      </c>
    </row>
    <row r="2801" spans="1:2" x14ac:dyDescent="0.25">
      <c r="A2801" s="62">
        <v>25173703</v>
      </c>
      <c r="B2801" s="63" t="s">
        <v>15006</v>
      </c>
    </row>
    <row r="2802" spans="1:2" x14ac:dyDescent="0.25">
      <c r="A2802" s="62">
        <v>25173704</v>
      </c>
      <c r="B2802" s="63" t="s">
        <v>14716</v>
      </c>
    </row>
    <row r="2803" spans="1:2" x14ac:dyDescent="0.25">
      <c r="A2803" s="62">
        <v>25173705</v>
      </c>
      <c r="B2803" s="63" t="s">
        <v>13152</v>
      </c>
    </row>
    <row r="2804" spans="1:2" x14ac:dyDescent="0.25">
      <c r="A2804" s="62">
        <v>25173801</v>
      </c>
      <c r="B2804" s="63" t="s">
        <v>4616</v>
      </c>
    </row>
    <row r="2805" spans="1:2" x14ac:dyDescent="0.25">
      <c r="A2805" s="62">
        <v>25173802</v>
      </c>
      <c r="B2805" s="63" t="s">
        <v>9929</v>
      </c>
    </row>
    <row r="2806" spans="1:2" x14ac:dyDescent="0.25">
      <c r="A2806" s="62">
        <v>25173803</v>
      </c>
      <c r="B2806" s="63" t="s">
        <v>17915</v>
      </c>
    </row>
    <row r="2807" spans="1:2" x14ac:dyDescent="0.25">
      <c r="A2807" s="62">
        <v>25173804</v>
      </c>
      <c r="B2807" s="63" t="s">
        <v>12407</v>
      </c>
    </row>
    <row r="2808" spans="1:2" x14ac:dyDescent="0.25">
      <c r="A2808" s="62">
        <v>25173805</v>
      </c>
      <c r="B2808" s="63" t="s">
        <v>13460</v>
      </c>
    </row>
    <row r="2809" spans="1:2" x14ac:dyDescent="0.25">
      <c r="A2809" s="62">
        <v>25173806</v>
      </c>
      <c r="B2809" s="63" t="s">
        <v>13326</v>
      </c>
    </row>
    <row r="2810" spans="1:2" x14ac:dyDescent="0.25">
      <c r="A2810" s="62">
        <v>25173807</v>
      </c>
      <c r="B2810" s="63" t="s">
        <v>8191</v>
      </c>
    </row>
    <row r="2811" spans="1:2" x14ac:dyDescent="0.25">
      <c r="A2811" s="62">
        <v>25173808</v>
      </c>
      <c r="B2811" s="63" t="s">
        <v>13067</v>
      </c>
    </row>
    <row r="2812" spans="1:2" x14ac:dyDescent="0.25">
      <c r="A2812" s="62">
        <v>25173809</v>
      </c>
      <c r="B2812" s="63" t="s">
        <v>14559</v>
      </c>
    </row>
    <row r="2813" spans="1:2" x14ac:dyDescent="0.25">
      <c r="A2813" s="62">
        <v>25173810</v>
      </c>
      <c r="B2813" s="63" t="s">
        <v>8442</v>
      </c>
    </row>
    <row r="2814" spans="1:2" x14ac:dyDescent="0.25">
      <c r="A2814" s="62">
        <v>25173811</v>
      </c>
      <c r="B2814" s="63" t="s">
        <v>8971</v>
      </c>
    </row>
    <row r="2815" spans="1:2" x14ac:dyDescent="0.25">
      <c r="A2815" s="62">
        <v>25173812</v>
      </c>
      <c r="B2815" s="63" t="s">
        <v>12087</v>
      </c>
    </row>
    <row r="2816" spans="1:2" x14ac:dyDescent="0.25">
      <c r="A2816" s="62">
        <v>25173813</v>
      </c>
      <c r="B2816" s="63" t="s">
        <v>8472</v>
      </c>
    </row>
    <row r="2817" spans="1:2" x14ac:dyDescent="0.25">
      <c r="A2817" s="62">
        <v>25173815</v>
      </c>
      <c r="B2817" s="63" t="s">
        <v>9842</v>
      </c>
    </row>
    <row r="2818" spans="1:2" x14ac:dyDescent="0.25">
      <c r="A2818" s="62">
        <v>25173816</v>
      </c>
      <c r="B2818" s="63" t="s">
        <v>7050</v>
      </c>
    </row>
    <row r="2819" spans="1:2" x14ac:dyDescent="0.25">
      <c r="A2819" s="62">
        <v>25173817</v>
      </c>
      <c r="B2819" s="63" t="s">
        <v>11646</v>
      </c>
    </row>
    <row r="2820" spans="1:2" x14ac:dyDescent="0.25">
      <c r="A2820" s="62">
        <v>25173901</v>
      </c>
      <c r="B2820" s="63" t="s">
        <v>18071</v>
      </c>
    </row>
    <row r="2821" spans="1:2" x14ac:dyDescent="0.25">
      <c r="A2821" s="62">
        <v>25174001</v>
      </c>
      <c r="B2821" s="63" t="s">
        <v>18656</v>
      </c>
    </row>
    <row r="2822" spans="1:2" x14ac:dyDescent="0.25">
      <c r="A2822" s="62">
        <v>25174002</v>
      </c>
      <c r="B2822" s="63" t="s">
        <v>1440</v>
      </c>
    </row>
    <row r="2823" spans="1:2" x14ac:dyDescent="0.25">
      <c r="A2823" s="62">
        <v>25174003</v>
      </c>
      <c r="B2823" s="63" t="s">
        <v>2398</v>
      </c>
    </row>
    <row r="2824" spans="1:2" x14ac:dyDescent="0.25">
      <c r="A2824" s="62">
        <v>25174004</v>
      </c>
      <c r="B2824" s="63" t="s">
        <v>7556</v>
      </c>
    </row>
    <row r="2825" spans="1:2" x14ac:dyDescent="0.25">
      <c r="A2825" s="62">
        <v>25174101</v>
      </c>
      <c r="B2825" s="63" t="s">
        <v>15559</v>
      </c>
    </row>
    <row r="2826" spans="1:2" x14ac:dyDescent="0.25">
      <c r="A2826" s="62">
        <v>25174102</v>
      </c>
      <c r="B2826" s="63" t="s">
        <v>16611</v>
      </c>
    </row>
    <row r="2827" spans="1:2" x14ac:dyDescent="0.25">
      <c r="A2827" s="62">
        <v>25174103</v>
      </c>
      <c r="B2827" s="63" t="s">
        <v>17944</v>
      </c>
    </row>
    <row r="2828" spans="1:2" x14ac:dyDescent="0.25">
      <c r="A2828" s="62">
        <v>25174104</v>
      </c>
      <c r="B2828" s="63" t="s">
        <v>4552</v>
      </c>
    </row>
    <row r="2829" spans="1:2" x14ac:dyDescent="0.25">
      <c r="A2829" s="62">
        <v>25174105</v>
      </c>
      <c r="B2829" s="63" t="s">
        <v>5463</v>
      </c>
    </row>
    <row r="2830" spans="1:2" x14ac:dyDescent="0.25">
      <c r="A2830" s="62">
        <v>25174106</v>
      </c>
      <c r="B2830" s="63" t="s">
        <v>12335</v>
      </c>
    </row>
    <row r="2831" spans="1:2" x14ac:dyDescent="0.25">
      <c r="A2831" s="62">
        <v>25174107</v>
      </c>
      <c r="B2831" s="63" t="s">
        <v>163</v>
      </c>
    </row>
    <row r="2832" spans="1:2" x14ac:dyDescent="0.25">
      <c r="A2832" s="62">
        <v>25174201</v>
      </c>
      <c r="B2832" s="63" t="s">
        <v>9027</v>
      </c>
    </row>
    <row r="2833" spans="1:2" x14ac:dyDescent="0.25">
      <c r="A2833" s="62">
        <v>25174202</v>
      </c>
      <c r="B2833" s="63" t="s">
        <v>13413</v>
      </c>
    </row>
    <row r="2834" spans="1:2" x14ac:dyDescent="0.25">
      <c r="A2834" s="62">
        <v>25174203</v>
      </c>
      <c r="B2834" s="63" t="s">
        <v>10541</v>
      </c>
    </row>
    <row r="2835" spans="1:2" x14ac:dyDescent="0.25">
      <c r="A2835" s="62">
        <v>25174204</v>
      </c>
      <c r="B2835" s="63" t="s">
        <v>4323</v>
      </c>
    </row>
    <row r="2836" spans="1:2" x14ac:dyDescent="0.25">
      <c r="A2836" s="62">
        <v>25174205</v>
      </c>
      <c r="B2836" s="63" t="s">
        <v>6378</v>
      </c>
    </row>
    <row r="2837" spans="1:2" x14ac:dyDescent="0.25">
      <c r="A2837" s="62">
        <v>25174206</v>
      </c>
      <c r="B2837" s="63" t="s">
        <v>943</v>
      </c>
    </row>
    <row r="2838" spans="1:2" x14ac:dyDescent="0.25">
      <c r="A2838" s="62">
        <v>25174207</v>
      </c>
      <c r="B2838" s="63" t="s">
        <v>17504</v>
      </c>
    </row>
    <row r="2839" spans="1:2" x14ac:dyDescent="0.25">
      <c r="A2839" s="62">
        <v>25174208</v>
      </c>
      <c r="B2839" s="63" t="s">
        <v>6357</v>
      </c>
    </row>
    <row r="2840" spans="1:2" x14ac:dyDescent="0.25">
      <c r="A2840" s="62">
        <v>25174209</v>
      </c>
      <c r="B2840" s="63" t="s">
        <v>4704</v>
      </c>
    </row>
    <row r="2841" spans="1:2" x14ac:dyDescent="0.25">
      <c r="A2841" s="62">
        <v>25174210</v>
      </c>
      <c r="B2841" s="63" t="s">
        <v>6713</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8787</v>
      </c>
    </row>
    <row r="2846" spans="1:2" x14ac:dyDescent="0.25">
      <c r="A2846" s="62">
        <v>25174402</v>
      </c>
      <c r="B2846" s="63" t="s">
        <v>14861</v>
      </c>
    </row>
    <row r="2847" spans="1:2" x14ac:dyDescent="0.25">
      <c r="A2847" s="62">
        <v>25174403</v>
      </c>
      <c r="B2847" s="63" t="s">
        <v>8576</v>
      </c>
    </row>
    <row r="2848" spans="1:2" x14ac:dyDescent="0.25">
      <c r="A2848" s="62">
        <v>25174404</v>
      </c>
      <c r="B2848" s="63" t="s">
        <v>6496</v>
      </c>
    </row>
    <row r="2849" spans="1:2" x14ac:dyDescent="0.25">
      <c r="A2849" s="62">
        <v>25174405</v>
      </c>
      <c r="B2849" s="63" t="s">
        <v>439</v>
      </c>
    </row>
    <row r="2850" spans="1:2" x14ac:dyDescent="0.25">
      <c r="A2850" s="62">
        <v>25174406</v>
      </c>
      <c r="B2850" s="63" t="s">
        <v>8802</v>
      </c>
    </row>
    <row r="2851" spans="1:2" x14ac:dyDescent="0.25">
      <c r="A2851" s="62">
        <v>25174407</v>
      </c>
      <c r="B2851" s="63" t="s">
        <v>4758</v>
      </c>
    </row>
    <row r="2852" spans="1:2" x14ac:dyDescent="0.25">
      <c r="A2852" s="62">
        <v>25174408</v>
      </c>
      <c r="B2852" s="63" t="s">
        <v>9304</v>
      </c>
    </row>
    <row r="2853" spans="1:2" x14ac:dyDescent="0.25">
      <c r="A2853" s="62">
        <v>25174409</v>
      </c>
      <c r="B2853" s="63" t="s">
        <v>3269</v>
      </c>
    </row>
    <row r="2854" spans="1:2" x14ac:dyDescent="0.25">
      <c r="A2854" s="62">
        <v>25174410</v>
      </c>
      <c r="B2854" s="63" t="s">
        <v>15744</v>
      </c>
    </row>
    <row r="2855" spans="1:2" x14ac:dyDescent="0.25">
      <c r="A2855" s="62">
        <v>25174601</v>
      </c>
      <c r="B2855" s="63" t="s">
        <v>9257</v>
      </c>
    </row>
    <row r="2856" spans="1:2" x14ac:dyDescent="0.25">
      <c r="A2856" s="62">
        <v>25174602</v>
      </c>
      <c r="B2856" s="63" t="s">
        <v>16499</v>
      </c>
    </row>
    <row r="2857" spans="1:2" x14ac:dyDescent="0.25">
      <c r="A2857" s="62">
        <v>25174603</v>
      </c>
      <c r="B2857" s="63" t="s">
        <v>9672</v>
      </c>
    </row>
    <row r="2858" spans="1:2" x14ac:dyDescent="0.25">
      <c r="A2858" s="62">
        <v>25174701</v>
      </c>
      <c r="B2858" s="63" t="s">
        <v>4609</v>
      </c>
    </row>
    <row r="2859" spans="1:2" x14ac:dyDescent="0.25">
      <c r="A2859" s="62">
        <v>25181601</v>
      </c>
      <c r="B2859" s="63" t="s">
        <v>4125</v>
      </c>
    </row>
    <row r="2860" spans="1:2" x14ac:dyDescent="0.25">
      <c r="A2860" s="62">
        <v>25181602</v>
      </c>
      <c r="B2860" s="63" t="s">
        <v>12114</v>
      </c>
    </row>
    <row r="2861" spans="1:2" x14ac:dyDescent="0.25">
      <c r="A2861" s="62">
        <v>25181603</v>
      </c>
      <c r="B2861" s="63" t="s">
        <v>2042</v>
      </c>
    </row>
    <row r="2862" spans="1:2" x14ac:dyDescent="0.25">
      <c r="A2862" s="62">
        <v>25181701</v>
      </c>
      <c r="B2862" s="63" t="s">
        <v>2832</v>
      </c>
    </row>
    <row r="2863" spans="1:2" x14ac:dyDescent="0.25">
      <c r="A2863" s="62">
        <v>25181702</v>
      </c>
      <c r="B2863" s="63" t="s">
        <v>2363</v>
      </c>
    </row>
    <row r="2864" spans="1:2" x14ac:dyDescent="0.25">
      <c r="A2864" s="62">
        <v>25181703</v>
      </c>
      <c r="B2864" s="63" t="s">
        <v>13424</v>
      </c>
    </row>
    <row r="2865" spans="1:2" x14ac:dyDescent="0.25">
      <c r="A2865" s="62">
        <v>25181704</v>
      </c>
      <c r="B2865" s="63" t="s">
        <v>2337</v>
      </c>
    </row>
    <row r="2866" spans="1:2" x14ac:dyDescent="0.25">
      <c r="A2866" s="62">
        <v>25181705</v>
      </c>
      <c r="B2866" s="63" t="s">
        <v>10494</v>
      </c>
    </row>
    <row r="2867" spans="1:2" x14ac:dyDescent="0.25">
      <c r="A2867" s="62">
        <v>25181706</v>
      </c>
      <c r="B2867" s="63" t="s">
        <v>12463</v>
      </c>
    </row>
    <row r="2868" spans="1:2" x14ac:dyDescent="0.25">
      <c r="A2868" s="62">
        <v>25181707</v>
      </c>
      <c r="B2868" s="63" t="s">
        <v>15279</v>
      </c>
    </row>
    <row r="2869" spans="1:2" x14ac:dyDescent="0.25">
      <c r="A2869" s="62">
        <v>25181708</v>
      </c>
      <c r="B2869" s="63" t="s">
        <v>13661</v>
      </c>
    </row>
    <row r="2870" spans="1:2" x14ac:dyDescent="0.25">
      <c r="A2870" s="62">
        <v>25181709</v>
      </c>
      <c r="B2870" s="63" t="s">
        <v>12153</v>
      </c>
    </row>
    <row r="2871" spans="1:2" x14ac:dyDescent="0.25">
      <c r="A2871" s="62">
        <v>25181710</v>
      </c>
      <c r="B2871" s="63" t="s">
        <v>4097</v>
      </c>
    </row>
    <row r="2872" spans="1:2" x14ac:dyDescent="0.25">
      <c r="A2872" s="62">
        <v>25181711</v>
      </c>
      <c r="B2872" s="63" t="s">
        <v>4237</v>
      </c>
    </row>
    <row r="2873" spans="1:2" x14ac:dyDescent="0.25">
      <c r="A2873" s="62">
        <v>25181712</v>
      </c>
      <c r="B2873" s="63" t="s">
        <v>14956</v>
      </c>
    </row>
    <row r="2874" spans="1:2" x14ac:dyDescent="0.25">
      <c r="A2874" s="62">
        <v>25181713</v>
      </c>
      <c r="B2874" s="63" t="s">
        <v>12145</v>
      </c>
    </row>
    <row r="2875" spans="1:2" x14ac:dyDescent="0.25">
      <c r="A2875" s="62">
        <v>25191501</v>
      </c>
      <c r="B2875" s="63" t="s">
        <v>10991</v>
      </c>
    </row>
    <row r="2876" spans="1:2" x14ac:dyDescent="0.25">
      <c r="A2876" s="62">
        <v>25191502</v>
      </c>
      <c r="B2876" s="63" t="s">
        <v>6984</v>
      </c>
    </row>
    <row r="2877" spans="1:2" x14ac:dyDescent="0.25">
      <c r="A2877" s="62">
        <v>25191503</v>
      </c>
      <c r="B2877" s="63" t="s">
        <v>7717</v>
      </c>
    </row>
    <row r="2878" spans="1:2" x14ac:dyDescent="0.25">
      <c r="A2878" s="62">
        <v>25191504</v>
      </c>
      <c r="B2878" s="63" t="s">
        <v>16790</v>
      </c>
    </row>
    <row r="2879" spans="1:2" x14ac:dyDescent="0.25">
      <c r="A2879" s="62">
        <v>25191505</v>
      </c>
      <c r="B2879" s="63" t="s">
        <v>10913</v>
      </c>
    </row>
    <row r="2880" spans="1:2" x14ac:dyDescent="0.25">
      <c r="A2880" s="62">
        <v>25191506</v>
      </c>
      <c r="B2880" s="63" t="s">
        <v>12394</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14051</v>
      </c>
    </row>
    <row r="2885" spans="1:2" x14ac:dyDescent="0.25">
      <c r="A2885" s="62">
        <v>25191511</v>
      </c>
      <c r="B2885" s="63" t="s">
        <v>15306</v>
      </c>
    </row>
    <row r="2886" spans="1:2" x14ac:dyDescent="0.25">
      <c r="A2886" s="62">
        <v>25191512</v>
      </c>
      <c r="B2886" s="63" t="s">
        <v>16173</v>
      </c>
    </row>
    <row r="2887" spans="1:2" x14ac:dyDescent="0.25">
      <c r="A2887" s="62">
        <v>25191513</v>
      </c>
      <c r="B2887" s="63" t="s">
        <v>8582</v>
      </c>
    </row>
    <row r="2888" spans="1:2" x14ac:dyDescent="0.25">
      <c r="A2888" s="62">
        <v>25191514</v>
      </c>
      <c r="B2888" s="63" t="s">
        <v>16402</v>
      </c>
    </row>
    <row r="2889" spans="1:2" x14ac:dyDescent="0.25">
      <c r="A2889" s="62">
        <v>25191601</v>
      </c>
      <c r="B2889" s="63" t="s">
        <v>6659</v>
      </c>
    </row>
    <row r="2890" spans="1:2" x14ac:dyDescent="0.25">
      <c r="A2890" s="62">
        <v>25191602</v>
      </c>
      <c r="B2890" s="63" t="s">
        <v>17307</v>
      </c>
    </row>
    <row r="2891" spans="1:2" x14ac:dyDescent="0.25">
      <c r="A2891" s="62">
        <v>25191603</v>
      </c>
      <c r="B2891" s="63" t="s">
        <v>3967</v>
      </c>
    </row>
    <row r="2892" spans="1:2" x14ac:dyDescent="0.25">
      <c r="A2892" s="62">
        <v>25191604</v>
      </c>
      <c r="B2892" s="63" t="s">
        <v>11135</v>
      </c>
    </row>
    <row r="2893" spans="1:2" x14ac:dyDescent="0.25">
      <c r="A2893" s="62">
        <v>25191605</v>
      </c>
      <c r="B2893" s="63" t="s">
        <v>15495</v>
      </c>
    </row>
    <row r="2894" spans="1:2" x14ac:dyDescent="0.25">
      <c r="A2894" s="62">
        <v>25191701</v>
      </c>
      <c r="B2894" s="63" t="s">
        <v>16488</v>
      </c>
    </row>
    <row r="2895" spans="1:2" x14ac:dyDescent="0.25">
      <c r="A2895" s="62">
        <v>25191702</v>
      </c>
      <c r="B2895" s="63" t="s">
        <v>5901</v>
      </c>
    </row>
    <row r="2896" spans="1:2" x14ac:dyDescent="0.25">
      <c r="A2896" s="62">
        <v>25191703</v>
      </c>
      <c r="B2896" s="63" t="s">
        <v>12231</v>
      </c>
    </row>
    <row r="2897" spans="1:2" x14ac:dyDescent="0.25">
      <c r="A2897" s="62">
        <v>25191704</v>
      </c>
      <c r="B2897" s="63" t="s">
        <v>17326</v>
      </c>
    </row>
    <row r="2898" spans="1:2" x14ac:dyDescent="0.25">
      <c r="A2898" s="62">
        <v>25201501</v>
      </c>
      <c r="B2898" s="63" t="s">
        <v>15767</v>
      </c>
    </row>
    <row r="2899" spans="1:2" x14ac:dyDescent="0.25">
      <c r="A2899" s="62">
        <v>25201502</v>
      </c>
      <c r="B2899" s="63" t="s">
        <v>177</v>
      </c>
    </row>
    <row r="2900" spans="1:2" x14ac:dyDescent="0.25">
      <c r="A2900" s="62">
        <v>25201503</v>
      </c>
      <c r="B2900" s="63" t="s">
        <v>1274</v>
      </c>
    </row>
    <row r="2901" spans="1:2" x14ac:dyDescent="0.25">
      <c r="A2901" s="62">
        <v>25201504</v>
      </c>
      <c r="B2901" s="63" t="s">
        <v>3761</v>
      </c>
    </row>
    <row r="2902" spans="1:2" x14ac:dyDescent="0.25">
      <c r="A2902" s="62">
        <v>25201505</v>
      </c>
      <c r="B2902" s="63" t="s">
        <v>2770</v>
      </c>
    </row>
    <row r="2903" spans="1:2" x14ac:dyDescent="0.25">
      <c r="A2903" s="62">
        <v>25201506</v>
      </c>
      <c r="B2903" s="63" t="s">
        <v>8389</v>
      </c>
    </row>
    <row r="2904" spans="1:2" x14ac:dyDescent="0.25">
      <c r="A2904" s="62">
        <v>25201507</v>
      </c>
      <c r="B2904" s="63" t="s">
        <v>3692</v>
      </c>
    </row>
    <row r="2905" spans="1:2" x14ac:dyDescent="0.25">
      <c r="A2905" s="62">
        <v>25201508</v>
      </c>
      <c r="B2905" s="63" t="s">
        <v>14109</v>
      </c>
    </row>
    <row r="2906" spans="1:2" x14ac:dyDescent="0.25">
      <c r="A2906" s="62">
        <v>25201509</v>
      </c>
      <c r="B2906" s="63" t="s">
        <v>10220</v>
      </c>
    </row>
    <row r="2907" spans="1:2" x14ac:dyDescent="0.25">
      <c r="A2907" s="62">
        <v>25201510</v>
      </c>
      <c r="B2907" s="63" t="s">
        <v>5534</v>
      </c>
    </row>
    <row r="2908" spans="1:2" x14ac:dyDescent="0.25">
      <c r="A2908" s="62">
        <v>25201511</v>
      </c>
      <c r="B2908" s="63" t="s">
        <v>16892</v>
      </c>
    </row>
    <row r="2909" spans="1:2" x14ac:dyDescent="0.25">
      <c r="A2909" s="62">
        <v>25201512</v>
      </c>
      <c r="B2909" s="63" t="s">
        <v>8894</v>
      </c>
    </row>
    <row r="2910" spans="1:2" x14ac:dyDescent="0.25">
      <c r="A2910" s="62">
        <v>25201513</v>
      </c>
      <c r="B2910" s="63" t="s">
        <v>10265</v>
      </c>
    </row>
    <row r="2911" spans="1:2" x14ac:dyDescent="0.25">
      <c r="A2911" s="62">
        <v>25201514</v>
      </c>
      <c r="B2911" s="63" t="s">
        <v>11983</v>
      </c>
    </row>
    <row r="2912" spans="1:2" x14ac:dyDescent="0.25">
      <c r="A2912" s="62">
        <v>25201515</v>
      </c>
      <c r="B2912" s="63" t="s">
        <v>14985</v>
      </c>
    </row>
    <row r="2913" spans="1:2" x14ac:dyDescent="0.25">
      <c r="A2913" s="62">
        <v>25201516</v>
      </c>
      <c r="B2913" s="63" t="s">
        <v>8112</v>
      </c>
    </row>
    <row r="2914" spans="1:2" x14ac:dyDescent="0.25">
      <c r="A2914" s="62">
        <v>25201517</v>
      </c>
      <c r="B2914" s="63" t="s">
        <v>9875</v>
      </c>
    </row>
    <row r="2915" spans="1:2" x14ac:dyDescent="0.25">
      <c r="A2915" s="62">
        <v>25201518</v>
      </c>
      <c r="B2915" s="63" t="s">
        <v>1157</v>
      </c>
    </row>
    <row r="2916" spans="1:2" x14ac:dyDescent="0.25">
      <c r="A2916" s="62">
        <v>25201519</v>
      </c>
      <c r="B2916" s="63" t="s">
        <v>9676</v>
      </c>
    </row>
    <row r="2917" spans="1:2" x14ac:dyDescent="0.25">
      <c r="A2917" s="62">
        <v>25201520</v>
      </c>
      <c r="B2917" s="63" t="s">
        <v>17058</v>
      </c>
    </row>
    <row r="2918" spans="1:2" x14ac:dyDescent="0.25">
      <c r="A2918" s="62">
        <v>25201601</v>
      </c>
      <c r="B2918" s="63" t="s">
        <v>8473</v>
      </c>
    </row>
    <row r="2919" spans="1:2" x14ac:dyDescent="0.25">
      <c r="A2919" s="62">
        <v>25201602</v>
      </c>
      <c r="B2919" s="63" t="s">
        <v>5930</v>
      </c>
    </row>
    <row r="2920" spans="1:2" x14ac:dyDescent="0.25">
      <c r="A2920" s="62">
        <v>25201603</v>
      </c>
      <c r="B2920" s="63" t="s">
        <v>3022</v>
      </c>
    </row>
    <row r="2921" spans="1:2" x14ac:dyDescent="0.25">
      <c r="A2921" s="62">
        <v>25201604</v>
      </c>
      <c r="B2921" s="63" t="s">
        <v>1574</v>
      </c>
    </row>
    <row r="2922" spans="1:2" x14ac:dyDescent="0.25">
      <c r="A2922" s="62">
        <v>25201605</v>
      </c>
      <c r="B2922" s="63" t="s">
        <v>11877</v>
      </c>
    </row>
    <row r="2923" spans="1:2" x14ac:dyDescent="0.25">
      <c r="A2923" s="62">
        <v>25201606</v>
      </c>
      <c r="B2923" s="63" t="s">
        <v>15424</v>
      </c>
    </row>
    <row r="2924" spans="1:2" x14ac:dyDescent="0.25">
      <c r="A2924" s="62">
        <v>25201701</v>
      </c>
      <c r="B2924" s="63" t="s">
        <v>18137</v>
      </c>
    </row>
    <row r="2925" spans="1:2" x14ac:dyDescent="0.25">
      <c r="A2925" s="62">
        <v>25201702</v>
      </c>
      <c r="B2925" s="63" t="s">
        <v>1093</v>
      </c>
    </row>
    <row r="2926" spans="1:2" x14ac:dyDescent="0.25">
      <c r="A2926" s="62">
        <v>25201703</v>
      </c>
      <c r="B2926" s="63" t="s">
        <v>6982</v>
      </c>
    </row>
    <row r="2927" spans="1:2" x14ac:dyDescent="0.25">
      <c r="A2927" s="62">
        <v>25201704</v>
      </c>
      <c r="B2927" s="63" t="s">
        <v>3445</v>
      </c>
    </row>
    <row r="2928" spans="1:2" x14ac:dyDescent="0.25">
      <c r="A2928" s="62">
        <v>25201705</v>
      </c>
      <c r="B2928" s="63" t="s">
        <v>10700</v>
      </c>
    </row>
    <row r="2929" spans="1:2" x14ac:dyDescent="0.25">
      <c r="A2929" s="62">
        <v>25201706</v>
      </c>
      <c r="B2929" s="63" t="s">
        <v>5707</v>
      </c>
    </row>
    <row r="2930" spans="1:2" x14ac:dyDescent="0.25">
      <c r="A2930" s="62">
        <v>25201707</v>
      </c>
      <c r="B2930" s="63" t="s">
        <v>4853</v>
      </c>
    </row>
    <row r="2931" spans="1:2" x14ac:dyDescent="0.25">
      <c r="A2931" s="62">
        <v>25201708</v>
      </c>
      <c r="B2931" s="63" t="s">
        <v>16472</v>
      </c>
    </row>
    <row r="2932" spans="1:2" x14ac:dyDescent="0.25">
      <c r="A2932" s="62">
        <v>25201709</v>
      </c>
      <c r="B2932" s="63" t="s">
        <v>17902</v>
      </c>
    </row>
    <row r="2933" spans="1:2" x14ac:dyDescent="0.25">
      <c r="A2933" s="62">
        <v>25201710</v>
      </c>
      <c r="B2933" s="63" t="s">
        <v>14062</v>
      </c>
    </row>
    <row r="2934" spans="1:2" x14ac:dyDescent="0.25">
      <c r="A2934" s="62">
        <v>25201801</v>
      </c>
      <c r="B2934" s="63" t="s">
        <v>7821</v>
      </c>
    </row>
    <row r="2935" spans="1:2" x14ac:dyDescent="0.25">
      <c r="A2935" s="62">
        <v>25201802</v>
      </c>
      <c r="B2935" s="63" t="s">
        <v>8519</v>
      </c>
    </row>
    <row r="2936" spans="1:2" x14ac:dyDescent="0.25">
      <c r="A2936" s="62">
        <v>25201901</v>
      </c>
      <c r="B2936" s="63" t="s">
        <v>17806</v>
      </c>
    </row>
    <row r="2937" spans="1:2" x14ac:dyDescent="0.25">
      <c r="A2937" s="62">
        <v>25201902</v>
      </c>
      <c r="B2937" s="63" t="s">
        <v>4229</v>
      </c>
    </row>
    <row r="2938" spans="1:2" x14ac:dyDescent="0.25">
      <c r="A2938" s="62">
        <v>25201903</v>
      </c>
      <c r="B2938" s="63" t="s">
        <v>15130</v>
      </c>
    </row>
    <row r="2939" spans="1:2" x14ac:dyDescent="0.25">
      <c r="A2939" s="62">
        <v>25201904</v>
      </c>
      <c r="B2939" s="63" t="s">
        <v>6623</v>
      </c>
    </row>
    <row r="2940" spans="1:2" x14ac:dyDescent="0.25">
      <c r="A2940" s="62">
        <v>25202001</v>
      </c>
      <c r="B2940" s="63" t="s">
        <v>8594</v>
      </c>
    </row>
    <row r="2941" spans="1:2" x14ac:dyDescent="0.25">
      <c r="A2941" s="62">
        <v>25202002</v>
      </c>
      <c r="B2941" s="63" t="s">
        <v>18351</v>
      </c>
    </row>
    <row r="2942" spans="1:2" x14ac:dyDescent="0.25">
      <c r="A2942" s="62">
        <v>25202003</v>
      </c>
      <c r="B2942" s="63" t="s">
        <v>12208</v>
      </c>
    </row>
    <row r="2943" spans="1:2" x14ac:dyDescent="0.25">
      <c r="A2943" s="62">
        <v>25202004</v>
      </c>
      <c r="B2943" s="63" t="s">
        <v>14988</v>
      </c>
    </row>
    <row r="2944" spans="1:2" x14ac:dyDescent="0.25">
      <c r="A2944" s="62">
        <v>25202101</v>
      </c>
      <c r="B2944" s="63" t="s">
        <v>13571</v>
      </c>
    </row>
    <row r="2945" spans="1:2" x14ac:dyDescent="0.25">
      <c r="A2945" s="62">
        <v>25202102</v>
      </c>
      <c r="B2945" s="63" t="s">
        <v>7596</v>
      </c>
    </row>
    <row r="2946" spans="1:2" x14ac:dyDescent="0.25">
      <c r="A2946" s="62">
        <v>25202103</v>
      </c>
      <c r="B2946" s="63" t="s">
        <v>11003</v>
      </c>
    </row>
    <row r="2947" spans="1:2" x14ac:dyDescent="0.25">
      <c r="A2947" s="62">
        <v>25202104</v>
      </c>
      <c r="B2947" s="63" t="s">
        <v>3341</v>
      </c>
    </row>
    <row r="2948" spans="1:2" x14ac:dyDescent="0.25">
      <c r="A2948" s="62">
        <v>25202105</v>
      </c>
      <c r="B2948" s="63" t="s">
        <v>10907</v>
      </c>
    </row>
    <row r="2949" spans="1:2" x14ac:dyDescent="0.25">
      <c r="A2949" s="62">
        <v>25202201</v>
      </c>
      <c r="B2949" s="63" t="s">
        <v>3953</v>
      </c>
    </row>
    <row r="2950" spans="1:2" x14ac:dyDescent="0.25">
      <c r="A2950" s="62">
        <v>25202202</v>
      </c>
      <c r="B2950" s="63" t="s">
        <v>4421</v>
      </c>
    </row>
    <row r="2951" spans="1:2" x14ac:dyDescent="0.25">
      <c r="A2951" s="62">
        <v>25202203</v>
      </c>
      <c r="B2951" s="63" t="s">
        <v>12446</v>
      </c>
    </row>
    <row r="2952" spans="1:2" x14ac:dyDescent="0.25">
      <c r="A2952" s="62">
        <v>25202204</v>
      </c>
      <c r="B2952" s="63" t="s">
        <v>13628</v>
      </c>
    </row>
    <row r="2953" spans="1:2" x14ac:dyDescent="0.25">
      <c r="A2953" s="62">
        <v>25202205</v>
      </c>
      <c r="B2953" s="63" t="s">
        <v>16242</v>
      </c>
    </row>
    <row r="2954" spans="1:2" x14ac:dyDescent="0.25">
      <c r="A2954" s="62">
        <v>25202206</v>
      </c>
      <c r="B2954" s="63" t="s">
        <v>3973</v>
      </c>
    </row>
    <row r="2955" spans="1:2" x14ac:dyDescent="0.25">
      <c r="A2955" s="62">
        <v>25202301</v>
      </c>
      <c r="B2955" s="63" t="s">
        <v>11975</v>
      </c>
    </row>
    <row r="2956" spans="1:2" x14ac:dyDescent="0.25">
      <c r="A2956" s="62">
        <v>25202302</v>
      </c>
      <c r="B2956" s="63" t="s">
        <v>18029</v>
      </c>
    </row>
    <row r="2957" spans="1:2" x14ac:dyDescent="0.25">
      <c r="A2957" s="62">
        <v>25202401</v>
      </c>
      <c r="B2957" s="63" t="s">
        <v>8876</v>
      </c>
    </row>
    <row r="2958" spans="1:2" x14ac:dyDescent="0.25">
      <c r="A2958" s="62">
        <v>25202402</v>
      </c>
      <c r="B2958" s="63" t="s">
        <v>2422</v>
      </c>
    </row>
    <row r="2959" spans="1:2" x14ac:dyDescent="0.25">
      <c r="A2959" s="62">
        <v>25202403</v>
      </c>
      <c r="B2959" s="63" t="s">
        <v>8633</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15324</v>
      </c>
    </row>
    <row r="2966" spans="1:2" x14ac:dyDescent="0.25">
      <c r="A2966" s="62">
        <v>25202504</v>
      </c>
      <c r="B2966" s="63" t="s">
        <v>13122</v>
      </c>
    </row>
    <row r="2967" spans="1:2" x14ac:dyDescent="0.25">
      <c r="A2967" s="62">
        <v>25202505</v>
      </c>
      <c r="B2967" s="63" t="s">
        <v>18206</v>
      </c>
    </row>
    <row r="2968" spans="1:2" x14ac:dyDescent="0.25">
      <c r="A2968" s="62">
        <v>25202506</v>
      </c>
      <c r="B2968" s="63" t="s">
        <v>9083</v>
      </c>
    </row>
    <row r="2969" spans="1:2" x14ac:dyDescent="0.25">
      <c r="A2969" s="62">
        <v>25202507</v>
      </c>
      <c r="B2969" s="63" t="s">
        <v>15963</v>
      </c>
    </row>
    <row r="2970" spans="1:2" x14ac:dyDescent="0.25">
      <c r="A2970" s="62">
        <v>25202508</v>
      </c>
      <c r="B2970" s="63" t="s">
        <v>1883</v>
      </c>
    </row>
    <row r="2971" spans="1:2" x14ac:dyDescent="0.25">
      <c r="A2971" s="62">
        <v>25202509</v>
      </c>
      <c r="B2971" s="63" t="s">
        <v>5526</v>
      </c>
    </row>
    <row r="2972" spans="1:2" x14ac:dyDescent="0.25">
      <c r="A2972" s="62">
        <v>25202510</v>
      </c>
      <c r="B2972" s="63" t="s">
        <v>13318</v>
      </c>
    </row>
    <row r="2973" spans="1:2" x14ac:dyDescent="0.25">
      <c r="A2973" s="62">
        <v>25202601</v>
      </c>
      <c r="B2973" s="63" t="s">
        <v>14933</v>
      </c>
    </row>
    <row r="2974" spans="1:2" x14ac:dyDescent="0.25">
      <c r="A2974" s="62">
        <v>25202602</v>
      </c>
      <c r="B2974" s="63" t="s">
        <v>4448</v>
      </c>
    </row>
    <row r="2975" spans="1:2" x14ac:dyDescent="0.25">
      <c r="A2975" s="62">
        <v>25202603</v>
      </c>
      <c r="B2975" s="63" t="s">
        <v>9852</v>
      </c>
    </row>
    <row r="2976" spans="1:2" x14ac:dyDescent="0.25">
      <c r="A2976" s="62">
        <v>25202604</v>
      </c>
      <c r="B2976" s="63" t="s">
        <v>1860</v>
      </c>
    </row>
    <row r="2977" spans="1:2" x14ac:dyDescent="0.25">
      <c r="A2977" s="62">
        <v>25202605</v>
      </c>
      <c r="B2977" s="63" t="s">
        <v>11002</v>
      </c>
    </row>
    <row r="2978" spans="1:2" x14ac:dyDescent="0.25">
      <c r="A2978" s="62">
        <v>25202606</v>
      </c>
      <c r="B2978" s="63" t="s">
        <v>7168</v>
      </c>
    </row>
    <row r="2979" spans="1:2" x14ac:dyDescent="0.25">
      <c r="A2979" s="62">
        <v>25202607</v>
      </c>
      <c r="B2979" s="63" t="s">
        <v>7029</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9745</v>
      </c>
    </row>
    <row r="2984" spans="1:2" x14ac:dyDescent="0.25">
      <c r="A2984" s="62">
        <v>26101503</v>
      </c>
      <c r="B2984" s="63" t="s">
        <v>17600</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13667</v>
      </c>
    </row>
    <row r="2989" spans="1:2" x14ac:dyDescent="0.25">
      <c r="A2989" s="62">
        <v>26101508</v>
      </c>
      <c r="B2989" s="63" t="s">
        <v>15926</v>
      </c>
    </row>
    <row r="2990" spans="1:2" x14ac:dyDescent="0.25">
      <c r="A2990" s="62">
        <v>26101509</v>
      </c>
      <c r="B2990" s="63" t="s">
        <v>633</v>
      </c>
    </row>
    <row r="2991" spans="1:2" x14ac:dyDescent="0.25">
      <c r="A2991" s="62">
        <v>26101510</v>
      </c>
      <c r="B2991" s="63" t="s">
        <v>6604</v>
      </c>
    </row>
    <row r="2992" spans="1:2" x14ac:dyDescent="0.25">
      <c r="A2992" s="62">
        <v>26101511</v>
      </c>
      <c r="B2992" s="63" t="s">
        <v>8740</v>
      </c>
    </row>
    <row r="2993" spans="1:2" x14ac:dyDescent="0.25">
      <c r="A2993" s="62">
        <v>26101512</v>
      </c>
      <c r="B2993" s="63" t="s">
        <v>17397</v>
      </c>
    </row>
    <row r="2994" spans="1:2" x14ac:dyDescent="0.25">
      <c r="A2994" s="62">
        <v>26101513</v>
      </c>
      <c r="B2994" s="63" t="s">
        <v>14945</v>
      </c>
    </row>
    <row r="2995" spans="1:2" x14ac:dyDescent="0.25">
      <c r="A2995" s="62">
        <v>26101601</v>
      </c>
      <c r="B2995" s="63" t="s">
        <v>14544</v>
      </c>
    </row>
    <row r="2996" spans="1:2" x14ac:dyDescent="0.25">
      <c r="A2996" s="62">
        <v>26101602</v>
      </c>
      <c r="B2996" s="63" t="s">
        <v>14250</v>
      </c>
    </row>
    <row r="2997" spans="1:2" x14ac:dyDescent="0.25">
      <c r="A2997" s="62">
        <v>26101603</v>
      </c>
      <c r="B2997" s="63" t="s">
        <v>5850</v>
      </c>
    </row>
    <row r="2998" spans="1:2" x14ac:dyDescent="0.25">
      <c r="A2998" s="62">
        <v>26101604</v>
      </c>
      <c r="B2998" s="63" t="s">
        <v>8288</v>
      </c>
    </row>
    <row r="2999" spans="1:2" x14ac:dyDescent="0.25">
      <c r="A2999" s="62">
        <v>26101605</v>
      </c>
      <c r="B2999" s="63" t="s">
        <v>15640</v>
      </c>
    </row>
    <row r="3000" spans="1:2" x14ac:dyDescent="0.25">
      <c r="A3000" s="62">
        <v>26101606</v>
      </c>
      <c r="B3000" s="63" t="s">
        <v>12105</v>
      </c>
    </row>
    <row r="3001" spans="1:2" x14ac:dyDescent="0.25">
      <c r="A3001" s="62">
        <v>26101607</v>
      </c>
      <c r="B3001" s="63" t="s">
        <v>1894</v>
      </c>
    </row>
    <row r="3002" spans="1:2" x14ac:dyDescent="0.25">
      <c r="A3002" s="62">
        <v>26101608</v>
      </c>
      <c r="B3002" s="63" t="s">
        <v>5225</v>
      </c>
    </row>
    <row r="3003" spans="1:2" x14ac:dyDescent="0.25">
      <c r="A3003" s="62">
        <v>26101609</v>
      </c>
      <c r="B3003" s="63" t="s">
        <v>13876</v>
      </c>
    </row>
    <row r="3004" spans="1:2" x14ac:dyDescent="0.25">
      <c r="A3004" s="62">
        <v>26101610</v>
      </c>
      <c r="B3004" s="63" t="s">
        <v>4307</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2807</v>
      </c>
    </row>
    <row r="3011" spans="1:2" x14ac:dyDescent="0.25">
      <c r="A3011" s="62">
        <v>26101701</v>
      </c>
      <c r="B3011" s="63" t="s">
        <v>3791</v>
      </c>
    </row>
    <row r="3012" spans="1:2" x14ac:dyDescent="0.25">
      <c r="A3012" s="62">
        <v>26101702</v>
      </c>
      <c r="B3012" s="63" t="s">
        <v>13016</v>
      </c>
    </row>
    <row r="3013" spans="1:2" x14ac:dyDescent="0.25">
      <c r="A3013" s="62">
        <v>26101703</v>
      </c>
      <c r="B3013" s="63" t="s">
        <v>2166</v>
      </c>
    </row>
    <row r="3014" spans="1:2" x14ac:dyDescent="0.25">
      <c r="A3014" s="62">
        <v>26101704</v>
      </c>
      <c r="B3014" s="63" t="s">
        <v>14273</v>
      </c>
    </row>
    <row r="3015" spans="1:2" x14ac:dyDescent="0.25">
      <c r="A3015" s="62">
        <v>26101705</v>
      </c>
      <c r="B3015" s="63" t="s">
        <v>16735</v>
      </c>
    </row>
    <row r="3016" spans="1:2" x14ac:dyDescent="0.25">
      <c r="A3016" s="62">
        <v>26101706</v>
      </c>
      <c r="B3016" s="63" t="s">
        <v>3762</v>
      </c>
    </row>
    <row r="3017" spans="1:2" x14ac:dyDescent="0.25">
      <c r="A3017" s="62">
        <v>26101707</v>
      </c>
      <c r="B3017" s="63" t="s">
        <v>7524</v>
      </c>
    </row>
    <row r="3018" spans="1:2" x14ac:dyDescent="0.25">
      <c r="A3018" s="62">
        <v>26101708</v>
      </c>
      <c r="B3018" s="63" t="s">
        <v>17737</v>
      </c>
    </row>
    <row r="3019" spans="1:2" x14ac:dyDescent="0.25">
      <c r="A3019" s="62">
        <v>26101709</v>
      </c>
      <c r="B3019" s="63" t="s">
        <v>16351</v>
      </c>
    </row>
    <row r="3020" spans="1:2" x14ac:dyDescent="0.25">
      <c r="A3020" s="62">
        <v>26101710</v>
      </c>
      <c r="B3020" s="63" t="s">
        <v>475</v>
      </c>
    </row>
    <row r="3021" spans="1:2" x14ac:dyDescent="0.25">
      <c r="A3021" s="62">
        <v>26101711</v>
      </c>
      <c r="B3021" s="63" t="s">
        <v>6378</v>
      </c>
    </row>
    <row r="3022" spans="1:2" x14ac:dyDescent="0.25">
      <c r="A3022" s="62">
        <v>26101712</v>
      </c>
      <c r="B3022" s="63" t="s">
        <v>12064</v>
      </c>
    </row>
    <row r="3023" spans="1:2" x14ac:dyDescent="0.25">
      <c r="A3023" s="62">
        <v>26101713</v>
      </c>
      <c r="B3023" s="63" t="s">
        <v>5139</v>
      </c>
    </row>
    <row r="3024" spans="1:2" x14ac:dyDescent="0.25">
      <c r="A3024" s="62">
        <v>26101715</v>
      </c>
      <c r="B3024" s="63" t="s">
        <v>634</v>
      </c>
    </row>
    <row r="3025" spans="1:2" x14ac:dyDescent="0.25">
      <c r="A3025" s="62">
        <v>26101716</v>
      </c>
      <c r="B3025" s="63" t="s">
        <v>3216</v>
      </c>
    </row>
    <row r="3026" spans="1:2" x14ac:dyDescent="0.25">
      <c r="A3026" s="62">
        <v>26101717</v>
      </c>
      <c r="B3026" s="63" t="s">
        <v>4180</v>
      </c>
    </row>
    <row r="3027" spans="1:2" x14ac:dyDescent="0.25">
      <c r="A3027" s="62">
        <v>26101718</v>
      </c>
      <c r="B3027" s="63" t="s">
        <v>7000</v>
      </c>
    </row>
    <row r="3028" spans="1:2" x14ac:dyDescent="0.25">
      <c r="A3028" s="62">
        <v>26101719</v>
      </c>
      <c r="B3028" s="63" t="s">
        <v>4429</v>
      </c>
    </row>
    <row r="3029" spans="1:2" x14ac:dyDescent="0.25">
      <c r="A3029" s="62">
        <v>26101720</v>
      </c>
      <c r="B3029" s="63" t="s">
        <v>2134</v>
      </c>
    </row>
    <row r="3030" spans="1:2" x14ac:dyDescent="0.25">
      <c r="A3030" s="62">
        <v>26101721</v>
      </c>
      <c r="B3030" s="63" t="s">
        <v>8006</v>
      </c>
    </row>
    <row r="3031" spans="1:2" x14ac:dyDescent="0.25">
      <c r="A3031" s="62">
        <v>26101723</v>
      </c>
      <c r="B3031" s="63" t="s">
        <v>3043</v>
      </c>
    </row>
    <row r="3032" spans="1:2" x14ac:dyDescent="0.25">
      <c r="A3032" s="62">
        <v>26101724</v>
      </c>
      <c r="B3032" s="63" t="s">
        <v>529</v>
      </c>
    </row>
    <row r="3033" spans="1:2" x14ac:dyDescent="0.25">
      <c r="A3033" s="62">
        <v>26101725</v>
      </c>
      <c r="B3033" s="63" t="s">
        <v>14648</v>
      </c>
    </row>
    <row r="3034" spans="1:2" x14ac:dyDescent="0.25">
      <c r="A3034" s="62">
        <v>26101726</v>
      </c>
      <c r="B3034" s="63" t="s">
        <v>11567</v>
      </c>
    </row>
    <row r="3035" spans="1:2" x14ac:dyDescent="0.25">
      <c r="A3035" s="62">
        <v>26101727</v>
      </c>
      <c r="B3035" s="63" t="s">
        <v>12201</v>
      </c>
    </row>
    <row r="3036" spans="1:2" x14ac:dyDescent="0.25">
      <c r="A3036" s="62">
        <v>26101728</v>
      </c>
      <c r="B3036" s="63" t="s">
        <v>3646</v>
      </c>
    </row>
    <row r="3037" spans="1:2" x14ac:dyDescent="0.25">
      <c r="A3037" s="62">
        <v>26101729</v>
      </c>
      <c r="B3037" s="63" t="s">
        <v>2012</v>
      </c>
    </row>
    <row r="3038" spans="1:2" x14ac:dyDescent="0.25">
      <c r="A3038" s="62">
        <v>26101730</v>
      </c>
      <c r="B3038" s="63" t="s">
        <v>616</v>
      </c>
    </row>
    <row r="3039" spans="1:2" x14ac:dyDescent="0.25">
      <c r="A3039" s="62">
        <v>26101731</v>
      </c>
      <c r="B3039" s="63" t="s">
        <v>11820</v>
      </c>
    </row>
    <row r="3040" spans="1:2" x14ac:dyDescent="0.25">
      <c r="A3040" s="62">
        <v>26101732</v>
      </c>
      <c r="B3040" s="63" t="s">
        <v>10846</v>
      </c>
    </row>
    <row r="3041" spans="1:2" x14ac:dyDescent="0.25">
      <c r="A3041" s="62">
        <v>26101733</v>
      </c>
      <c r="B3041" s="63" t="s">
        <v>6053</v>
      </c>
    </row>
    <row r="3042" spans="1:2" x14ac:dyDescent="0.25">
      <c r="A3042" s="62">
        <v>26101734</v>
      </c>
      <c r="B3042" s="63" t="s">
        <v>11944</v>
      </c>
    </row>
    <row r="3043" spans="1:2" x14ac:dyDescent="0.25">
      <c r="A3043" s="62">
        <v>26101735</v>
      </c>
      <c r="B3043" s="63" t="s">
        <v>13800</v>
      </c>
    </row>
    <row r="3044" spans="1:2" x14ac:dyDescent="0.25">
      <c r="A3044" s="62">
        <v>26101736</v>
      </c>
      <c r="B3044" s="63" t="s">
        <v>10800</v>
      </c>
    </row>
    <row r="3045" spans="1:2" x14ac:dyDescent="0.25">
      <c r="A3045" s="62">
        <v>26101737</v>
      </c>
      <c r="B3045" s="63" t="s">
        <v>1753</v>
      </c>
    </row>
    <row r="3046" spans="1:2" x14ac:dyDescent="0.25">
      <c r="A3046" s="62">
        <v>26101738</v>
      </c>
      <c r="B3046" s="63" t="s">
        <v>7499</v>
      </c>
    </row>
    <row r="3047" spans="1:2" x14ac:dyDescent="0.25">
      <c r="A3047" s="62">
        <v>26101740</v>
      </c>
      <c r="B3047" s="63" t="s">
        <v>5421</v>
      </c>
    </row>
    <row r="3048" spans="1:2" x14ac:dyDescent="0.25">
      <c r="A3048" s="62">
        <v>26101741</v>
      </c>
      <c r="B3048" s="63" t="s">
        <v>8319</v>
      </c>
    </row>
    <row r="3049" spans="1:2" x14ac:dyDescent="0.25">
      <c r="A3049" s="62">
        <v>26101742</v>
      </c>
      <c r="B3049" s="63" t="s">
        <v>16016</v>
      </c>
    </row>
    <row r="3050" spans="1:2" x14ac:dyDescent="0.25">
      <c r="A3050" s="62">
        <v>26101743</v>
      </c>
      <c r="B3050" s="63" t="s">
        <v>14064</v>
      </c>
    </row>
    <row r="3051" spans="1:2" x14ac:dyDescent="0.25">
      <c r="A3051" s="62">
        <v>26101747</v>
      </c>
      <c r="B3051" s="63" t="s">
        <v>1246</v>
      </c>
    </row>
    <row r="3052" spans="1:2" x14ac:dyDescent="0.25">
      <c r="A3052" s="62">
        <v>26101748</v>
      </c>
      <c r="B3052" s="63" t="s">
        <v>16774</v>
      </c>
    </row>
    <row r="3053" spans="1:2" x14ac:dyDescent="0.25">
      <c r="A3053" s="62">
        <v>26101749</v>
      </c>
      <c r="B3053" s="63" t="s">
        <v>7156</v>
      </c>
    </row>
    <row r="3054" spans="1:2" x14ac:dyDescent="0.25">
      <c r="A3054" s="62">
        <v>26101750</v>
      </c>
      <c r="B3054" s="63" t="s">
        <v>8350</v>
      </c>
    </row>
    <row r="3055" spans="1:2" x14ac:dyDescent="0.25">
      <c r="A3055" s="62">
        <v>26101751</v>
      </c>
      <c r="B3055" s="63" t="s">
        <v>6453</v>
      </c>
    </row>
    <row r="3056" spans="1:2" x14ac:dyDescent="0.25">
      <c r="A3056" s="62">
        <v>26101754</v>
      </c>
      <c r="B3056" s="63" t="s">
        <v>5533</v>
      </c>
    </row>
    <row r="3057" spans="1:2" x14ac:dyDescent="0.25">
      <c r="A3057" s="62">
        <v>26101755</v>
      </c>
      <c r="B3057" s="63" t="s">
        <v>385</v>
      </c>
    </row>
    <row r="3058" spans="1:2" x14ac:dyDescent="0.25">
      <c r="A3058" s="62">
        <v>26101756</v>
      </c>
      <c r="B3058" s="63" t="s">
        <v>6075</v>
      </c>
    </row>
    <row r="3059" spans="1:2" x14ac:dyDescent="0.25">
      <c r="A3059" s="62">
        <v>26101757</v>
      </c>
      <c r="B3059" s="63" t="s">
        <v>2763</v>
      </c>
    </row>
    <row r="3060" spans="1:2" x14ac:dyDescent="0.25">
      <c r="A3060" s="62">
        <v>26101758</v>
      </c>
      <c r="B3060" s="63" t="s">
        <v>5571</v>
      </c>
    </row>
    <row r="3061" spans="1:2" x14ac:dyDescent="0.25">
      <c r="A3061" s="62">
        <v>26101759</v>
      </c>
      <c r="B3061" s="63" t="s">
        <v>17411</v>
      </c>
    </row>
    <row r="3062" spans="1:2" x14ac:dyDescent="0.25">
      <c r="A3062" s="62">
        <v>26101760</v>
      </c>
      <c r="B3062" s="63" t="s">
        <v>10449</v>
      </c>
    </row>
    <row r="3063" spans="1:2" x14ac:dyDescent="0.25">
      <c r="A3063" s="62">
        <v>26101761</v>
      </c>
      <c r="B3063" s="63" t="s">
        <v>17937</v>
      </c>
    </row>
    <row r="3064" spans="1:2" x14ac:dyDescent="0.25">
      <c r="A3064" s="62">
        <v>26101762</v>
      </c>
      <c r="B3064" s="63" t="s">
        <v>1083</v>
      </c>
    </row>
    <row r="3065" spans="1:2" x14ac:dyDescent="0.25">
      <c r="A3065" s="62">
        <v>26101763</v>
      </c>
      <c r="B3065" s="63" t="s">
        <v>9509</v>
      </c>
    </row>
    <row r="3066" spans="1:2" x14ac:dyDescent="0.25">
      <c r="A3066" s="62">
        <v>26101764</v>
      </c>
      <c r="B3066" s="63" t="s">
        <v>10806</v>
      </c>
    </row>
    <row r="3067" spans="1:2" x14ac:dyDescent="0.25">
      <c r="A3067" s="62">
        <v>26101765</v>
      </c>
      <c r="B3067" s="63" t="s">
        <v>5782</v>
      </c>
    </row>
    <row r="3068" spans="1:2" x14ac:dyDescent="0.25">
      <c r="A3068" s="62">
        <v>26101766</v>
      </c>
      <c r="B3068" s="63" t="s">
        <v>13124</v>
      </c>
    </row>
    <row r="3069" spans="1:2" x14ac:dyDescent="0.25">
      <c r="A3069" s="62">
        <v>26101801</v>
      </c>
      <c r="B3069" s="63" t="s">
        <v>5267</v>
      </c>
    </row>
    <row r="3070" spans="1:2" x14ac:dyDescent="0.25">
      <c r="A3070" s="62">
        <v>26101802</v>
      </c>
      <c r="B3070" s="63" t="s">
        <v>10681</v>
      </c>
    </row>
    <row r="3071" spans="1:2" x14ac:dyDescent="0.25">
      <c r="A3071" s="62">
        <v>26101803</v>
      </c>
      <c r="B3071" s="63" t="s">
        <v>18798</v>
      </c>
    </row>
    <row r="3072" spans="1:2" x14ac:dyDescent="0.25">
      <c r="A3072" s="62">
        <v>26101805</v>
      </c>
      <c r="B3072" s="63" t="s">
        <v>10718</v>
      </c>
    </row>
    <row r="3073" spans="1:2" x14ac:dyDescent="0.25">
      <c r="A3073" s="62">
        <v>26101806</v>
      </c>
      <c r="B3073" s="63" t="s">
        <v>13328</v>
      </c>
    </row>
    <row r="3074" spans="1:2" x14ac:dyDescent="0.25">
      <c r="A3074" s="62">
        <v>26101807</v>
      </c>
      <c r="B3074" s="63" t="s">
        <v>9394</v>
      </c>
    </row>
    <row r="3075" spans="1:2" x14ac:dyDescent="0.25">
      <c r="A3075" s="62">
        <v>26101808</v>
      </c>
      <c r="B3075" s="63" t="s">
        <v>18805</v>
      </c>
    </row>
    <row r="3076" spans="1:2" x14ac:dyDescent="0.25">
      <c r="A3076" s="62">
        <v>26101809</v>
      </c>
      <c r="B3076" s="63" t="s">
        <v>12657</v>
      </c>
    </row>
    <row r="3077" spans="1:2" x14ac:dyDescent="0.25">
      <c r="A3077" s="62">
        <v>26101903</v>
      </c>
      <c r="B3077" s="63" t="s">
        <v>14929</v>
      </c>
    </row>
    <row r="3078" spans="1:2" x14ac:dyDescent="0.25">
      <c r="A3078" s="62">
        <v>26101904</v>
      </c>
      <c r="B3078" s="63" t="s">
        <v>6791</v>
      </c>
    </row>
    <row r="3079" spans="1:2" x14ac:dyDescent="0.25">
      <c r="A3079" s="62">
        <v>26101905</v>
      </c>
      <c r="B3079" s="63" t="s">
        <v>2283</v>
      </c>
    </row>
    <row r="3080" spans="1:2" x14ac:dyDescent="0.25">
      <c r="A3080" s="62">
        <v>26111501</v>
      </c>
      <c r="B3080" s="63" t="s">
        <v>10038</v>
      </c>
    </row>
    <row r="3081" spans="1:2" x14ac:dyDescent="0.25">
      <c r="A3081" s="62">
        <v>26111503</v>
      </c>
      <c r="B3081" s="63" t="s">
        <v>9190</v>
      </c>
    </row>
    <row r="3082" spans="1:2" x14ac:dyDescent="0.25">
      <c r="A3082" s="62">
        <v>26111504</v>
      </c>
      <c r="B3082" s="63" t="s">
        <v>4019</v>
      </c>
    </row>
    <row r="3083" spans="1:2" x14ac:dyDescent="0.25">
      <c r="A3083" s="62">
        <v>26111505</v>
      </c>
      <c r="B3083" s="63" t="s">
        <v>17542</v>
      </c>
    </row>
    <row r="3084" spans="1:2" x14ac:dyDescent="0.25">
      <c r="A3084" s="62">
        <v>26111506</v>
      </c>
      <c r="B3084" s="63" t="s">
        <v>1282</v>
      </c>
    </row>
    <row r="3085" spans="1:2" x14ac:dyDescent="0.25">
      <c r="A3085" s="62">
        <v>26111508</v>
      </c>
      <c r="B3085" s="63" t="s">
        <v>14946</v>
      </c>
    </row>
    <row r="3086" spans="1:2" x14ac:dyDescent="0.25">
      <c r="A3086" s="62">
        <v>26111509</v>
      </c>
      <c r="B3086" s="63" t="s">
        <v>2996</v>
      </c>
    </row>
    <row r="3087" spans="1:2" x14ac:dyDescent="0.25">
      <c r="A3087" s="62">
        <v>26111510</v>
      </c>
      <c r="B3087" s="63" t="s">
        <v>18261</v>
      </c>
    </row>
    <row r="3088" spans="1:2" x14ac:dyDescent="0.25">
      <c r="A3088" s="62">
        <v>26111512</v>
      </c>
      <c r="B3088" s="63" t="s">
        <v>1750</v>
      </c>
    </row>
    <row r="3089" spans="1:2" x14ac:dyDescent="0.25">
      <c r="A3089" s="62">
        <v>26111513</v>
      </c>
      <c r="B3089" s="63" t="s">
        <v>220</v>
      </c>
    </row>
    <row r="3090" spans="1:2" x14ac:dyDescent="0.25">
      <c r="A3090" s="62">
        <v>26111514</v>
      </c>
      <c r="B3090" s="63" t="s">
        <v>9367</v>
      </c>
    </row>
    <row r="3091" spans="1:2" x14ac:dyDescent="0.25">
      <c r="A3091" s="62">
        <v>26111515</v>
      </c>
      <c r="B3091" s="63" t="s">
        <v>16361</v>
      </c>
    </row>
    <row r="3092" spans="1:2" x14ac:dyDescent="0.25">
      <c r="A3092" s="62">
        <v>26111516</v>
      </c>
      <c r="B3092" s="63" t="s">
        <v>4276</v>
      </c>
    </row>
    <row r="3093" spans="1:2" x14ac:dyDescent="0.25">
      <c r="A3093" s="62">
        <v>26111517</v>
      </c>
      <c r="B3093" s="63" t="s">
        <v>10778</v>
      </c>
    </row>
    <row r="3094" spans="1:2" x14ac:dyDescent="0.25">
      <c r="A3094" s="62">
        <v>26111518</v>
      </c>
      <c r="B3094" s="63" t="s">
        <v>8718</v>
      </c>
    </row>
    <row r="3095" spans="1:2" x14ac:dyDescent="0.25">
      <c r="A3095" s="62">
        <v>26111519</v>
      </c>
      <c r="B3095" s="63" t="s">
        <v>6784</v>
      </c>
    </row>
    <row r="3096" spans="1:2" x14ac:dyDescent="0.25">
      <c r="A3096" s="62">
        <v>26111520</v>
      </c>
      <c r="B3096" s="63" t="s">
        <v>1452</v>
      </c>
    </row>
    <row r="3097" spans="1:2" x14ac:dyDescent="0.25">
      <c r="A3097" s="62">
        <v>26111521</v>
      </c>
      <c r="B3097" s="63" t="s">
        <v>3741</v>
      </c>
    </row>
    <row r="3098" spans="1:2" x14ac:dyDescent="0.25">
      <c r="A3098" s="62">
        <v>26111522</v>
      </c>
      <c r="B3098" s="63" t="s">
        <v>10859</v>
      </c>
    </row>
    <row r="3099" spans="1:2" x14ac:dyDescent="0.25">
      <c r="A3099" s="62">
        <v>26111523</v>
      </c>
      <c r="B3099" s="63" t="s">
        <v>3880</v>
      </c>
    </row>
    <row r="3100" spans="1:2" x14ac:dyDescent="0.25">
      <c r="A3100" s="62">
        <v>26111524</v>
      </c>
      <c r="B3100" s="63" t="s">
        <v>11079</v>
      </c>
    </row>
    <row r="3101" spans="1:2" x14ac:dyDescent="0.25">
      <c r="A3101" s="62">
        <v>26111525</v>
      </c>
      <c r="B3101" s="63" t="s">
        <v>14934</v>
      </c>
    </row>
    <row r="3102" spans="1:2" x14ac:dyDescent="0.25">
      <c r="A3102" s="62">
        <v>26111526</v>
      </c>
      <c r="B3102" s="63" t="s">
        <v>1207</v>
      </c>
    </row>
    <row r="3103" spans="1:2" x14ac:dyDescent="0.25">
      <c r="A3103" s="62">
        <v>26111527</v>
      </c>
      <c r="B3103" s="63" t="s">
        <v>18516</v>
      </c>
    </row>
    <row r="3104" spans="1:2" x14ac:dyDescent="0.25">
      <c r="A3104" s="62">
        <v>26111528</v>
      </c>
      <c r="B3104" s="63" t="s">
        <v>1419</v>
      </c>
    </row>
    <row r="3105" spans="1:2" x14ac:dyDescent="0.25">
      <c r="A3105" s="62">
        <v>26111529</v>
      </c>
      <c r="B3105" s="63" t="s">
        <v>15148</v>
      </c>
    </row>
    <row r="3106" spans="1:2" x14ac:dyDescent="0.25">
      <c r="A3106" s="62">
        <v>26111530</v>
      </c>
      <c r="B3106" s="63" t="s">
        <v>10609</v>
      </c>
    </row>
    <row r="3107" spans="1:2" x14ac:dyDescent="0.25">
      <c r="A3107" s="62">
        <v>26111531</v>
      </c>
      <c r="B3107" s="63" t="s">
        <v>1675</v>
      </c>
    </row>
    <row r="3108" spans="1:2" x14ac:dyDescent="0.25">
      <c r="A3108" s="62">
        <v>26111532</v>
      </c>
      <c r="B3108" s="63" t="s">
        <v>17884</v>
      </c>
    </row>
    <row r="3109" spans="1:2" x14ac:dyDescent="0.25">
      <c r="A3109" s="62">
        <v>26111533</v>
      </c>
      <c r="B3109" s="63" t="s">
        <v>3727</v>
      </c>
    </row>
    <row r="3110" spans="1:2" x14ac:dyDescent="0.25">
      <c r="A3110" s="62">
        <v>26111534</v>
      </c>
      <c r="B3110" s="63" t="s">
        <v>8789</v>
      </c>
    </row>
    <row r="3111" spans="1:2" x14ac:dyDescent="0.25">
      <c r="A3111" s="62">
        <v>26111535</v>
      </c>
      <c r="B3111" s="63" t="s">
        <v>15747</v>
      </c>
    </row>
    <row r="3112" spans="1:2" x14ac:dyDescent="0.25">
      <c r="A3112" s="62">
        <v>26111601</v>
      </c>
      <c r="B3112" s="63" t="s">
        <v>14901</v>
      </c>
    </row>
    <row r="3113" spans="1:2" x14ac:dyDescent="0.25">
      <c r="A3113" s="62">
        <v>26111602</v>
      </c>
      <c r="B3113" s="63" t="s">
        <v>14477</v>
      </c>
    </row>
    <row r="3114" spans="1:2" x14ac:dyDescent="0.25">
      <c r="A3114" s="62">
        <v>26111603</v>
      </c>
      <c r="B3114" s="63" t="s">
        <v>5351</v>
      </c>
    </row>
    <row r="3115" spans="1:2" x14ac:dyDescent="0.25">
      <c r="A3115" s="62">
        <v>26111604</v>
      </c>
      <c r="B3115" s="63" t="s">
        <v>9252</v>
      </c>
    </row>
    <row r="3116" spans="1:2" x14ac:dyDescent="0.25">
      <c r="A3116" s="62">
        <v>26111605</v>
      </c>
      <c r="B3116" s="63" t="s">
        <v>5276</v>
      </c>
    </row>
    <row r="3117" spans="1:2" x14ac:dyDescent="0.25">
      <c r="A3117" s="62">
        <v>26111606</v>
      </c>
      <c r="B3117" s="63" t="s">
        <v>16372</v>
      </c>
    </row>
    <row r="3118" spans="1:2" x14ac:dyDescent="0.25">
      <c r="A3118" s="62">
        <v>26111607</v>
      </c>
      <c r="B3118" s="63" t="s">
        <v>10525</v>
      </c>
    </row>
    <row r="3119" spans="1:2" x14ac:dyDescent="0.25">
      <c r="A3119" s="62">
        <v>26111608</v>
      </c>
      <c r="B3119" s="63" t="s">
        <v>13962</v>
      </c>
    </row>
    <row r="3120" spans="1:2" x14ac:dyDescent="0.25">
      <c r="A3120" s="62">
        <v>26111701</v>
      </c>
      <c r="B3120" s="63" t="s">
        <v>5430</v>
      </c>
    </row>
    <row r="3121" spans="1:2" x14ac:dyDescent="0.25">
      <c r="A3121" s="62">
        <v>26111702</v>
      </c>
      <c r="B3121" s="63" t="s">
        <v>10202</v>
      </c>
    </row>
    <row r="3122" spans="1:2" x14ac:dyDescent="0.25">
      <c r="A3122" s="62">
        <v>26111703</v>
      </c>
      <c r="B3122" s="63" t="s">
        <v>5284</v>
      </c>
    </row>
    <row r="3123" spans="1:2" x14ac:dyDescent="0.25">
      <c r="A3123" s="62">
        <v>26111704</v>
      </c>
      <c r="B3123" s="63" t="s">
        <v>1337</v>
      </c>
    </row>
    <row r="3124" spans="1:2" x14ac:dyDescent="0.25">
      <c r="A3124" s="62">
        <v>26111705</v>
      </c>
      <c r="B3124" s="63" t="s">
        <v>12280</v>
      </c>
    </row>
    <row r="3125" spans="1:2" x14ac:dyDescent="0.25">
      <c r="A3125" s="62">
        <v>26111706</v>
      </c>
      <c r="B3125" s="63" t="s">
        <v>1950</v>
      </c>
    </row>
    <row r="3126" spans="1:2" x14ac:dyDescent="0.25">
      <c r="A3126" s="62">
        <v>26111707</v>
      </c>
      <c r="B3126" s="63" t="s">
        <v>15501</v>
      </c>
    </row>
    <row r="3127" spans="1:2" x14ac:dyDescent="0.25">
      <c r="A3127" s="62">
        <v>26111708</v>
      </c>
      <c r="B3127" s="63" t="s">
        <v>3055</v>
      </c>
    </row>
    <row r="3128" spans="1:2" x14ac:dyDescent="0.25">
      <c r="A3128" s="62">
        <v>26111709</v>
      </c>
      <c r="B3128" s="63" t="s">
        <v>15523</v>
      </c>
    </row>
    <row r="3129" spans="1:2" x14ac:dyDescent="0.25">
      <c r="A3129" s="62">
        <v>26111710</v>
      </c>
      <c r="B3129" s="63" t="s">
        <v>11617</v>
      </c>
    </row>
    <row r="3130" spans="1:2" x14ac:dyDescent="0.25">
      <c r="A3130" s="62">
        <v>26111711</v>
      </c>
      <c r="B3130" s="63" t="s">
        <v>8601</v>
      </c>
    </row>
    <row r="3131" spans="1:2" x14ac:dyDescent="0.25">
      <c r="A3131" s="62">
        <v>26111712</v>
      </c>
      <c r="B3131" s="63" t="s">
        <v>16913</v>
      </c>
    </row>
    <row r="3132" spans="1:2" x14ac:dyDescent="0.25">
      <c r="A3132" s="62">
        <v>26111713</v>
      </c>
      <c r="B3132" s="63" t="s">
        <v>15865</v>
      </c>
    </row>
    <row r="3133" spans="1:2" x14ac:dyDescent="0.25">
      <c r="A3133" s="62">
        <v>26111714</v>
      </c>
      <c r="B3133" s="63" t="s">
        <v>3272</v>
      </c>
    </row>
    <row r="3134" spans="1:2" x14ac:dyDescent="0.25">
      <c r="A3134" s="62">
        <v>26111715</v>
      </c>
      <c r="B3134" s="63" t="s">
        <v>5657</v>
      </c>
    </row>
    <row r="3135" spans="1:2" x14ac:dyDescent="0.25">
      <c r="A3135" s="62">
        <v>26111716</v>
      </c>
      <c r="B3135" s="63" t="s">
        <v>8941</v>
      </c>
    </row>
    <row r="3136" spans="1:2" x14ac:dyDescent="0.25">
      <c r="A3136" s="62">
        <v>26111717</v>
      </c>
      <c r="B3136" s="63" t="s">
        <v>792</v>
      </c>
    </row>
    <row r="3137" spans="1:2" x14ac:dyDescent="0.25">
      <c r="A3137" s="62">
        <v>26111718</v>
      </c>
      <c r="B3137" s="63" t="s">
        <v>8807</v>
      </c>
    </row>
    <row r="3138" spans="1:2" x14ac:dyDescent="0.25">
      <c r="A3138" s="62">
        <v>26111719</v>
      </c>
      <c r="B3138" s="63" t="s">
        <v>8253</v>
      </c>
    </row>
    <row r="3139" spans="1:2" x14ac:dyDescent="0.25">
      <c r="A3139" s="62">
        <v>26111720</v>
      </c>
      <c r="B3139" s="63" t="s">
        <v>8986</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3328</v>
      </c>
    </row>
    <row r="3144" spans="1:2" x14ac:dyDescent="0.25">
      <c r="A3144" s="62">
        <v>26111725</v>
      </c>
      <c r="B3144" s="63" t="s">
        <v>14138</v>
      </c>
    </row>
    <row r="3145" spans="1:2" x14ac:dyDescent="0.25">
      <c r="A3145" s="62">
        <v>26111801</v>
      </c>
      <c r="B3145" s="63" t="s">
        <v>15776</v>
      </c>
    </row>
    <row r="3146" spans="1:2" x14ac:dyDescent="0.25">
      <c r="A3146" s="62">
        <v>26111802</v>
      </c>
      <c r="B3146" s="63" t="s">
        <v>1516</v>
      </c>
    </row>
    <row r="3147" spans="1:2" x14ac:dyDescent="0.25">
      <c r="A3147" s="62">
        <v>26111803</v>
      </c>
      <c r="B3147" s="63" t="s">
        <v>6746</v>
      </c>
    </row>
    <row r="3148" spans="1:2" x14ac:dyDescent="0.25">
      <c r="A3148" s="62">
        <v>26111804</v>
      </c>
      <c r="B3148" s="63" t="s">
        <v>14984</v>
      </c>
    </row>
    <row r="3149" spans="1:2" x14ac:dyDescent="0.25">
      <c r="A3149" s="62">
        <v>26111805</v>
      </c>
      <c r="B3149" s="63" t="s">
        <v>1699</v>
      </c>
    </row>
    <row r="3150" spans="1:2" x14ac:dyDescent="0.25">
      <c r="A3150" s="62">
        <v>26111806</v>
      </c>
      <c r="B3150" s="63" t="s">
        <v>14817</v>
      </c>
    </row>
    <row r="3151" spans="1:2" x14ac:dyDescent="0.25">
      <c r="A3151" s="62">
        <v>26111807</v>
      </c>
      <c r="B3151" s="63" t="s">
        <v>3509</v>
      </c>
    </row>
    <row r="3152" spans="1:2" x14ac:dyDescent="0.25">
      <c r="A3152" s="62">
        <v>26111808</v>
      </c>
      <c r="B3152" s="63" t="s">
        <v>11012</v>
      </c>
    </row>
    <row r="3153" spans="1:2" x14ac:dyDescent="0.25">
      <c r="A3153" s="62">
        <v>26111809</v>
      </c>
      <c r="B3153" s="63" t="s">
        <v>5684</v>
      </c>
    </row>
    <row r="3154" spans="1:2" x14ac:dyDescent="0.25">
      <c r="A3154" s="62">
        <v>26111810</v>
      </c>
      <c r="B3154" s="63" t="s">
        <v>3901</v>
      </c>
    </row>
    <row r="3155" spans="1:2" x14ac:dyDescent="0.25">
      <c r="A3155" s="62">
        <v>26111901</v>
      </c>
      <c r="B3155" s="63" t="s">
        <v>12720</v>
      </c>
    </row>
    <row r="3156" spans="1:2" x14ac:dyDescent="0.25">
      <c r="A3156" s="62">
        <v>26111902</v>
      </c>
      <c r="B3156" s="63" t="s">
        <v>15808</v>
      </c>
    </row>
    <row r="3157" spans="1:2" x14ac:dyDescent="0.25">
      <c r="A3157" s="62">
        <v>26111903</v>
      </c>
      <c r="B3157" s="63" t="s">
        <v>6127</v>
      </c>
    </row>
    <row r="3158" spans="1:2" x14ac:dyDescent="0.25">
      <c r="A3158" s="62">
        <v>26111904</v>
      </c>
      <c r="B3158" s="63" t="s">
        <v>16657</v>
      </c>
    </row>
    <row r="3159" spans="1:2" x14ac:dyDescent="0.25">
      <c r="A3159" s="62">
        <v>26111905</v>
      </c>
      <c r="B3159" s="63" t="s">
        <v>3287</v>
      </c>
    </row>
    <row r="3160" spans="1:2" x14ac:dyDescent="0.25">
      <c r="A3160" s="62">
        <v>26111907</v>
      </c>
      <c r="B3160" s="63" t="s">
        <v>13216</v>
      </c>
    </row>
    <row r="3161" spans="1:2" x14ac:dyDescent="0.25">
      <c r="A3161" s="62">
        <v>26111908</v>
      </c>
      <c r="B3161" s="63" t="s">
        <v>2982</v>
      </c>
    </row>
    <row r="3162" spans="1:2" x14ac:dyDescent="0.25">
      <c r="A3162" s="62">
        <v>26111909</v>
      </c>
      <c r="B3162" s="63" t="s">
        <v>3700</v>
      </c>
    </row>
    <row r="3163" spans="1:2" x14ac:dyDescent="0.25">
      <c r="A3163" s="62">
        <v>26111910</v>
      </c>
      <c r="B3163" s="63" t="s">
        <v>2264</v>
      </c>
    </row>
    <row r="3164" spans="1:2" x14ac:dyDescent="0.25">
      <c r="A3164" s="62">
        <v>26112001</v>
      </c>
      <c r="B3164" s="63" t="s">
        <v>14072</v>
      </c>
    </row>
    <row r="3165" spans="1:2" x14ac:dyDescent="0.25">
      <c r="A3165" s="62">
        <v>26112002</v>
      </c>
      <c r="B3165" s="63" t="s">
        <v>16054</v>
      </c>
    </row>
    <row r="3166" spans="1:2" x14ac:dyDescent="0.25">
      <c r="A3166" s="62">
        <v>26112003</v>
      </c>
      <c r="B3166" s="63" t="s">
        <v>12970</v>
      </c>
    </row>
    <row r="3167" spans="1:2" x14ac:dyDescent="0.25">
      <c r="A3167" s="62">
        <v>26112004</v>
      </c>
      <c r="B3167" s="63" t="s">
        <v>9982</v>
      </c>
    </row>
    <row r="3168" spans="1:2" x14ac:dyDescent="0.25">
      <c r="A3168" s="62">
        <v>26112101</v>
      </c>
      <c r="B3168" s="63" t="s">
        <v>6311</v>
      </c>
    </row>
    <row r="3169" spans="1:2" x14ac:dyDescent="0.25">
      <c r="A3169" s="62">
        <v>26112102</v>
      </c>
      <c r="B3169" s="63" t="s">
        <v>1249</v>
      </c>
    </row>
    <row r="3170" spans="1:2" x14ac:dyDescent="0.25">
      <c r="A3170" s="62">
        <v>26112103</v>
      </c>
      <c r="B3170" s="63" t="s">
        <v>2997</v>
      </c>
    </row>
    <row r="3171" spans="1:2" x14ac:dyDescent="0.25">
      <c r="A3171" s="62">
        <v>26112104</v>
      </c>
      <c r="B3171" s="63" t="s">
        <v>1693</v>
      </c>
    </row>
    <row r="3172" spans="1:2" x14ac:dyDescent="0.25">
      <c r="A3172" s="62">
        <v>26112105</v>
      </c>
      <c r="B3172" s="63" t="s">
        <v>13609</v>
      </c>
    </row>
    <row r="3173" spans="1:2" x14ac:dyDescent="0.25">
      <c r="A3173" s="62">
        <v>26121501</v>
      </c>
      <c r="B3173" s="63" t="s">
        <v>11562</v>
      </c>
    </row>
    <row r="3174" spans="1:2" x14ac:dyDescent="0.25">
      <c r="A3174" s="62">
        <v>26121505</v>
      </c>
      <c r="B3174" s="63" t="s">
        <v>2013</v>
      </c>
    </row>
    <row r="3175" spans="1:2" x14ac:dyDescent="0.25">
      <c r="A3175" s="62">
        <v>26121507</v>
      </c>
      <c r="B3175" s="63" t="s">
        <v>9585</v>
      </c>
    </row>
    <row r="3176" spans="1:2" x14ac:dyDescent="0.25">
      <c r="A3176" s="62">
        <v>26121508</v>
      </c>
      <c r="B3176" s="63" t="s">
        <v>6598</v>
      </c>
    </row>
    <row r="3177" spans="1:2" x14ac:dyDescent="0.25">
      <c r="A3177" s="62">
        <v>26121509</v>
      </c>
      <c r="B3177" s="63" t="s">
        <v>17672</v>
      </c>
    </row>
    <row r="3178" spans="1:2" x14ac:dyDescent="0.25">
      <c r="A3178" s="62">
        <v>26121510</v>
      </c>
      <c r="B3178" s="63" t="s">
        <v>741</v>
      </c>
    </row>
    <row r="3179" spans="1:2" x14ac:dyDescent="0.25">
      <c r="A3179" s="62">
        <v>26121514</v>
      </c>
      <c r="B3179" s="63" t="s">
        <v>16167</v>
      </c>
    </row>
    <row r="3180" spans="1:2" x14ac:dyDescent="0.25">
      <c r="A3180" s="62">
        <v>26121515</v>
      </c>
      <c r="B3180" s="63" t="s">
        <v>2571</v>
      </c>
    </row>
    <row r="3181" spans="1:2" x14ac:dyDescent="0.25">
      <c r="A3181" s="62">
        <v>26121517</v>
      </c>
      <c r="B3181" s="63" t="s">
        <v>7207</v>
      </c>
    </row>
    <row r="3182" spans="1:2" x14ac:dyDescent="0.25">
      <c r="A3182" s="62">
        <v>26121519</v>
      </c>
      <c r="B3182" s="63" t="s">
        <v>16814</v>
      </c>
    </row>
    <row r="3183" spans="1:2" x14ac:dyDescent="0.25">
      <c r="A3183" s="62">
        <v>26121520</v>
      </c>
      <c r="B3183" s="63" t="s">
        <v>1366</v>
      </c>
    </row>
    <row r="3184" spans="1:2" x14ac:dyDescent="0.25">
      <c r="A3184" s="62">
        <v>26121521</v>
      </c>
      <c r="B3184" s="63" t="s">
        <v>2426</v>
      </c>
    </row>
    <row r="3185" spans="1:2" x14ac:dyDescent="0.25">
      <c r="A3185" s="62">
        <v>26121522</v>
      </c>
      <c r="B3185" s="63" t="s">
        <v>3876</v>
      </c>
    </row>
    <row r="3186" spans="1:2" x14ac:dyDescent="0.25">
      <c r="A3186" s="62">
        <v>26121523</v>
      </c>
      <c r="B3186" s="63" t="s">
        <v>17941</v>
      </c>
    </row>
    <row r="3187" spans="1:2" x14ac:dyDescent="0.25">
      <c r="A3187" s="62">
        <v>26121524</v>
      </c>
      <c r="B3187" s="63" t="s">
        <v>9216</v>
      </c>
    </row>
    <row r="3188" spans="1:2" x14ac:dyDescent="0.25">
      <c r="A3188" s="62">
        <v>26121532</v>
      </c>
      <c r="B3188" s="63" t="s">
        <v>831</v>
      </c>
    </row>
    <row r="3189" spans="1:2" x14ac:dyDescent="0.25">
      <c r="A3189" s="62">
        <v>26121533</v>
      </c>
      <c r="B3189" s="63" t="s">
        <v>6705</v>
      </c>
    </row>
    <row r="3190" spans="1:2" x14ac:dyDescent="0.25">
      <c r="A3190" s="62">
        <v>26121534</v>
      </c>
      <c r="B3190" s="63" t="s">
        <v>10319</v>
      </c>
    </row>
    <row r="3191" spans="1:2" x14ac:dyDescent="0.25">
      <c r="A3191" s="62">
        <v>26121536</v>
      </c>
      <c r="B3191" s="63" t="s">
        <v>4584</v>
      </c>
    </row>
    <row r="3192" spans="1:2" x14ac:dyDescent="0.25">
      <c r="A3192" s="62">
        <v>26121538</v>
      </c>
      <c r="B3192" s="63" t="s">
        <v>8767</v>
      </c>
    </row>
    <row r="3193" spans="1:2" x14ac:dyDescent="0.25">
      <c r="A3193" s="62">
        <v>26121539</v>
      </c>
      <c r="B3193" s="63" t="s">
        <v>11608</v>
      </c>
    </row>
    <row r="3194" spans="1:2" x14ac:dyDescent="0.25">
      <c r="A3194" s="62">
        <v>26121540</v>
      </c>
      <c r="B3194" s="63" t="s">
        <v>15129</v>
      </c>
    </row>
    <row r="3195" spans="1:2" x14ac:dyDescent="0.25">
      <c r="A3195" s="62">
        <v>26121541</v>
      </c>
      <c r="B3195" s="63" t="s">
        <v>18561</v>
      </c>
    </row>
    <row r="3196" spans="1:2" x14ac:dyDescent="0.25">
      <c r="A3196" s="62">
        <v>26121601</v>
      </c>
      <c r="B3196" s="63" t="s">
        <v>950</v>
      </c>
    </row>
    <row r="3197" spans="1:2" x14ac:dyDescent="0.25">
      <c r="A3197" s="62">
        <v>26121602</v>
      </c>
      <c r="B3197" s="63" t="s">
        <v>11910</v>
      </c>
    </row>
    <row r="3198" spans="1:2" x14ac:dyDescent="0.25">
      <c r="A3198" s="62">
        <v>26121603</v>
      </c>
      <c r="B3198" s="63" t="s">
        <v>9016</v>
      </c>
    </row>
    <row r="3199" spans="1:2" x14ac:dyDescent="0.25">
      <c r="A3199" s="62">
        <v>26121604</v>
      </c>
      <c r="B3199" s="63" t="s">
        <v>7570</v>
      </c>
    </row>
    <row r="3200" spans="1:2" x14ac:dyDescent="0.25">
      <c r="A3200" s="62">
        <v>26121605</v>
      </c>
      <c r="B3200" s="63" t="s">
        <v>1636</v>
      </c>
    </row>
    <row r="3201" spans="1:2" x14ac:dyDescent="0.25">
      <c r="A3201" s="62">
        <v>26121606</v>
      </c>
      <c r="B3201" s="63" t="s">
        <v>6670</v>
      </c>
    </row>
    <row r="3202" spans="1:2" x14ac:dyDescent="0.25">
      <c r="A3202" s="62">
        <v>26121607</v>
      </c>
      <c r="B3202" s="63" t="s">
        <v>14969</v>
      </c>
    </row>
    <row r="3203" spans="1:2" x14ac:dyDescent="0.25">
      <c r="A3203" s="62">
        <v>26121608</v>
      </c>
      <c r="B3203" s="63" t="s">
        <v>15359</v>
      </c>
    </row>
    <row r="3204" spans="1:2" x14ac:dyDescent="0.25">
      <c r="A3204" s="62">
        <v>26121609</v>
      </c>
      <c r="B3204" s="63" t="s">
        <v>4455</v>
      </c>
    </row>
    <row r="3205" spans="1:2" x14ac:dyDescent="0.25">
      <c r="A3205" s="62">
        <v>26121610</v>
      </c>
      <c r="B3205" s="63" t="s">
        <v>8137</v>
      </c>
    </row>
    <row r="3206" spans="1:2" x14ac:dyDescent="0.25">
      <c r="A3206" s="62">
        <v>26121611</v>
      </c>
      <c r="B3206" s="63" t="s">
        <v>10228</v>
      </c>
    </row>
    <row r="3207" spans="1:2" x14ac:dyDescent="0.25">
      <c r="A3207" s="62">
        <v>26121612</v>
      </c>
      <c r="B3207" s="63" t="s">
        <v>14118</v>
      </c>
    </row>
    <row r="3208" spans="1:2" x14ac:dyDescent="0.25">
      <c r="A3208" s="62">
        <v>26121613</v>
      </c>
      <c r="B3208" s="63" t="s">
        <v>8407</v>
      </c>
    </row>
    <row r="3209" spans="1:2" x14ac:dyDescent="0.25">
      <c r="A3209" s="62">
        <v>26121614</v>
      </c>
      <c r="B3209" s="63" t="s">
        <v>12471</v>
      </c>
    </row>
    <row r="3210" spans="1:2" x14ac:dyDescent="0.25">
      <c r="A3210" s="62">
        <v>26121615</v>
      </c>
      <c r="B3210" s="63" t="s">
        <v>10987</v>
      </c>
    </row>
    <row r="3211" spans="1:2" x14ac:dyDescent="0.25">
      <c r="A3211" s="62">
        <v>26121616</v>
      </c>
      <c r="B3211" s="63" t="s">
        <v>5972</v>
      </c>
    </row>
    <row r="3212" spans="1:2" x14ac:dyDescent="0.25">
      <c r="A3212" s="62">
        <v>26121617</v>
      </c>
      <c r="B3212" s="63" t="s">
        <v>7854</v>
      </c>
    </row>
    <row r="3213" spans="1:2" x14ac:dyDescent="0.25">
      <c r="A3213" s="62">
        <v>26121618</v>
      </c>
      <c r="B3213" s="63" t="s">
        <v>11556</v>
      </c>
    </row>
    <row r="3214" spans="1:2" x14ac:dyDescent="0.25">
      <c r="A3214" s="62">
        <v>26121619</v>
      </c>
      <c r="B3214" s="63" t="s">
        <v>5731</v>
      </c>
    </row>
    <row r="3215" spans="1:2" x14ac:dyDescent="0.25">
      <c r="A3215" s="62">
        <v>26121620</v>
      </c>
      <c r="B3215" s="63" t="s">
        <v>10404</v>
      </c>
    </row>
    <row r="3216" spans="1:2" x14ac:dyDescent="0.25">
      <c r="A3216" s="62">
        <v>26121621</v>
      </c>
      <c r="B3216" s="63" t="s">
        <v>14039</v>
      </c>
    </row>
    <row r="3217" spans="1:2" x14ac:dyDescent="0.25">
      <c r="A3217" s="62">
        <v>26121622</v>
      </c>
      <c r="B3217" s="63" t="s">
        <v>14347</v>
      </c>
    </row>
    <row r="3218" spans="1:2" x14ac:dyDescent="0.25">
      <c r="A3218" s="62">
        <v>26121623</v>
      </c>
      <c r="B3218" s="63" t="s">
        <v>7713</v>
      </c>
    </row>
    <row r="3219" spans="1:2" x14ac:dyDescent="0.25">
      <c r="A3219" s="62">
        <v>26121624</v>
      </c>
      <c r="B3219" s="63" t="s">
        <v>6874</v>
      </c>
    </row>
    <row r="3220" spans="1:2" x14ac:dyDescent="0.25">
      <c r="A3220" s="62">
        <v>26121628</v>
      </c>
      <c r="B3220" s="63" t="s">
        <v>14181</v>
      </c>
    </row>
    <row r="3221" spans="1:2" x14ac:dyDescent="0.25">
      <c r="A3221" s="62">
        <v>26121629</v>
      </c>
      <c r="B3221" s="63" t="s">
        <v>9208</v>
      </c>
    </row>
    <row r="3222" spans="1:2" x14ac:dyDescent="0.25">
      <c r="A3222" s="62">
        <v>26121630</v>
      </c>
      <c r="B3222" s="63" t="s">
        <v>1488</v>
      </c>
    </row>
    <row r="3223" spans="1:2" x14ac:dyDescent="0.25">
      <c r="A3223" s="62">
        <v>26121631</v>
      </c>
      <c r="B3223" s="63" t="s">
        <v>15519</v>
      </c>
    </row>
    <row r="3224" spans="1:2" x14ac:dyDescent="0.25">
      <c r="A3224" s="62">
        <v>26121632</v>
      </c>
      <c r="B3224" s="63" t="s">
        <v>15669</v>
      </c>
    </row>
    <row r="3225" spans="1:2" x14ac:dyDescent="0.25">
      <c r="A3225" s="62">
        <v>26121633</v>
      </c>
      <c r="B3225" s="63" t="s">
        <v>11718</v>
      </c>
    </row>
    <row r="3226" spans="1:2" x14ac:dyDescent="0.25">
      <c r="A3226" s="62">
        <v>26121634</v>
      </c>
      <c r="B3226" s="63" t="s">
        <v>9478</v>
      </c>
    </row>
    <row r="3227" spans="1:2" x14ac:dyDescent="0.25">
      <c r="A3227" s="62">
        <v>26121635</v>
      </c>
      <c r="B3227" s="63" t="s">
        <v>1472</v>
      </c>
    </row>
    <row r="3228" spans="1:2" x14ac:dyDescent="0.25">
      <c r="A3228" s="62">
        <v>26121636</v>
      </c>
      <c r="B3228" s="63" t="s">
        <v>14667</v>
      </c>
    </row>
    <row r="3229" spans="1:2" x14ac:dyDescent="0.25">
      <c r="A3229" s="62">
        <v>26121637</v>
      </c>
      <c r="B3229" s="63" t="s">
        <v>12279</v>
      </c>
    </row>
    <row r="3230" spans="1:2" x14ac:dyDescent="0.25">
      <c r="A3230" s="62">
        <v>26121701</v>
      </c>
      <c r="B3230" s="63" t="s">
        <v>11303</v>
      </c>
    </row>
    <row r="3231" spans="1:2" x14ac:dyDescent="0.25">
      <c r="A3231" s="62">
        <v>26121702</v>
      </c>
      <c r="B3231" s="63" t="s">
        <v>18385</v>
      </c>
    </row>
    <row r="3232" spans="1:2" x14ac:dyDescent="0.25">
      <c r="A3232" s="62">
        <v>26121703</v>
      </c>
      <c r="B3232" s="63" t="s">
        <v>16101</v>
      </c>
    </row>
    <row r="3233" spans="1:2" x14ac:dyDescent="0.25">
      <c r="A3233" s="62">
        <v>26121704</v>
      </c>
      <c r="B3233" s="63" t="s">
        <v>9918</v>
      </c>
    </row>
    <row r="3234" spans="1:2" x14ac:dyDescent="0.25">
      <c r="A3234" s="62">
        <v>26121705</v>
      </c>
      <c r="B3234" s="63" t="s">
        <v>11214</v>
      </c>
    </row>
    <row r="3235" spans="1:2" x14ac:dyDescent="0.25">
      <c r="A3235" s="62">
        <v>26131501</v>
      </c>
      <c r="B3235" s="63" t="s">
        <v>18017</v>
      </c>
    </row>
    <row r="3236" spans="1:2" x14ac:dyDescent="0.25">
      <c r="A3236" s="62">
        <v>26131502</v>
      </c>
      <c r="B3236" s="63" t="s">
        <v>18001</v>
      </c>
    </row>
    <row r="3237" spans="1:2" x14ac:dyDescent="0.25">
      <c r="A3237" s="62">
        <v>26131503</v>
      </c>
      <c r="B3237" s="63" t="s">
        <v>4117</v>
      </c>
    </row>
    <row r="3238" spans="1:2" x14ac:dyDescent="0.25">
      <c r="A3238" s="62">
        <v>26131504</v>
      </c>
      <c r="B3238" s="63" t="s">
        <v>7873</v>
      </c>
    </row>
    <row r="3239" spans="1:2" x14ac:dyDescent="0.25">
      <c r="A3239" s="62">
        <v>26131505</v>
      </c>
      <c r="B3239" s="63" t="s">
        <v>2876</v>
      </c>
    </row>
    <row r="3240" spans="1:2" x14ac:dyDescent="0.25">
      <c r="A3240" s="62">
        <v>26131506</v>
      </c>
      <c r="B3240" s="63" t="s">
        <v>17247</v>
      </c>
    </row>
    <row r="3241" spans="1:2" x14ac:dyDescent="0.25">
      <c r="A3241" s="62">
        <v>26131507</v>
      </c>
      <c r="B3241" s="63" t="s">
        <v>9277</v>
      </c>
    </row>
    <row r="3242" spans="1:2" x14ac:dyDescent="0.25">
      <c r="A3242" s="62">
        <v>26131508</v>
      </c>
      <c r="B3242" s="63" t="s">
        <v>3307</v>
      </c>
    </row>
    <row r="3243" spans="1:2" x14ac:dyDescent="0.25">
      <c r="A3243" s="62">
        <v>26131509</v>
      </c>
      <c r="B3243" s="63" t="s">
        <v>11674</v>
      </c>
    </row>
    <row r="3244" spans="1:2" x14ac:dyDescent="0.25">
      <c r="A3244" s="62">
        <v>26131510</v>
      </c>
      <c r="B3244" s="63" t="s">
        <v>10040</v>
      </c>
    </row>
    <row r="3245" spans="1:2" x14ac:dyDescent="0.25">
      <c r="A3245" s="62">
        <v>26131601</v>
      </c>
      <c r="B3245" s="63" t="s">
        <v>1146</v>
      </c>
    </row>
    <row r="3246" spans="1:2" x14ac:dyDescent="0.25">
      <c r="A3246" s="62">
        <v>26131602</v>
      </c>
      <c r="B3246" s="63" t="s">
        <v>14306</v>
      </c>
    </row>
    <row r="3247" spans="1:2" x14ac:dyDescent="0.25">
      <c r="A3247" s="62">
        <v>26131603</v>
      </c>
      <c r="B3247" s="63" t="s">
        <v>5179</v>
      </c>
    </row>
    <row r="3248" spans="1:2" x14ac:dyDescent="0.25">
      <c r="A3248" s="62">
        <v>26131604</v>
      </c>
      <c r="B3248" s="63" t="s">
        <v>15578</v>
      </c>
    </row>
    <row r="3249" spans="1:2" x14ac:dyDescent="0.25">
      <c r="A3249" s="62">
        <v>26131605</v>
      </c>
      <c r="B3249" s="63" t="s">
        <v>17340</v>
      </c>
    </row>
    <row r="3250" spans="1:2" x14ac:dyDescent="0.25">
      <c r="A3250" s="62">
        <v>26131606</v>
      </c>
      <c r="B3250" s="63" t="s">
        <v>4012</v>
      </c>
    </row>
    <row r="3251" spans="1:2" x14ac:dyDescent="0.25">
      <c r="A3251" s="62">
        <v>26131607</v>
      </c>
      <c r="B3251" s="63" t="s">
        <v>15907</v>
      </c>
    </row>
    <row r="3252" spans="1:2" x14ac:dyDescent="0.25">
      <c r="A3252" s="62">
        <v>26131608</v>
      </c>
      <c r="B3252" s="63" t="s">
        <v>8970</v>
      </c>
    </row>
    <row r="3253" spans="1:2" x14ac:dyDescent="0.25">
      <c r="A3253" s="62">
        <v>26131609</v>
      </c>
      <c r="B3253" s="63" t="s">
        <v>8283</v>
      </c>
    </row>
    <row r="3254" spans="1:2" x14ac:dyDescent="0.25">
      <c r="A3254" s="62">
        <v>26131610</v>
      </c>
      <c r="B3254" s="63" t="s">
        <v>7983</v>
      </c>
    </row>
    <row r="3255" spans="1:2" x14ac:dyDescent="0.25">
      <c r="A3255" s="62">
        <v>26131611</v>
      </c>
      <c r="B3255" s="63" t="s">
        <v>4912</v>
      </c>
    </row>
    <row r="3256" spans="1:2" x14ac:dyDescent="0.25">
      <c r="A3256" s="62">
        <v>26131612</v>
      </c>
      <c r="B3256" s="63" t="s">
        <v>6966</v>
      </c>
    </row>
    <row r="3257" spans="1:2" x14ac:dyDescent="0.25">
      <c r="A3257" s="62">
        <v>26131613</v>
      </c>
      <c r="B3257" s="63" t="s">
        <v>10835</v>
      </c>
    </row>
    <row r="3258" spans="1:2" x14ac:dyDescent="0.25">
      <c r="A3258" s="62">
        <v>26131614</v>
      </c>
      <c r="B3258" s="63" t="s">
        <v>10426</v>
      </c>
    </row>
    <row r="3259" spans="1:2" x14ac:dyDescent="0.25">
      <c r="A3259" s="62">
        <v>26131615</v>
      </c>
      <c r="B3259" s="63" t="s">
        <v>17880</v>
      </c>
    </row>
    <row r="3260" spans="1:2" x14ac:dyDescent="0.25">
      <c r="A3260" s="62">
        <v>26131616</v>
      </c>
      <c r="B3260" s="63" t="s">
        <v>4975</v>
      </c>
    </row>
    <row r="3261" spans="1:2" x14ac:dyDescent="0.25">
      <c r="A3261" s="62">
        <v>26131701</v>
      </c>
      <c r="B3261" s="63" t="s">
        <v>15288</v>
      </c>
    </row>
    <row r="3262" spans="1:2" x14ac:dyDescent="0.25">
      <c r="A3262" s="62">
        <v>26131702</v>
      </c>
      <c r="B3262" s="63" t="s">
        <v>13860</v>
      </c>
    </row>
    <row r="3263" spans="1:2" x14ac:dyDescent="0.25">
      <c r="A3263" s="62">
        <v>26131801</v>
      </c>
      <c r="B3263" s="63" t="s">
        <v>4560</v>
      </c>
    </row>
    <row r="3264" spans="1:2" x14ac:dyDescent="0.25">
      <c r="A3264" s="62">
        <v>26131802</v>
      </c>
      <c r="B3264" s="63" t="s">
        <v>7682</v>
      </c>
    </row>
    <row r="3265" spans="1:2" x14ac:dyDescent="0.25">
      <c r="A3265" s="62">
        <v>26131803</v>
      </c>
      <c r="B3265" s="63" t="s">
        <v>7521</v>
      </c>
    </row>
    <row r="3266" spans="1:2" x14ac:dyDescent="0.25">
      <c r="A3266" s="62">
        <v>26131804</v>
      </c>
      <c r="B3266" s="63" t="s">
        <v>8066</v>
      </c>
    </row>
    <row r="3267" spans="1:2" x14ac:dyDescent="0.25">
      <c r="A3267" s="62">
        <v>26131805</v>
      </c>
      <c r="B3267" s="63" t="s">
        <v>16710</v>
      </c>
    </row>
    <row r="3268" spans="1:2" x14ac:dyDescent="0.25">
      <c r="A3268" s="62">
        <v>26131806</v>
      </c>
      <c r="B3268" s="63" t="s">
        <v>5845</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2925</v>
      </c>
    </row>
    <row r="3273" spans="1:2" x14ac:dyDescent="0.25">
      <c r="A3273" s="62">
        <v>26131811</v>
      </c>
      <c r="B3273" s="63" t="s">
        <v>15731</v>
      </c>
    </row>
    <row r="3274" spans="1:2" x14ac:dyDescent="0.25">
      <c r="A3274" s="62">
        <v>26131812</v>
      </c>
      <c r="B3274" s="63" t="s">
        <v>2088</v>
      </c>
    </row>
    <row r="3275" spans="1:2" x14ac:dyDescent="0.25">
      <c r="A3275" s="62">
        <v>26131813</v>
      </c>
      <c r="B3275" s="63" t="s">
        <v>9605</v>
      </c>
    </row>
    <row r="3276" spans="1:2" x14ac:dyDescent="0.25">
      <c r="A3276" s="62">
        <v>26131814</v>
      </c>
      <c r="B3276" s="63" t="s">
        <v>15426</v>
      </c>
    </row>
    <row r="3277" spans="1:2" x14ac:dyDescent="0.25">
      <c r="A3277" s="62">
        <v>26141601</v>
      </c>
      <c r="B3277" s="63" t="s">
        <v>12572</v>
      </c>
    </row>
    <row r="3278" spans="1:2" x14ac:dyDescent="0.25">
      <c r="A3278" s="62">
        <v>26141602</v>
      </c>
      <c r="B3278" s="63" t="s">
        <v>2345</v>
      </c>
    </row>
    <row r="3279" spans="1:2" x14ac:dyDescent="0.25">
      <c r="A3279" s="62">
        <v>26141603</v>
      </c>
      <c r="B3279" s="63" t="s">
        <v>2103</v>
      </c>
    </row>
    <row r="3280" spans="1:2" x14ac:dyDescent="0.25">
      <c r="A3280" s="62">
        <v>26141701</v>
      </c>
      <c r="B3280" s="63" t="s">
        <v>11591</v>
      </c>
    </row>
    <row r="3281" spans="1:2" x14ac:dyDescent="0.25">
      <c r="A3281" s="62">
        <v>26141702</v>
      </c>
      <c r="B3281" s="63" t="s">
        <v>246</v>
      </c>
    </row>
    <row r="3282" spans="1:2" x14ac:dyDescent="0.25">
      <c r="A3282" s="62">
        <v>26141703</v>
      </c>
      <c r="B3282" s="63" t="s">
        <v>3721</v>
      </c>
    </row>
    <row r="3283" spans="1:2" x14ac:dyDescent="0.25">
      <c r="A3283" s="62">
        <v>26141704</v>
      </c>
      <c r="B3283" s="63" t="s">
        <v>10473</v>
      </c>
    </row>
    <row r="3284" spans="1:2" x14ac:dyDescent="0.25">
      <c r="A3284" s="62">
        <v>26141801</v>
      </c>
      <c r="B3284" s="63" t="s">
        <v>7757</v>
      </c>
    </row>
    <row r="3285" spans="1:2" x14ac:dyDescent="0.25">
      <c r="A3285" s="62">
        <v>26141802</v>
      </c>
      <c r="B3285" s="63" t="s">
        <v>11425</v>
      </c>
    </row>
    <row r="3286" spans="1:2" x14ac:dyDescent="0.25">
      <c r="A3286" s="62">
        <v>26141803</v>
      </c>
      <c r="B3286" s="63" t="s">
        <v>18160</v>
      </c>
    </row>
    <row r="3287" spans="1:2" x14ac:dyDescent="0.25">
      <c r="A3287" s="62">
        <v>26141804</v>
      </c>
      <c r="B3287" s="63" t="s">
        <v>14129</v>
      </c>
    </row>
    <row r="3288" spans="1:2" x14ac:dyDescent="0.25">
      <c r="A3288" s="62">
        <v>26141805</v>
      </c>
      <c r="B3288" s="63" t="s">
        <v>9460</v>
      </c>
    </row>
    <row r="3289" spans="1:2" x14ac:dyDescent="0.25">
      <c r="A3289" s="62">
        <v>26141806</v>
      </c>
      <c r="B3289" s="63" t="s">
        <v>5218</v>
      </c>
    </row>
    <row r="3290" spans="1:2" x14ac:dyDescent="0.25">
      <c r="A3290" s="62">
        <v>26141807</v>
      </c>
      <c r="B3290" s="63" t="s">
        <v>4065</v>
      </c>
    </row>
    <row r="3291" spans="1:2" x14ac:dyDescent="0.25">
      <c r="A3291" s="62">
        <v>26141808</v>
      </c>
      <c r="B3291" s="63" t="s">
        <v>14907</v>
      </c>
    </row>
    <row r="3292" spans="1:2" x14ac:dyDescent="0.25">
      <c r="A3292" s="62">
        <v>26141809</v>
      </c>
      <c r="B3292" s="63" t="s">
        <v>13134</v>
      </c>
    </row>
    <row r="3293" spans="1:2" x14ac:dyDescent="0.25">
      <c r="A3293" s="62">
        <v>26141901</v>
      </c>
      <c r="B3293" s="63" t="s">
        <v>14812</v>
      </c>
    </row>
    <row r="3294" spans="1:2" x14ac:dyDescent="0.25">
      <c r="A3294" s="62">
        <v>26141902</v>
      </c>
      <c r="B3294" s="63" t="s">
        <v>14327</v>
      </c>
    </row>
    <row r="3295" spans="1:2" x14ac:dyDescent="0.25">
      <c r="A3295" s="62">
        <v>26141904</v>
      </c>
      <c r="B3295" s="63" t="s">
        <v>7949</v>
      </c>
    </row>
    <row r="3296" spans="1:2" x14ac:dyDescent="0.25">
      <c r="A3296" s="62">
        <v>26141905</v>
      </c>
      <c r="B3296" s="63" t="s">
        <v>6851</v>
      </c>
    </row>
    <row r="3297" spans="1:2" x14ac:dyDescent="0.25">
      <c r="A3297" s="62">
        <v>26141906</v>
      </c>
      <c r="B3297" s="63" t="s">
        <v>1642</v>
      </c>
    </row>
    <row r="3298" spans="1:2" x14ac:dyDescent="0.25">
      <c r="A3298" s="62">
        <v>26141907</v>
      </c>
      <c r="B3298" s="63" t="s">
        <v>3466</v>
      </c>
    </row>
    <row r="3299" spans="1:2" x14ac:dyDescent="0.25">
      <c r="A3299" s="62">
        <v>26141908</v>
      </c>
      <c r="B3299" s="63" t="s">
        <v>7683</v>
      </c>
    </row>
    <row r="3300" spans="1:2" x14ac:dyDescent="0.25">
      <c r="A3300" s="62">
        <v>26141909</v>
      </c>
      <c r="B3300" s="63" t="s">
        <v>9632</v>
      </c>
    </row>
    <row r="3301" spans="1:2" x14ac:dyDescent="0.25">
      <c r="A3301" s="62">
        <v>26141910</v>
      </c>
      <c r="B3301" s="63" t="s">
        <v>10883</v>
      </c>
    </row>
    <row r="3302" spans="1:2" x14ac:dyDescent="0.25">
      <c r="A3302" s="62">
        <v>26141911</v>
      </c>
      <c r="B3302" s="63" t="s">
        <v>7256</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2685</v>
      </c>
    </row>
    <row r="3307" spans="1:2" x14ac:dyDescent="0.25">
      <c r="A3307" s="62">
        <v>26142005</v>
      </c>
      <c r="B3307" s="63" t="s">
        <v>4192</v>
      </c>
    </row>
    <row r="3308" spans="1:2" x14ac:dyDescent="0.25">
      <c r="A3308" s="62">
        <v>26142006</v>
      </c>
      <c r="B3308" s="63" t="s">
        <v>15774</v>
      </c>
    </row>
    <row r="3309" spans="1:2" x14ac:dyDescent="0.25">
      <c r="A3309" s="62">
        <v>26142007</v>
      </c>
      <c r="B3309" s="63" t="s">
        <v>7415</v>
      </c>
    </row>
    <row r="3310" spans="1:2" x14ac:dyDescent="0.25">
      <c r="A3310" s="62">
        <v>26142101</v>
      </c>
      <c r="B3310" s="63" t="s">
        <v>17894</v>
      </c>
    </row>
    <row r="3311" spans="1:2" x14ac:dyDescent="0.25">
      <c r="A3311" s="62">
        <v>26142106</v>
      </c>
      <c r="B3311" s="63" t="s">
        <v>11453</v>
      </c>
    </row>
    <row r="3312" spans="1:2" x14ac:dyDescent="0.25">
      <c r="A3312" s="62">
        <v>26142108</v>
      </c>
      <c r="B3312" s="63" t="s">
        <v>8045</v>
      </c>
    </row>
    <row r="3313" spans="1:2" x14ac:dyDescent="0.25">
      <c r="A3313" s="62">
        <v>26142117</v>
      </c>
      <c r="B3313" s="63" t="s">
        <v>8980</v>
      </c>
    </row>
    <row r="3314" spans="1:2" x14ac:dyDescent="0.25">
      <c r="A3314" s="62">
        <v>26142201</v>
      </c>
      <c r="B3314" s="63" t="s">
        <v>5290</v>
      </c>
    </row>
    <row r="3315" spans="1:2" x14ac:dyDescent="0.25">
      <c r="A3315" s="62">
        <v>26142202</v>
      </c>
      <c r="B3315" s="63" t="s">
        <v>13840</v>
      </c>
    </row>
    <row r="3316" spans="1:2" x14ac:dyDescent="0.25">
      <c r="A3316" s="62">
        <v>26142302</v>
      </c>
      <c r="B3316" s="63" t="s">
        <v>8776</v>
      </c>
    </row>
    <row r="3317" spans="1:2" x14ac:dyDescent="0.25">
      <c r="A3317" s="62">
        <v>26142303</v>
      </c>
      <c r="B3317" s="63" t="s">
        <v>12964</v>
      </c>
    </row>
    <row r="3318" spans="1:2" x14ac:dyDescent="0.25">
      <c r="A3318" s="62">
        <v>26142304</v>
      </c>
      <c r="B3318" s="63" t="s">
        <v>556</v>
      </c>
    </row>
    <row r="3319" spans="1:2" x14ac:dyDescent="0.25">
      <c r="A3319" s="62">
        <v>26142306</v>
      </c>
      <c r="B3319" s="63" t="s">
        <v>13626</v>
      </c>
    </row>
    <row r="3320" spans="1:2" x14ac:dyDescent="0.25">
      <c r="A3320" s="62">
        <v>26142307</v>
      </c>
      <c r="B3320" s="63" t="s">
        <v>9691</v>
      </c>
    </row>
    <row r="3321" spans="1:2" x14ac:dyDescent="0.25">
      <c r="A3321" s="62">
        <v>26142308</v>
      </c>
      <c r="B3321" s="63" t="s">
        <v>4669</v>
      </c>
    </row>
    <row r="3322" spans="1:2" x14ac:dyDescent="0.25">
      <c r="A3322" s="62">
        <v>26142310</v>
      </c>
      <c r="B3322" s="63" t="s">
        <v>17738</v>
      </c>
    </row>
    <row r="3323" spans="1:2" x14ac:dyDescent="0.25">
      <c r="A3323" s="62">
        <v>26142311</v>
      </c>
      <c r="B3323" s="63" t="s">
        <v>8624</v>
      </c>
    </row>
    <row r="3324" spans="1:2" x14ac:dyDescent="0.25">
      <c r="A3324" s="62">
        <v>26142312</v>
      </c>
      <c r="B3324" s="63" t="s">
        <v>4315</v>
      </c>
    </row>
    <row r="3325" spans="1:2" x14ac:dyDescent="0.25">
      <c r="A3325" s="62">
        <v>26142401</v>
      </c>
      <c r="B3325" s="63" t="s">
        <v>2915</v>
      </c>
    </row>
    <row r="3326" spans="1:2" x14ac:dyDescent="0.25">
      <c r="A3326" s="62">
        <v>26142402</v>
      </c>
      <c r="B3326" s="63" t="s">
        <v>16541</v>
      </c>
    </row>
    <row r="3327" spans="1:2" x14ac:dyDescent="0.25">
      <c r="A3327" s="62">
        <v>26142403</v>
      </c>
      <c r="B3327" s="63" t="s">
        <v>2001</v>
      </c>
    </row>
    <row r="3328" spans="1:2" x14ac:dyDescent="0.25">
      <c r="A3328" s="62">
        <v>26142404</v>
      </c>
      <c r="B3328" s="63" t="s">
        <v>12095</v>
      </c>
    </row>
    <row r="3329" spans="1:2" x14ac:dyDescent="0.25">
      <c r="A3329" s="62">
        <v>26142405</v>
      </c>
      <c r="B3329" s="63" t="s">
        <v>13367</v>
      </c>
    </row>
    <row r="3330" spans="1:2" x14ac:dyDescent="0.25">
      <c r="A3330" s="62">
        <v>26142406</v>
      </c>
      <c r="B3330" s="63" t="s">
        <v>13449</v>
      </c>
    </row>
    <row r="3331" spans="1:2" x14ac:dyDescent="0.25">
      <c r="A3331" s="62">
        <v>26142407</v>
      </c>
      <c r="B3331" s="63" t="s">
        <v>5374</v>
      </c>
    </row>
    <row r="3332" spans="1:2" x14ac:dyDescent="0.25">
      <c r="A3332" s="62">
        <v>26142408</v>
      </c>
      <c r="B3332" s="63" t="s">
        <v>8747</v>
      </c>
    </row>
    <row r="3333" spans="1:2" x14ac:dyDescent="0.25">
      <c r="A3333" s="62">
        <v>27111501</v>
      </c>
      <c r="B3333" s="63" t="s">
        <v>574</v>
      </c>
    </row>
    <row r="3334" spans="1:2" x14ac:dyDescent="0.25">
      <c r="A3334" s="62">
        <v>27111502</v>
      </c>
      <c r="B3334" s="63" t="s">
        <v>8001</v>
      </c>
    </row>
    <row r="3335" spans="1:2" x14ac:dyDescent="0.25">
      <c r="A3335" s="62">
        <v>27111503</v>
      </c>
      <c r="B3335" s="63" t="s">
        <v>2416</v>
      </c>
    </row>
    <row r="3336" spans="1:2" x14ac:dyDescent="0.25">
      <c r="A3336" s="62">
        <v>27111504</v>
      </c>
      <c r="B3336" s="63" t="s">
        <v>13466</v>
      </c>
    </row>
    <row r="3337" spans="1:2" x14ac:dyDescent="0.25">
      <c r="A3337" s="62">
        <v>27111505</v>
      </c>
      <c r="B3337" s="63" t="s">
        <v>16775</v>
      </c>
    </row>
    <row r="3338" spans="1:2" x14ac:dyDescent="0.25">
      <c r="A3338" s="62">
        <v>27111506</v>
      </c>
      <c r="B3338" s="63" t="s">
        <v>8277</v>
      </c>
    </row>
    <row r="3339" spans="1:2" x14ac:dyDescent="0.25">
      <c r="A3339" s="62">
        <v>27111507</v>
      </c>
      <c r="B3339" s="63" t="s">
        <v>4933</v>
      </c>
    </row>
    <row r="3340" spans="1:2" x14ac:dyDescent="0.25">
      <c r="A3340" s="62">
        <v>27111508</v>
      </c>
      <c r="B3340" s="63" t="s">
        <v>7400</v>
      </c>
    </row>
    <row r="3341" spans="1:2" x14ac:dyDescent="0.25">
      <c r="A3341" s="62">
        <v>27111509</v>
      </c>
      <c r="B3341" s="63" t="s">
        <v>8811</v>
      </c>
    </row>
    <row r="3342" spans="1:2" x14ac:dyDescent="0.25">
      <c r="A3342" s="62">
        <v>27111510</v>
      </c>
      <c r="B3342" s="63" t="s">
        <v>11087</v>
      </c>
    </row>
    <row r="3343" spans="1:2" x14ac:dyDescent="0.25">
      <c r="A3343" s="62">
        <v>27111511</v>
      </c>
      <c r="B3343" s="63" t="s">
        <v>9953</v>
      </c>
    </row>
    <row r="3344" spans="1:2" x14ac:dyDescent="0.25">
      <c r="A3344" s="62">
        <v>27111512</v>
      </c>
      <c r="B3344" s="63" t="s">
        <v>1368</v>
      </c>
    </row>
    <row r="3345" spans="1:2" x14ac:dyDescent="0.25">
      <c r="A3345" s="62">
        <v>27111513</v>
      </c>
      <c r="B3345" s="63" t="s">
        <v>13456</v>
      </c>
    </row>
    <row r="3346" spans="1:2" x14ac:dyDescent="0.25">
      <c r="A3346" s="62">
        <v>27111514</v>
      </c>
      <c r="B3346" s="63" t="s">
        <v>15641</v>
      </c>
    </row>
    <row r="3347" spans="1:2" x14ac:dyDescent="0.25">
      <c r="A3347" s="62">
        <v>27111515</v>
      </c>
      <c r="B3347" s="63" t="s">
        <v>12057</v>
      </c>
    </row>
    <row r="3348" spans="1:2" x14ac:dyDescent="0.25">
      <c r="A3348" s="62">
        <v>27111516</v>
      </c>
      <c r="B3348" s="63" t="s">
        <v>4147</v>
      </c>
    </row>
    <row r="3349" spans="1:2" x14ac:dyDescent="0.25">
      <c r="A3349" s="62">
        <v>27111517</v>
      </c>
      <c r="B3349" s="63" t="s">
        <v>10453</v>
      </c>
    </row>
    <row r="3350" spans="1:2" x14ac:dyDescent="0.25">
      <c r="A3350" s="62">
        <v>27111518</v>
      </c>
      <c r="B3350" s="63" t="s">
        <v>9003</v>
      </c>
    </row>
    <row r="3351" spans="1:2" x14ac:dyDescent="0.25">
      <c r="A3351" s="62">
        <v>27111519</v>
      </c>
      <c r="B3351" s="63" t="s">
        <v>8509</v>
      </c>
    </row>
    <row r="3352" spans="1:2" x14ac:dyDescent="0.25">
      <c r="A3352" s="62">
        <v>27111520</v>
      </c>
      <c r="B3352" s="63" t="s">
        <v>14255</v>
      </c>
    </row>
    <row r="3353" spans="1:2" x14ac:dyDescent="0.25">
      <c r="A3353" s="62">
        <v>27111521</v>
      </c>
      <c r="B3353" s="63" t="s">
        <v>301</v>
      </c>
    </row>
    <row r="3354" spans="1:2" x14ac:dyDescent="0.25">
      <c r="A3354" s="62">
        <v>27111601</v>
      </c>
      <c r="B3354" s="63" t="s">
        <v>10989</v>
      </c>
    </row>
    <row r="3355" spans="1:2" x14ac:dyDescent="0.25">
      <c r="A3355" s="62">
        <v>27111602</v>
      </c>
      <c r="B3355" s="63" t="s">
        <v>5670</v>
      </c>
    </row>
    <row r="3356" spans="1:2" x14ac:dyDescent="0.25">
      <c r="A3356" s="62">
        <v>27111603</v>
      </c>
      <c r="B3356" s="63" t="s">
        <v>12247</v>
      </c>
    </row>
    <row r="3357" spans="1:2" x14ac:dyDescent="0.25">
      <c r="A3357" s="62">
        <v>27111604</v>
      </c>
      <c r="B3357" s="63" t="s">
        <v>16512</v>
      </c>
    </row>
    <row r="3358" spans="1:2" x14ac:dyDescent="0.25">
      <c r="A3358" s="62">
        <v>27111605</v>
      </c>
      <c r="B3358" s="63" t="s">
        <v>7768</v>
      </c>
    </row>
    <row r="3359" spans="1:2" x14ac:dyDescent="0.25">
      <c r="A3359" s="62">
        <v>27111607</v>
      </c>
      <c r="B3359" s="63" t="s">
        <v>3451</v>
      </c>
    </row>
    <row r="3360" spans="1:2" x14ac:dyDescent="0.25">
      <c r="A3360" s="62">
        <v>27111608</v>
      </c>
      <c r="B3360" s="63" t="s">
        <v>7852</v>
      </c>
    </row>
    <row r="3361" spans="1:2" x14ac:dyDescent="0.25">
      <c r="A3361" s="62">
        <v>27111609</v>
      </c>
      <c r="B3361" s="63" t="s">
        <v>2866</v>
      </c>
    </row>
    <row r="3362" spans="1:2" x14ac:dyDescent="0.25">
      <c r="A3362" s="62">
        <v>27111701</v>
      </c>
      <c r="B3362" s="63" t="s">
        <v>10031</v>
      </c>
    </row>
    <row r="3363" spans="1:2" x14ac:dyDescent="0.25">
      <c r="A3363" s="62">
        <v>27111702</v>
      </c>
      <c r="B3363" s="63" t="s">
        <v>15488</v>
      </c>
    </row>
    <row r="3364" spans="1:2" x14ac:dyDescent="0.25">
      <c r="A3364" s="62">
        <v>27111703</v>
      </c>
      <c r="B3364" s="63" t="s">
        <v>5162</v>
      </c>
    </row>
    <row r="3365" spans="1:2" x14ac:dyDescent="0.25">
      <c r="A3365" s="62">
        <v>27111704</v>
      </c>
      <c r="B3365" s="63" t="s">
        <v>13508</v>
      </c>
    </row>
    <row r="3366" spans="1:2" x14ac:dyDescent="0.25">
      <c r="A3366" s="62">
        <v>27111705</v>
      </c>
      <c r="B3366" s="63" t="s">
        <v>7439</v>
      </c>
    </row>
    <row r="3367" spans="1:2" x14ac:dyDescent="0.25">
      <c r="A3367" s="62">
        <v>27111706</v>
      </c>
      <c r="B3367" s="63" t="s">
        <v>6867</v>
      </c>
    </row>
    <row r="3368" spans="1:2" x14ac:dyDescent="0.25">
      <c r="A3368" s="62">
        <v>27111707</v>
      </c>
      <c r="B3368" s="63" t="s">
        <v>978</v>
      </c>
    </row>
    <row r="3369" spans="1:2" x14ac:dyDescent="0.25">
      <c r="A3369" s="62">
        <v>27111708</v>
      </c>
      <c r="B3369" s="63" t="s">
        <v>16618</v>
      </c>
    </row>
    <row r="3370" spans="1:2" x14ac:dyDescent="0.25">
      <c r="A3370" s="62">
        <v>27111709</v>
      </c>
      <c r="B3370" s="63" t="s">
        <v>8588</v>
      </c>
    </row>
    <row r="3371" spans="1:2" x14ac:dyDescent="0.25">
      <c r="A3371" s="62">
        <v>27111710</v>
      </c>
      <c r="B3371" s="63" t="s">
        <v>8418</v>
      </c>
    </row>
    <row r="3372" spans="1:2" x14ac:dyDescent="0.25">
      <c r="A3372" s="62">
        <v>27111711</v>
      </c>
      <c r="B3372" s="63" t="s">
        <v>18563</v>
      </c>
    </row>
    <row r="3373" spans="1:2" x14ac:dyDescent="0.25">
      <c r="A3373" s="62">
        <v>27111712</v>
      </c>
      <c r="B3373" s="63" t="s">
        <v>330</v>
      </c>
    </row>
    <row r="3374" spans="1:2" x14ac:dyDescent="0.25">
      <c r="A3374" s="62">
        <v>27111713</v>
      </c>
      <c r="B3374" s="63" t="s">
        <v>12020</v>
      </c>
    </row>
    <row r="3375" spans="1:2" x14ac:dyDescent="0.25">
      <c r="A3375" s="62">
        <v>27111714</v>
      </c>
      <c r="B3375" s="63" t="s">
        <v>5151</v>
      </c>
    </row>
    <row r="3376" spans="1:2" x14ac:dyDescent="0.25">
      <c r="A3376" s="62">
        <v>27111715</v>
      </c>
      <c r="B3376" s="63" t="s">
        <v>7740</v>
      </c>
    </row>
    <row r="3377" spans="1:2" x14ac:dyDescent="0.25">
      <c r="A3377" s="62">
        <v>27111716</v>
      </c>
      <c r="B3377" s="63" t="s">
        <v>16628</v>
      </c>
    </row>
    <row r="3378" spans="1:2" x14ac:dyDescent="0.25">
      <c r="A3378" s="62">
        <v>27111717</v>
      </c>
      <c r="B3378" s="63" t="s">
        <v>8429</v>
      </c>
    </row>
    <row r="3379" spans="1:2" x14ac:dyDescent="0.25">
      <c r="A3379" s="62">
        <v>27111718</v>
      </c>
      <c r="B3379" s="63" t="s">
        <v>13520</v>
      </c>
    </row>
    <row r="3380" spans="1:2" x14ac:dyDescent="0.25">
      <c r="A3380" s="62">
        <v>27111720</v>
      </c>
      <c r="B3380" s="63" t="s">
        <v>9728</v>
      </c>
    </row>
    <row r="3381" spans="1:2" x14ac:dyDescent="0.25">
      <c r="A3381" s="62">
        <v>27111721</v>
      </c>
      <c r="B3381" s="63" t="s">
        <v>16056</v>
      </c>
    </row>
    <row r="3382" spans="1:2" x14ac:dyDescent="0.25">
      <c r="A3382" s="62">
        <v>27111722</v>
      </c>
      <c r="B3382" s="63" t="s">
        <v>14932</v>
      </c>
    </row>
    <row r="3383" spans="1:2" x14ac:dyDescent="0.25">
      <c r="A3383" s="62">
        <v>27111723</v>
      </c>
      <c r="B3383" s="63" t="s">
        <v>1948</v>
      </c>
    </row>
    <row r="3384" spans="1:2" x14ac:dyDescent="0.25">
      <c r="A3384" s="62">
        <v>27111724</v>
      </c>
      <c r="B3384" s="63" t="s">
        <v>7122</v>
      </c>
    </row>
    <row r="3385" spans="1:2" x14ac:dyDescent="0.25">
      <c r="A3385" s="62">
        <v>27111725</v>
      </c>
      <c r="B3385" s="63" t="s">
        <v>7674</v>
      </c>
    </row>
    <row r="3386" spans="1:2" x14ac:dyDescent="0.25">
      <c r="A3386" s="62">
        <v>27111726</v>
      </c>
      <c r="B3386" s="63" t="s">
        <v>15777</v>
      </c>
    </row>
    <row r="3387" spans="1:2" x14ac:dyDescent="0.25">
      <c r="A3387" s="62">
        <v>27111727</v>
      </c>
      <c r="B3387" s="63" t="s">
        <v>10113</v>
      </c>
    </row>
    <row r="3388" spans="1:2" x14ac:dyDescent="0.25">
      <c r="A3388" s="62">
        <v>27111801</v>
      </c>
      <c r="B3388" s="63" t="s">
        <v>10417</v>
      </c>
    </row>
    <row r="3389" spans="1:2" x14ac:dyDescent="0.25">
      <c r="A3389" s="62">
        <v>27111802</v>
      </c>
      <c r="B3389" s="63" t="s">
        <v>4737</v>
      </c>
    </row>
    <row r="3390" spans="1:2" x14ac:dyDescent="0.25">
      <c r="A3390" s="62">
        <v>27111803</v>
      </c>
      <c r="B3390" s="63" t="s">
        <v>14734</v>
      </c>
    </row>
    <row r="3391" spans="1:2" x14ac:dyDescent="0.25">
      <c r="A3391" s="62">
        <v>27111804</v>
      </c>
      <c r="B3391" s="63" t="s">
        <v>18289</v>
      </c>
    </row>
    <row r="3392" spans="1:2" x14ac:dyDescent="0.25">
      <c r="A3392" s="62">
        <v>27111806</v>
      </c>
      <c r="B3392" s="63" t="s">
        <v>5611</v>
      </c>
    </row>
    <row r="3393" spans="1:2" x14ac:dyDescent="0.25">
      <c r="A3393" s="62">
        <v>27111807</v>
      </c>
      <c r="B3393" s="63" t="s">
        <v>7178</v>
      </c>
    </row>
    <row r="3394" spans="1:2" x14ac:dyDescent="0.25">
      <c r="A3394" s="62">
        <v>27111809</v>
      </c>
      <c r="B3394" s="63" t="s">
        <v>8787</v>
      </c>
    </row>
    <row r="3395" spans="1:2" x14ac:dyDescent="0.25">
      <c r="A3395" s="62">
        <v>27111810</v>
      </c>
      <c r="B3395" s="63" t="s">
        <v>3510</v>
      </c>
    </row>
    <row r="3396" spans="1:2" x14ac:dyDescent="0.25">
      <c r="A3396" s="62">
        <v>27111901</v>
      </c>
      <c r="B3396" s="63" t="s">
        <v>16335</v>
      </c>
    </row>
    <row r="3397" spans="1:2" x14ac:dyDescent="0.25">
      <c r="A3397" s="62">
        <v>27111902</v>
      </c>
      <c r="B3397" s="63" t="s">
        <v>14692</v>
      </c>
    </row>
    <row r="3398" spans="1:2" x14ac:dyDescent="0.25">
      <c r="A3398" s="62">
        <v>27111903</v>
      </c>
      <c r="B3398" s="63" t="s">
        <v>13719</v>
      </c>
    </row>
    <row r="3399" spans="1:2" x14ac:dyDescent="0.25">
      <c r="A3399" s="62">
        <v>27111904</v>
      </c>
      <c r="B3399" s="63" t="s">
        <v>10467</v>
      </c>
    </row>
    <row r="3400" spans="1:2" x14ac:dyDescent="0.25">
      <c r="A3400" s="62">
        <v>27111905</v>
      </c>
      <c r="B3400" s="63" t="s">
        <v>1072</v>
      </c>
    </row>
    <row r="3401" spans="1:2" x14ac:dyDescent="0.25">
      <c r="A3401" s="62">
        <v>27111906</v>
      </c>
      <c r="B3401" s="63" t="s">
        <v>16346</v>
      </c>
    </row>
    <row r="3402" spans="1:2" x14ac:dyDescent="0.25">
      <c r="A3402" s="62">
        <v>27111907</v>
      </c>
      <c r="B3402" s="63" t="s">
        <v>4785</v>
      </c>
    </row>
    <row r="3403" spans="1:2" x14ac:dyDescent="0.25">
      <c r="A3403" s="62">
        <v>27111908</v>
      </c>
      <c r="B3403" s="63" t="s">
        <v>7806</v>
      </c>
    </row>
    <row r="3404" spans="1:2" x14ac:dyDescent="0.25">
      <c r="A3404" s="62">
        <v>27111909</v>
      </c>
      <c r="B3404" s="63" t="s">
        <v>17132</v>
      </c>
    </row>
    <row r="3405" spans="1:2" x14ac:dyDescent="0.25">
      <c r="A3405" s="62">
        <v>27111910</v>
      </c>
      <c r="B3405" s="63" t="s">
        <v>4324</v>
      </c>
    </row>
    <row r="3406" spans="1:2" x14ac:dyDescent="0.25">
      <c r="A3406" s="62">
        <v>27111911</v>
      </c>
      <c r="B3406" s="63" t="s">
        <v>4018</v>
      </c>
    </row>
    <row r="3407" spans="1:2" x14ac:dyDescent="0.25">
      <c r="A3407" s="62">
        <v>27112001</v>
      </c>
      <c r="B3407" s="63" t="s">
        <v>15979</v>
      </c>
    </row>
    <row r="3408" spans="1:2" x14ac:dyDescent="0.25">
      <c r="A3408" s="62">
        <v>27112002</v>
      </c>
      <c r="B3408" s="63" t="s">
        <v>2099</v>
      </c>
    </row>
    <row r="3409" spans="1:2" x14ac:dyDescent="0.25">
      <c r="A3409" s="62">
        <v>27112003</v>
      </c>
      <c r="B3409" s="63" t="s">
        <v>7813</v>
      </c>
    </row>
    <row r="3410" spans="1:2" x14ac:dyDescent="0.25">
      <c r="A3410" s="62">
        <v>27112004</v>
      </c>
      <c r="B3410" s="63" t="s">
        <v>4632</v>
      </c>
    </row>
    <row r="3411" spans="1:2" x14ac:dyDescent="0.25">
      <c r="A3411" s="62">
        <v>27112005</v>
      </c>
      <c r="B3411" s="63" t="s">
        <v>5375</v>
      </c>
    </row>
    <row r="3412" spans="1:2" x14ac:dyDescent="0.25">
      <c r="A3412" s="62">
        <v>27112006</v>
      </c>
      <c r="B3412" s="63" t="s">
        <v>4044</v>
      </c>
    </row>
    <row r="3413" spans="1:2" x14ac:dyDescent="0.25">
      <c r="A3413" s="62">
        <v>27112007</v>
      </c>
      <c r="B3413" s="63" t="s">
        <v>4748</v>
      </c>
    </row>
    <row r="3414" spans="1:2" x14ac:dyDescent="0.25">
      <c r="A3414" s="62">
        <v>27112008</v>
      </c>
      <c r="B3414" s="63" t="s">
        <v>14940</v>
      </c>
    </row>
    <row r="3415" spans="1:2" x14ac:dyDescent="0.25">
      <c r="A3415" s="62">
        <v>27112009</v>
      </c>
      <c r="B3415" s="63" t="s">
        <v>12106</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9836</v>
      </c>
    </row>
    <row r="3420" spans="1:2" x14ac:dyDescent="0.25">
      <c r="A3420" s="62">
        <v>27112014</v>
      </c>
      <c r="B3420" s="63" t="s">
        <v>14311</v>
      </c>
    </row>
    <row r="3421" spans="1:2" x14ac:dyDescent="0.25">
      <c r="A3421" s="62">
        <v>27112015</v>
      </c>
      <c r="B3421" s="63" t="s">
        <v>10290</v>
      </c>
    </row>
    <row r="3422" spans="1:2" x14ac:dyDescent="0.25">
      <c r="A3422" s="62">
        <v>27112016</v>
      </c>
      <c r="B3422" s="63" t="s">
        <v>17357</v>
      </c>
    </row>
    <row r="3423" spans="1:2" x14ac:dyDescent="0.25">
      <c r="A3423" s="62">
        <v>27112017</v>
      </c>
      <c r="B3423" s="63" t="s">
        <v>8661</v>
      </c>
    </row>
    <row r="3424" spans="1:2" x14ac:dyDescent="0.25">
      <c r="A3424" s="62">
        <v>27112101</v>
      </c>
      <c r="B3424" s="63" t="s">
        <v>2594</v>
      </c>
    </row>
    <row r="3425" spans="1:2" x14ac:dyDescent="0.25">
      <c r="A3425" s="62">
        <v>27112102</v>
      </c>
      <c r="B3425" s="63" t="s">
        <v>1438</v>
      </c>
    </row>
    <row r="3426" spans="1:2" x14ac:dyDescent="0.25">
      <c r="A3426" s="62">
        <v>27112103</v>
      </c>
      <c r="B3426" s="63" t="s">
        <v>77</v>
      </c>
    </row>
    <row r="3427" spans="1:2" x14ac:dyDescent="0.25">
      <c r="A3427" s="62">
        <v>27112104</v>
      </c>
      <c r="B3427" s="63" t="s">
        <v>4164</v>
      </c>
    </row>
    <row r="3428" spans="1:2" x14ac:dyDescent="0.25">
      <c r="A3428" s="62">
        <v>27112105</v>
      </c>
      <c r="B3428" s="63" t="s">
        <v>4956</v>
      </c>
    </row>
    <row r="3429" spans="1:2" x14ac:dyDescent="0.25">
      <c r="A3429" s="62">
        <v>27112106</v>
      </c>
      <c r="B3429" s="63" t="s">
        <v>8154</v>
      </c>
    </row>
    <row r="3430" spans="1:2" x14ac:dyDescent="0.25">
      <c r="A3430" s="62">
        <v>27112107</v>
      </c>
      <c r="B3430" s="63" t="s">
        <v>16969</v>
      </c>
    </row>
    <row r="3431" spans="1:2" x14ac:dyDescent="0.25">
      <c r="A3431" s="62">
        <v>27112108</v>
      </c>
      <c r="B3431" s="63" t="s">
        <v>15824</v>
      </c>
    </row>
    <row r="3432" spans="1:2" x14ac:dyDescent="0.25">
      <c r="A3432" s="62">
        <v>27112109</v>
      </c>
      <c r="B3432" s="63" t="s">
        <v>1335</v>
      </c>
    </row>
    <row r="3433" spans="1:2" x14ac:dyDescent="0.25">
      <c r="A3433" s="62">
        <v>27112110</v>
      </c>
      <c r="B3433" s="63" t="s">
        <v>9983</v>
      </c>
    </row>
    <row r="3434" spans="1:2" x14ac:dyDescent="0.25">
      <c r="A3434" s="62">
        <v>27112111</v>
      </c>
      <c r="B3434" s="63" t="s">
        <v>3913</v>
      </c>
    </row>
    <row r="3435" spans="1:2" x14ac:dyDescent="0.25">
      <c r="A3435" s="62">
        <v>27112112</v>
      </c>
      <c r="B3435" s="63" t="s">
        <v>75</v>
      </c>
    </row>
    <row r="3436" spans="1:2" x14ac:dyDescent="0.25">
      <c r="A3436" s="62">
        <v>27112113</v>
      </c>
      <c r="B3436" s="63" t="s">
        <v>3638</v>
      </c>
    </row>
    <row r="3437" spans="1:2" x14ac:dyDescent="0.25">
      <c r="A3437" s="62">
        <v>27112114</v>
      </c>
      <c r="B3437" s="63" t="s">
        <v>13535</v>
      </c>
    </row>
    <row r="3438" spans="1:2" x14ac:dyDescent="0.25">
      <c r="A3438" s="62">
        <v>27112115</v>
      </c>
      <c r="B3438" s="63" t="s">
        <v>18202</v>
      </c>
    </row>
    <row r="3439" spans="1:2" x14ac:dyDescent="0.25">
      <c r="A3439" s="62">
        <v>27112116</v>
      </c>
      <c r="B3439" s="63" t="s">
        <v>712</v>
      </c>
    </row>
    <row r="3440" spans="1:2" x14ac:dyDescent="0.25">
      <c r="A3440" s="62">
        <v>27112117</v>
      </c>
      <c r="B3440" s="63" t="s">
        <v>12035</v>
      </c>
    </row>
    <row r="3441" spans="1:2" x14ac:dyDescent="0.25">
      <c r="A3441" s="62">
        <v>27112119</v>
      </c>
      <c r="B3441" s="63" t="s">
        <v>5954</v>
      </c>
    </row>
    <row r="3442" spans="1:2" x14ac:dyDescent="0.25">
      <c r="A3442" s="62">
        <v>27112120</v>
      </c>
      <c r="B3442" s="63" t="s">
        <v>10156</v>
      </c>
    </row>
    <row r="3443" spans="1:2" x14ac:dyDescent="0.25">
      <c r="A3443" s="62">
        <v>27112121</v>
      </c>
      <c r="B3443" s="63" t="s">
        <v>11177</v>
      </c>
    </row>
    <row r="3444" spans="1:2" x14ac:dyDescent="0.25">
      <c r="A3444" s="62">
        <v>27112122</v>
      </c>
      <c r="B3444" s="63" t="s">
        <v>6424</v>
      </c>
    </row>
    <row r="3445" spans="1:2" x14ac:dyDescent="0.25">
      <c r="A3445" s="62">
        <v>27112123</v>
      </c>
      <c r="B3445" s="63" t="s">
        <v>3613</v>
      </c>
    </row>
    <row r="3446" spans="1:2" x14ac:dyDescent="0.25">
      <c r="A3446" s="62">
        <v>27112124</v>
      </c>
      <c r="B3446" s="63" t="s">
        <v>2777</v>
      </c>
    </row>
    <row r="3447" spans="1:2" x14ac:dyDescent="0.25">
      <c r="A3447" s="62">
        <v>27112125</v>
      </c>
      <c r="B3447" s="63" t="s">
        <v>12814</v>
      </c>
    </row>
    <row r="3448" spans="1:2" x14ac:dyDescent="0.25">
      <c r="A3448" s="62">
        <v>27112126</v>
      </c>
      <c r="B3448" s="63" t="s">
        <v>11719</v>
      </c>
    </row>
    <row r="3449" spans="1:2" x14ac:dyDescent="0.25">
      <c r="A3449" s="62">
        <v>27112127</v>
      </c>
      <c r="B3449" s="63" t="s">
        <v>6798</v>
      </c>
    </row>
    <row r="3450" spans="1:2" x14ac:dyDescent="0.25">
      <c r="A3450" s="62">
        <v>27112128</v>
      </c>
      <c r="B3450" s="63" t="s">
        <v>5934</v>
      </c>
    </row>
    <row r="3451" spans="1:2" x14ac:dyDescent="0.25">
      <c r="A3451" s="62">
        <v>27112129</v>
      </c>
      <c r="B3451" s="63" t="s">
        <v>1461</v>
      </c>
    </row>
    <row r="3452" spans="1:2" x14ac:dyDescent="0.25">
      <c r="A3452" s="62">
        <v>27112130</v>
      </c>
      <c r="B3452" s="63" t="s">
        <v>9581</v>
      </c>
    </row>
    <row r="3453" spans="1:2" x14ac:dyDescent="0.25">
      <c r="A3453" s="62">
        <v>27112131</v>
      </c>
      <c r="B3453" s="63" t="s">
        <v>14040</v>
      </c>
    </row>
    <row r="3454" spans="1:2" x14ac:dyDescent="0.25">
      <c r="A3454" s="62">
        <v>27112132</v>
      </c>
      <c r="B3454" s="63" t="s">
        <v>6289</v>
      </c>
    </row>
    <row r="3455" spans="1:2" x14ac:dyDescent="0.25">
      <c r="A3455" s="62">
        <v>27112133</v>
      </c>
      <c r="B3455" s="63" t="s">
        <v>12770</v>
      </c>
    </row>
    <row r="3456" spans="1:2" x14ac:dyDescent="0.25">
      <c r="A3456" s="62">
        <v>27112134</v>
      </c>
      <c r="B3456" s="63" t="s">
        <v>14089</v>
      </c>
    </row>
    <row r="3457" spans="1:2" x14ac:dyDescent="0.25">
      <c r="A3457" s="62">
        <v>27112201</v>
      </c>
      <c r="B3457" s="63" t="s">
        <v>2100</v>
      </c>
    </row>
    <row r="3458" spans="1:2" x14ac:dyDescent="0.25">
      <c r="A3458" s="62">
        <v>27112202</v>
      </c>
      <c r="B3458" s="63" t="s">
        <v>6647</v>
      </c>
    </row>
    <row r="3459" spans="1:2" x14ac:dyDescent="0.25">
      <c r="A3459" s="62">
        <v>27112203</v>
      </c>
      <c r="B3459" s="63" t="s">
        <v>7365</v>
      </c>
    </row>
    <row r="3460" spans="1:2" x14ac:dyDescent="0.25">
      <c r="A3460" s="62">
        <v>27112205</v>
      </c>
      <c r="B3460" s="63" t="s">
        <v>8950</v>
      </c>
    </row>
    <row r="3461" spans="1:2" x14ac:dyDescent="0.25">
      <c r="A3461" s="62">
        <v>27112301</v>
      </c>
      <c r="B3461" s="63" t="s">
        <v>10184</v>
      </c>
    </row>
    <row r="3462" spans="1:2" x14ac:dyDescent="0.25">
      <c r="A3462" s="62">
        <v>27112302</v>
      </c>
      <c r="B3462" s="63" t="s">
        <v>13553</v>
      </c>
    </row>
    <row r="3463" spans="1:2" x14ac:dyDescent="0.25">
      <c r="A3463" s="62">
        <v>27112303</v>
      </c>
      <c r="B3463" s="63" t="s">
        <v>4663</v>
      </c>
    </row>
    <row r="3464" spans="1:2" x14ac:dyDescent="0.25">
      <c r="A3464" s="62">
        <v>27112304</v>
      </c>
      <c r="B3464" s="63" t="s">
        <v>2970</v>
      </c>
    </row>
    <row r="3465" spans="1:2" x14ac:dyDescent="0.25">
      <c r="A3465" s="62">
        <v>27112305</v>
      </c>
      <c r="B3465" s="63" t="s">
        <v>3689</v>
      </c>
    </row>
    <row r="3466" spans="1:2" x14ac:dyDescent="0.25">
      <c r="A3466" s="62">
        <v>27112306</v>
      </c>
      <c r="B3466" s="63" t="s">
        <v>7615</v>
      </c>
    </row>
    <row r="3467" spans="1:2" x14ac:dyDescent="0.25">
      <c r="A3467" s="62">
        <v>27112401</v>
      </c>
      <c r="B3467" s="63" t="s">
        <v>11387</v>
      </c>
    </row>
    <row r="3468" spans="1:2" x14ac:dyDescent="0.25">
      <c r="A3468" s="62">
        <v>27112402</v>
      </c>
      <c r="B3468" s="63" t="s">
        <v>12180</v>
      </c>
    </row>
    <row r="3469" spans="1:2" x14ac:dyDescent="0.25">
      <c r="A3469" s="62">
        <v>27112403</v>
      </c>
      <c r="B3469" s="63" t="s">
        <v>3219</v>
      </c>
    </row>
    <row r="3470" spans="1:2" x14ac:dyDescent="0.25">
      <c r="A3470" s="62">
        <v>27112404</v>
      </c>
      <c r="B3470" s="63" t="s">
        <v>13877</v>
      </c>
    </row>
    <row r="3471" spans="1:2" x14ac:dyDescent="0.25">
      <c r="A3471" s="62">
        <v>27112405</v>
      </c>
      <c r="B3471" s="63" t="s">
        <v>11841</v>
      </c>
    </row>
    <row r="3472" spans="1:2" x14ac:dyDescent="0.25">
      <c r="A3472" s="62">
        <v>27112406</v>
      </c>
      <c r="B3472" s="63" t="s">
        <v>252</v>
      </c>
    </row>
    <row r="3473" spans="1:2" x14ac:dyDescent="0.25">
      <c r="A3473" s="62">
        <v>27112407</v>
      </c>
      <c r="B3473" s="63" t="s">
        <v>8746</v>
      </c>
    </row>
    <row r="3474" spans="1:2" x14ac:dyDescent="0.25">
      <c r="A3474" s="62">
        <v>27112501</v>
      </c>
      <c r="B3474" s="63" t="s">
        <v>9280</v>
      </c>
    </row>
    <row r="3475" spans="1:2" x14ac:dyDescent="0.25">
      <c r="A3475" s="62">
        <v>27112502</v>
      </c>
      <c r="B3475" s="63" t="s">
        <v>4392</v>
      </c>
    </row>
    <row r="3476" spans="1:2" x14ac:dyDescent="0.25">
      <c r="A3476" s="62">
        <v>27112503</v>
      </c>
      <c r="B3476" s="63" t="s">
        <v>10012</v>
      </c>
    </row>
    <row r="3477" spans="1:2" x14ac:dyDescent="0.25">
      <c r="A3477" s="62">
        <v>27112504</v>
      </c>
      <c r="B3477" s="63" t="s">
        <v>11361</v>
      </c>
    </row>
    <row r="3478" spans="1:2" x14ac:dyDescent="0.25">
      <c r="A3478" s="62">
        <v>27112505</v>
      </c>
      <c r="B3478" s="63" t="s">
        <v>2437</v>
      </c>
    </row>
    <row r="3479" spans="1:2" x14ac:dyDescent="0.25">
      <c r="A3479" s="62">
        <v>27112506</v>
      </c>
      <c r="B3479" s="63" t="s">
        <v>4397</v>
      </c>
    </row>
    <row r="3480" spans="1:2" x14ac:dyDescent="0.25">
      <c r="A3480" s="62">
        <v>27112601</v>
      </c>
      <c r="B3480" s="63" t="s">
        <v>1119</v>
      </c>
    </row>
    <row r="3481" spans="1:2" x14ac:dyDescent="0.25">
      <c r="A3481" s="62">
        <v>27112602</v>
      </c>
      <c r="B3481" s="63" t="s">
        <v>3889</v>
      </c>
    </row>
    <row r="3482" spans="1:2" x14ac:dyDescent="0.25">
      <c r="A3482" s="62">
        <v>27112701</v>
      </c>
      <c r="B3482" s="63" t="s">
        <v>4053</v>
      </c>
    </row>
    <row r="3483" spans="1:2" x14ac:dyDescent="0.25">
      <c r="A3483" s="62">
        <v>27112702</v>
      </c>
      <c r="B3483" s="63" t="s">
        <v>9162</v>
      </c>
    </row>
    <row r="3484" spans="1:2" x14ac:dyDescent="0.25">
      <c r="A3484" s="62">
        <v>27112703</v>
      </c>
      <c r="B3484" s="63" t="s">
        <v>4809</v>
      </c>
    </row>
    <row r="3485" spans="1:2" x14ac:dyDescent="0.25">
      <c r="A3485" s="62">
        <v>27112704</v>
      </c>
      <c r="B3485" s="63" t="s">
        <v>3645</v>
      </c>
    </row>
    <row r="3486" spans="1:2" x14ac:dyDescent="0.25">
      <c r="A3486" s="62">
        <v>27112705</v>
      </c>
      <c r="B3486" s="63" t="s">
        <v>17674</v>
      </c>
    </row>
    <row r="3487" spans="1:2" x14ac:dyDescent="0.25">
      <c r="A3487" s="62">
        <v>27112706</v>
      </c>
      <c r="B3487" s="63" t="s">
        <v>10396</v>
      </c>
    </row>
    <row r="3488" spans="1:2" x14ac:dyDescent="0.25">
      <c r="A3488" s="62">
        <v>27112707</v>
      </c>
      <c r="B3488" s="63" t="s">
        <v>8945</v>
      </c>
    </row>
    <row r="3489" spans="1:2" x14ac:dyDescent="0.25">
      <c r="A3489" s="62">
        <v>27112708</v>
      </c>
      <c r="B3489" s="63" t="s">
        <v>14494</v>
      </c>
    </row>
    <row r="3490" spans="1:2" x14ac:dyDescent="0.25">
      <c r="A3490" s="62">
        <v>27112709</v>
      </c>
      <c r="B3490" s="63" t="s">
        <v>1688</v>
      </c>
    </row>
    <row r="3491" spans="1:2" x14ac:dyDescent="0.25">
      <c r="A3491" s="62">
        <v>27112710</v>
      </c>
      <c r="B3491" s="63" t="s">
        <v>3713</v>
      </c>
    </row>
    <row r="3492" spans="1:2" x14ac:dyDescent="0.25">
      <c r="A3492" s="62">
        <v>27112711</v>
      </c>
      <c r="B3492" s="63" t="s">
        <v>376</v>
      </c>
    </row>
    <row r="3493" spans="1:2" x14ac:dyDescent="0.25">
      <c r="A3493" s="62">
        <v>27112712</v>
      </c>
      <c r="B3493" s="63" t="s">
        <v>1741</v>
      </c>
    </row>
    <row r="3494" spans="1:2" x14ac:dyDescent="0.25">
      <c r="A3494" s="62">
        <v>27112713</v>
      </c>
      <c r="B3494" s="63" t="s">
        <v>5441</v>
      </c>
    </row>
    <row r="3495" spans="1:2" x14ac:dyDescent="0.25">
      <c r="A3495" s="62">
        <v>27112714</v>
      </c>
      <c r="B3495" s="63" t="s">
        <v>12368</v>
      </c>
    </row>
    <row r="3496" spans="1:2" x14ac:dyDescent="0.25">
      <c r="A3496" s="62">
        <v>27112715</v>
      </c>
      <c r="B3496" s="63" t="s">
        <v>8571</v>
      </c>
    </row>
    <row r="3497" spans="1:2" x14ac:dyDescent="0.25">
      <c r="A3497" s="62">
        <v>27112716</v>
      </c>
      <c r="B3497" s="63" t="s">
        <v>5313</v>
      </c>
    </row>
    <row r="3498" spans="1:2" x14ac:dyDescent="0.25">
      <c r="A3498" s="62">
        <v>27112717</v>
      </c>
      <c r="B3498" s="63" t="s">
        <v>5450</v>
      </c>
    </row>
    <row r="3499" spans="1:2" x14ac:dyDescent="0.25">
      <c r="A3499" s="62">
        <v>27112718</v>
      </c>
      <c r="B3499" s="63" t="s">
        <v>9628</v>
      </c>
    </row>
    <row r="3500" spans="1:2" x14ac:dyDescent="0.25">
      <c r="A3500" s="62">
        <v>27112719</v>
      </c>
      <c r="B3500" s="63" t="s">
        <v>16719</v>
      </c>
    </row>
    <row r="3501" spans="1:2" x14ac:dyDescent="0.25">
      <c r="A3501" s="62">
        <v>27112720</v>
      </c>
      <c r="B3501" s="63" t="s">
        <v>3933</v>
      </c>
    </row>
    <row r="3502" spans="1:2" x14ac:dyDescent="0.25">
      <c r="A3502" s="62">
        <v>27112721</v>
      </c>
      <c r="B3502" s="63" t="s">
        <v>8864</v>
      </c>
    </row>
    <row r="3503" spans="1:2" x14ac:dyDescent="0.25">
      <c r="A3503" s="62">
        <v>27112801</v>
      </c>
      <c r="B3503" s="63" t="s">
        <v>14515</v>
      </c>
    </row>
    <row r="3504" spans="1:2" x14ac:dyDescent="0.25">
      <c r="A3504" s="62">
        <v>27112802</v>
      </c>
      <c r="B3504" s="63" t="s">
        <v>18478</v>
      </c>
    </row>
    <row r="3505" spans="1:2" x14ac:dyDescent="0.25">
      <c r="A3505" s="62">
        <v>27112803</v>
      </c>
      <c r="B3505" s="63" t="s">
        <v>9924</v>
      </c>
    </row>
    <row r="3506" spans="1:2" x14ac:dyDescent="0.25">
      <c r="A3506" s="62">
        <v>27112804</v>
      </c>
      <c r="B3506" s="63" t="s">
        <v>9904</v>
      </c>
    </row>
    <row r="3507" spans="1:2" x14ac:dyDescent="0.25">
      <c r="A3507" s="62">
        <v>27112805</v>
      </c>
      <c r="B3507" s="63" t="s">
        <v>15871</v>
      </c>
    </row>
    <row r="3508" spans="1:2" x14ac:dyDescent="0.25">
      <c r="A3508" s="62">
        <v>27112806</v>
      </c>
      <c r="B3508" s="63" t="s">
        <v>846</v>
      </c>
    </row>
    <row r="3509" spans="1:2" x14ac:dyDescent="0.25">
      <c r="A3509" s="62">
        <v>27112807</v>
      </c>
      <c r="B3509" s="63" t="s">
        <v>11361</v>
      </c>
    </row>
    <row r="3510" spans="1:2" x14ac:dyDescent="0.25">
      <c r="A3510" s="62">
        <v>27112808</v>
      </c>
      <c r="B3510" s="63" t="s">
        <v>16312</v>
      </c>
    </row>
    <row r="3511" spans="1:2" x14ac:dyDescent="0.25">
      <c r="A3511" s="62">
        <v>27112809</v>
      </c>
      <c r="B3511" s="63" t="s">
        <v>7762</v>
      </c>
    </row>
    <row r="3512" spans="1:2" x14ac:dyDescent="0.25">
      <c r="A3512" s="62">
        <v>27112810</v>
      </c>
      <c r="B3512" s="63" t="s">
        <v>17403</v>
      </c>
    </row>
    <row r="3513" spans="1:2" x14ac:dyDescent="0.25">
      <c r="A3513" s="62">
        <v>27112811</v>
      </c>
      <c r="B3513" s="63" t="s">
        <v>14488</v>
      </c>
    </row>
    <row r="3514" spans="1:2" x14ac:dyDescent="0.25">
      <c r="A3514" s="62">
        <v>27112812</v>
      </c>
      <c r="B3514" s="63" t="s">
        <v>8805</v>
      </c>
    </row>
    <row r="3515" spans="1:2" x14ac:dyDescent="0.25">
      <c r="A3515" s="62">
        <v>27112813</v>
      </c>
      <c r="B3515" s="63" t="s">
        <v>4949</v>
      </c>
    </row>
    <row r="3516" spans="1:2" x14ac:dyDescent="0.25">
      <c r="A3516" s="62">
        <v>27112814</v>
      </c>
      <c r="B3516" s="63" t="s">
        <v>3322</v>
      </c>
    </row>
    <row r="3517" spans="1:2" x14ac:dyDescent="0.25">
      <c r="A3517" s="62">
        <v>27112815</v>
      </c>
      <c r="B3517" s="63" t="s">
        <v>2524</v>
      </c>
    </row>
    <row r="3518" spans="1:2" x14ac:dyDescent="0.25">
      <c r="A3518" s="62">
        <v>27112818</v>
      </c>
      <c r="B3518" s="63" t="s">
        <v>14541</v>
      </c>
    </row>
    <row r="3519" spans="1:2" x14ac:dyDescent="0.25">
      <c r="A3519" s="62">
        <v>27112819</v>
      </c>
      <c r="B3519" s="63" t="s">
        <v>8222</v>
      </c>
    </row>
    <row r="3520" spans="1:2" x14ac:dyDescent="0.25">
      <c r="A3520" s="62">
        <v>27112820</v>
      </c>
      <c r="B3520" s="63" t="s">
        <v>11449</v>
      </c>
    </row>
    <row r="3521" spans="1:2" x14ac:dyDescent="0.25">
      <c r="A3521" s="62">
        <v>27112821</v>
      </c>
      <c r="B3521" s="63" t="s">
        <v>3672</v>
      </c>
    </row>
    <row r="3522" spans="1:2" x14ac:dyDescent="0.25">
      <c r="A3522" s="62">
        <v>27112822</v>
      </c>
      <c r="B3522" s="63" t="s">
        <v>17779</v>
      </c>
    </row>
    <row r="3523" spans="1:2" x14ac:dyDescent="0.25">
      <c r="A3523" s="62">
        <v>27112823</v>
      </c>
      <c r="B3523" s="63" t="s">
        <v>5667</v>
      </c>
    </row>
    <row r="3524" spans="1:2" x14ac:dyDescent="0.25">
      <c r="A3524" s="62">
        <v>27112824</v>
      </c>
      <c r="B3524" s="63" t="s">
        <v>14977</v>
      </c>
    </row>
    <row r="3525" spans="1:2" x14ac:dyDescent="0.25">
      <c r="A3525" s="62">
        <v>27112825</v>
      </c>
      <c r="B3525" s="63" t="s">
        <v>15667</v>
      </c>
    </row>
    <row r="3526" spans="1:2" x14ac:dyDescent="0.25">
      <c r="A3526" s="62">
        <v>27112826</v>
      </c>
      <c r="B3526" s="63" t="s">
        <v>11044</v>
      </c>
    </row>
    <row r="3527" spans="1:2" x14ac:dyDescent="0.25">
      <c r="A3527" s="62">
        <v>27112901</v>
      </c>
      <c r="B3527" s="63" t="s">
        <v>10698</v>
      </c>
    </row>
    <row r="3528" spans="1:2" x14ac:dyDescent="0.25">
      <c r="A3528" s="62">
        <v>27112902</v>
      </c>
      <c r="B3528" s="63" t="s">
        <v>2726</v>
      </c>
    </row>
    <row r="3529" spans="1:2" x14ac:dyDescent="0.25">
      <c r="A3529" s="62">
        <v>27112903</v>
      </c>
      <c r="B3529" s="63" t="s">
        <v>7538</v>
      </c>
    </row>
    <row r="3530" spans="1:2" x14ac:dyDescent="0.25">
      <c r="A3530" s="62">
        <v>27112904</v>
      </c>
      <c r="B3530" s="63" t="s">
        <v>15676</v>
      </c>
    </row>
    <row r="3531" spans="1:2" x14ac:dyDescent="0.25">
      <c r="A3531" s="62">
        <v>27112905</v>
      </c>
      <c r="B3531" s="63" t="s">
        <v>10965</v>
      </c>
    </row>
    <row r="3532" spans="1:2" x14ac:dyDescent="0.25">
      <c r="A3532" s="62">
        <v>27112906</v>
      </c>
      <c r="B3532" s="63" t="s">
        <v>9820</v>
      </c>
    </row>
    <row r="3533" spans="1:2" x14ac:dyDescent="0.25">
      <c r="A3533" s="62">
        <v>27112907</v>
      </c>
      <c r="B3533" s="63" t="s">
        <v>18078</v>
      </c>
    </row>
    <row r="3534" spans="1:2" x14ac:dyDescent="0.25">
      <c r="A3534" s="62">
        <v>27112908</v>
      </c>
      <c r="B3534" s="63" t="s">
        <v>17987</v>
      </c>
    </row>
    <row r="3535" spans="1:2" x14ac:dyDescent="0.25">
      <c r="A3535" s="62">
        <v>27113001</v>
      </c>
      <c r="B3535" s="63" t="s">
        <v>12111</v>
      </c>
    </row>
    <row r="3536" spans="1:2" x14ac:dyDescent="0.25">
      <c r="A3536" s="62">
        <v>27113002</v>
      </c>
      <c r="B3536" s="63" t="s">
        <v>8353</v>
      </c>
    </row>
    <row r="3537" spans="1:2" x14ac:dyDescent="0.25">
      <c r="A3537" s="62">
        <v>27113003</v>
      </c>
      <c r="B3537" s="63" t="s">
        <v>993</v>
      </c>
    </row>
    <row r="3538" spans="1:2" x14ac:dyDescent="0.25">
      <c r="A3538" s="62">
        <v>27113004</v>
      </c>
      <c r="B3538" s="63" t="s">
        <v>10053</v>
      </c>
    </row>
    <row r="3539" spans="1:2" x14ac:dyDescent="0.25">
      <c r="A3539" s="62">
        <v>27113101</v>
      </c>
      <c r="B3539" s="63" t="s">
        <v>9486</v>
      </c>
    </row>
    <row r="3540" spans="1:2" x14ac:dyDescent="0.25">
      <c r="A3540" s="62">
        <v>27113102</v>
      </c>
      <c r="B3540" s="63" t="s">
        <v>2309</v>
      </c>
    </row>
    <row r="3541" spans="1:2" x14ac:dyDescent="0.25">
      <c r="A3541" s="62">
        <v>27113103</v>
      </c>
      <c r="B3541" s="63" t="s">
        <v>13560</v>
      </c>
    </row>
    <row r="3542" spans="1:2" x14ac:dyDescent="0.25">
      <c r="A3542" s="62">
        <v>27113201</v>
      </c>
      <c r="B3542" s="63" t="s">
        <v>9312</v>
      </c>
    </row>
    <row r="3543" spans="1:2" x14ac:dyDescent="0.25">
      <c r="A3543" s="62">
        <v>27113202</v>
      </c>
      <c r="B3543" s="63" t="s">
        <v>14846</v>
      </c>
    </row>
    <row r="3544" spans="1:2" x14ac:dyDescent="0.25">
      <c r="A3544" s="62">
        <v>27113203</v>
      </c>
      <c r="B3544" s="63" t="s">
        <v>14680</v>
      </c>
    </row>
    <row r="3545" spans="1:2" x14ac:dyDescent="0.25">
      <c r="A3545" s="62">
        <v>27113204</v>
      </c>
      <c r="B3545" s="63" t="s">
        <v>8309</v>
      </c>
    </row>
    <row r="3546" spans="1:2" x14ac:dyDescent="0.25">
      <c r="A3546" s="62">
        <v>27121501</v>
      </c>
      <c r="B3546" s="63" t="s">
        <v>17835</v>
      </c>
    </row>
    <row r="3547" spans="1:2" x14ac:dyDescent="0.25">
      <c r="A3547" s="62">
        <v>27121502</v>
      </c>
      <c r="B3547" s="63" t="s">
        <v>15376</v>
      </c>
    </row>
    <row r="3548" spans="1:2" x14ac:dyDescent="0.25">
      <c r="A3548" s="62">
        <v>27121503</v>
      </c>
      <c r="B3548" s="63" t="s">
        <v>8552</v>
      </c>
    </row>
    <row r="3549" spans="1:2" x14ac:dyDescent="0.25">
      <c r="A3549" s="62">
        <v>27121601</v>
      </c>
      <c r="B3549" s="63" t="s">
        <v>11104</v>
      </c>
    </row>
    <row r="3550" spans="1:2" x14ac:dyDescent="0.25">
      <c r="A3550" s="62">
        <v>27121602</v>
      </c>
      <c r="B3550" s="63" t="s">
        <v>18748</v>
      </c>
    </row>
    <row r="3551" spans="1:2" x14ac:dyDescent="0.25">
      <c r="A3551" s="62">
        <v>27121603</v>
      </c>
      <c r="B3551" s="63" t="s">
        <v>18468</v>
      </c>
    </row>
    <row r="3552" spans="1:2" x14ac:dyDescent="0.25">
      <c r="A3552" s="62">
        <v>27121604</v>
      </c>
      <c r="B3552" s="63" t="s">
        <v>7417</v>
      </c>
    </row>
    <row r="3553" spans="1:2" x14ac:dyDescent="0.25">
      <c r="A3553" s="62">
        <v>27121605</v>
      </c>
      <c r="B3553" s="63" t="s">
        <v>13431</v>
      </c>
    </row>
    <row r="3554" spans="1:2" x14ac:dyDescent="0.25">
      <c r="A3554" s="62">
        <v>27121606</v>
      </c>
      <c r="B3554" s="63" t="s">
        <v>16494</v>
      </c>
    </row>
    <row r="3555" spans="1:2" x14ac:dyDescent="0.25">
      <c r="A3555" s="62">
        <v>27121701</v>
      </c>
      <c r="B3555" s="63" t="s">
        <v>14430</v>
      </c>
    </row>
    <row r="3556" spans="1:2" x14ac:dyDescent="0.25">
      <c r="A3556" s="62">
        <v>27121702</v>
      </c>
      <c r="B3556" s="63" t="s">
        <v>12551</v>
      </c>
    </row>
    <row r="3557" spans="1:2" x14ac:dyDescent="0.25">
      <c r="A3557" s="62">
        <v>27121703</v>
      </c>
      <c r="B3557" s="63" t="s">
        <v>3321</v>
      </c>
    </row>
    <row r="3558" spans="1:2" x14ac:dyDescent="0.25">
      <c r="A3558" s="62">
        <v>27121704</v>
      </c>
      <c r="B3558" s="63" t="s">
        <v>9423</v>
      </c>
    </row>
    <row r="3559" spans="1:2" x14ac:dyDescent="0.25">
      <c r="A3559" s="62">
        <v>27121705</v>
      </c>
      <c r="B3559" s="63" t="s">
        <v>16772</v>
      </c>
    </row>
    <row r="3560" spans="1:2" x14ac:dyDescent="0.25">
      <c r="A3560" s="62">
        <v>27121706</v>
      </c>
      <c r="B3560" s="63" t="s">
        <v>14440</v>
      </c>
    </row>
    <row r="3561" spans="1:2" x14ac:dyDescent="0.25">
      <c r="A3561" s="62">
        <v>27121707</v>
      </c>
      <c r="B3561" s="63" t="s">
        <v>8216</v>
      </c>
    </row>
    <row r="3562" spans="1:2" x14ac:dyDescent="0.25">
      <c r="A3562" s="62">
        <v>27126101</v>
      </c>
      <c r="B3562" s="63" t="s">
        <v>10317</v>
      </c>
    </row>
    <row r="3563" spans="1:2" x14ac:dyDescent="0.25">
      <c r="A3563" s="62">
        <v>27126102</v>
      </c>
      <c r="B3563" s="63" t="s">
        <v>12810</v>
      </c>
    </row>
    <row r="3564" spans="1:2" x14ac:dyDescent="0.25">
      <c r="A3564" s="62">
        <v>27131501</v>
      </c>
      <c r="B3564" s="63" t="s">
        <v>17416</v>
      </c>
    </row>
    <row r="3565" spans="1:2" x14ac:dyDescent="0.25">
      <c r="A3565" s="62">
        <v>27131502</v>
      </c>
      <c r="B3565" s="63" t="s">
        <v>10707</v>
      </c>
    </row>
    <row r="3566" spans="1:2" x14ac:dyDescent="0.25">
      <c r="A3566" s="62">
        <v>27131504</v>
      </c>
      <c r="B3566" s="63" t="s">
        <v>17173</v>
      </c>
    </row>
    <row r="3567" spans="1:2" x14ac:dyDescent="0.25">
      <c r="A3567" s="62">
        <v>27131505</v>
      </c>
      <c r="B3567" s="63" t="s">
        <v>10554</v>
      </c>
    </row>
    <row r="3568" spans="1:2" x14ac:dyDescent="0.25">
      <c r="A3568" s="62">
        <v>27131506</v>
      </c>
      <c r="B3568" s="63" t="s">
        <v>6244</v>
      </c>
    </row>
    <row r="3569" spans="1:2" x14ac:dyDescent="0.25">
      <c r="A3569" s="62">
        <v>27131507</v>
      </c>
      <c r="B3569" s="63" t="s">
        <v>416</v>
      </c>
    </row>
    <row r="3570" spans="1:2" x14ac:dyDescent="0.25">
      <c r="A3570" s="62">
        <v>27131508</v>
      </c>
      <c r="B3570" s="63" t="s">
        <v>9745</v>
      </c>
    </row>
    <row r="3571" spans="1:2" x14ac:dyDescent="0.25">
      <c r="A3571" s="62">
        <v>27131509</v>
      </c>
      <c r="B3571" s="63" t="s">
        <v>7865</v>
      </c>
    </row>
    <row r="3572" spans="1:2" x14ac:dyDescent="0.25">
      <c r="A3572" s="62">
        <v>27131510</v>
      </c>
      <c r="B3572" s="63" t="s">
        <v>13624</v>
      </c>
    </row>
    <row r="3573" spans="1:2" x14ac:dyDescent="0.25">
      <c r="A3573" s="62">
        <v>27131511</v>
      </c>
      <c r="B3573" s="63" t="s">
        <v>10340</v>
      </c>
    </row>
    <row r="3574" spans="1:2" x14ac:dyDescent="0.25">
      <c r="A3574" s="62">
        <v>27131512</v>
      </c>
      <c r="B3574" s="63" t="s">
        <v>5708</v>
      </c>
    </row>
    <row r="3575" spans="1:2" x14ac:dyDescent="0.25">
      <c r="A3575" s="62">
        <v>27131601</v>
      </c>
      <c r="B3575" s="63" t="s">
        <v>10057</v>
      </c>
    </row>
    <row r="3576" spans="1:2" x14ac:dyDescent="0.25">
      <c r="A3576" s="62">
        <v>27131603</v>
      </c>
      <c r="B3576" s="63" t="s">
        <v>4165</v>
      </c>
    </row>
    <row r="3577" spans="1:2" x14ac:dyDescent="0.25">
      <c r="A3577" s="62">
        <v>27131604</v>
      </c>
      <c r="B3577" s="63" t="s">
        <v>3021</v>
      </c>
    </row>
    <row r="3578" spans="1:2" x14ac:dyDescent="0.25">
      <c r="A3578" s="62">
        <v>27131605</v>
      </c>
      <c r="B3578" s="63" t="s">
        <v>16023</v>
      </c>
    </row>
    <row r="3579" spans="1:2" x14ac:dyDescent="0.25">
      <c r="A3579" s="62">
        <v>27131608</v>
      </c>
      <c r="B3579" s="63" t="s">
        <v>627</v>
      </c>
    </row>
    <row r="3580" spans="1:2" x14ac:dyDescent="0.25">
      <c r="A3580" s="62">
        <v>27131609</v>
      </c>
      <c r="B3580" s="63" t="s">
        <v>4687</v>
      </c>
    </row>
    <row r="3581" spans="1:2" x14ac:dyDescent="0.25">
      <c r="A3581" s="62">
        <v>27131610</v>
      </c>
      <c r="B3581" s="63" t="s">
        <v>3778</v>
      </c>
    </row>
    <row r="3582" spans="1:2" x14ac:dyDescent="0.25">
      <c r="A3582" s="62">
        <v>27131613</v>
      </c>
      <c r="B3582" s="63" t="s">
        <v>13090</v>
      </c>
    </row>
    <row r="3583" spans="1:2" x14ac:dyDescent="0.25">
      <c r="A3583" s="62">
        <v>27131614</v>
      </c>
      <c r="B3583" s="63" t="s">
        <v>8194</v>
      </c>
    </row>
    <row r="3584" spans="1:2" x14ac:dyDescent="0.25">
      <c r="A3584" s="62">
        <v>27131701</v>
      </c>
      <c r="B3584" s="63" t="s">
        <v>18598</v>
      </c>
    </row>
    <row r="3585" spans="1:2" x14ac:dyDescent="0.25">
      <c r="A3585" s="62">
        <v>27131702</v>
      </c>
      <c r="B3585" s="63" t="s">
        <v>17149</v>
      </c>
    </row>
    <row r="3586" spans="1:2" x14ac:dyDescent="0.25">
      <c r="A3586" s="62">
        <v>27131703</v>
      </c>
      <c r="B3586" s="63" t="s">
        <v>12302</v>
      </c>
    </row>
    <row r="3587" spans="1:2" x14ac:dyDescent="0.25">
      <c r="A3587" s="62">
        <v>27131704</v>
      </c>
      <c r="B3587" s="63" t="s">
        <v>3197</v>
      </c>
    </row>
    <row r="3588" spans="1:2" x14ac:dyDescent="0.25">
      <c r="A3588" s="62">
        <v>27131705</v>
      </c>
      <c r="B3588" s="63" t="s">
        <v>2115</v>
      </c>
    </row>
    <row r="3589" spans="1:2" x14ac:dyDescent="0.25">
      <c r="A3589" s="62">
        <v>27131706</v>
      </c>
      <c r="B3589" s="63" t="s">
        <v>2820</v>
      </c>
    </row>
    <row r="3590" spans="1:2" x14ac:dyDescent="0.25">
      <c r="A3590" s="62">
        <v>27131707</v>
      </c>
      <c r="B3590" s="63" t="s">
        <v>12361</v>
      </c>
    </row>
    <row r="3591" spans="1:2" x14ac:dyDescent="0.25">
      <c r="A3591" s="62">
        <v>27131708</v>
      </c>
      <c r="B3591" s="63" t="s">
        <v>16798</v>
      </c>
    </row>
    <row r="3592" spans="1:2" x14ac:dyDescent="0.25">
      <c r="A3592" s="62">
        <v>27131709</v>
      </c>
      <c r="B3592" s="63" t="s">
        <v>1955</v>
      </c>
    </row>
    <row r="3593" spans="1:2" x14ac:dyDescent="0.25">
      <c r="A3593" s="62">
        <v>27141001</v>
      </c>
      <c r="B3593" s="63" t="s">
        <v>1772</v>
      </c>
    </row>
    <row r="3594" spans="1:2" x14ac:dyDescent="0.25">
      <c r="A3594" s="62">
        <v>27141101</v>
      </c>
      <c r="B3594" s="63" t="s">
        <v>10435</v>
      </c>
    </row>
    <row r="3595" spans="1:2" x14ac:dyDescent="0.25">
      <c r="A3595" s="62">
        <v>30101501</v>
      </c>
      <c r="B3595" s="63" t="s">
        <v>9481</v>
      </c>
    </row>
    <row r="3596" spans="1:2" x14ac:dyDescent="0.25">
      <c r="A3596" s="62">
        <v>30101502</v>
      </c>
      <c r="B3596" s="63" t="s">
        <v>17581</v>
      </c>
    </row>
    <row r="3597" spans="1:2" x14ac:dyDescent="0.25">
      <c r="A3597" s="62">
        <v>30101503</v>
      </c>
      <c r="B3597" s="63" t="s">
        <v>17286</v>
      </c>
    </row>
    <row r="3598" spans="1:2" x14ac:dyDescent="0.25">
      <c r="A3598" s="62">
        <v>30101504</v>
      </c>
      <c r="B3598" s="63" t="s">
        <v>4654</v>
      </c>
    </row>
    <row r="3599" spans="1:2" x14ac:dyDescent="0.25">
      <c r="A3599" s="62">
        <v>30101505</v>
      </c>
      <c r="B3599" s="63" t="s">
        <v>2201</v>
      </c>
    </row>
    <row r="3600" spans="1:2" x14ac:dyDescent="0.25">
      <c r="A3600" s="62">
        <v>30101506</v>
      </c>
      <c r="B3600" s="63" t="s">
        <v>7968</v>
      </c>
    </row>
    <row r="3601" spans="1:2" x14ac:dyDescent="0.25">
      <c r="A3601" s="62">
        <v>30101507</v>
      </c>
      <c r="B3601" s="63" t="s">
        <v>2931</v>
      </c>
    </row>
    <row r="3602" spans="1:2" x14ac:dyDescent="0.25">
      <c r="A3602" s="62">
        <v>30101508</v>
      </c>
      <c r="B3602" s="63" t="s">
        <v>9377</v>
      </c>
    </row>
    <row r="3603" spans="1:2" x14ac:dyDescent="0.25">
      <c r="A3603" s="62">
        <v>30101509</v>
      </c>
      <c r="B3603" s="63" t="s">
        <v>11042</v>
      </c>
    </row>
    <row r="3604" spans="1:2" x14ac:dyDescent="0.25">
      <c r="A3604" s="62">
        <v>30101510</v>
      </c>
      <c r="B3604" s="63" t="s">
        <v>18727</v>
      </c>
    </row>
    <row r="3605" spans="1:2" x14ac:dyDescent="0.25">
      <c r="A3605" s="62">
        <v>30101511</v>
      </c>
      <c r="B3605" s="63" t="s">
        <v>14510</v>
      </c>
    </row>
    <row r="3606" spans="1:2" x14ac:dyDescent="0.25">
      <c r="A3606" s="62">
        <v>30101512</v>
      </c>
      <c r="B3606" s="63" t="s">
        <v>14722</v>
      </c>
    </row>
    <row r="3607" spans="1:2" x14ac:dyDescent="0.25">
      <c r="A3607" s="62">
        <v>30101513</v>
      </c>
      <c r="B3607" s="63" t="s">
        <v>16580</v>
      </c>
    </row>
    <row r="3608" spans="1:2" x14ac:dyDescent="0.25">
      <c r="A3608" s="62">
        <v>30101514</v>
      </c>
      <c r="B3608" s="63" t="s">
        <v>12584</v>
      </c>
    </row>
    <row r="3609" spans="1:2" x14ac:dyDescent="0.25">
      <c r="A3609" s="62">
        <v>30101515</v>
      </c>
      <c r="B3609" s="63" t="s">
        <v>4458</v>
      </c>
    </row>
    <row r="3610" spans="1:2" x14ac:dyDescent="0.25">
      <c r="A3610" s="62">
        <v>30101516</v>
      </c>
      <c r="B3610" s="63" t="s">
        <v>15184</v>
      </c>
    </row>
    <row r="3611" spans="1:2" x14ac:dyDescent="0.25">
      <c r="A3611" s="62">
        <v>30101517</v>
      </c>
      <c r="B3611" s="63" t="s">
        <v>4583</v>
      </c>
    </row>
    <row r="3612" spans="1:2" x14ac:dyDescent="0.25">
      <c r="A3612" s="62">
        <v>30101601</v>
      </c>
      <c r="B3612" s="63" t="s">
        <v>14666</v>
      </c>
    </row>
    <row r="3613" spans="1:2" x14ac:dyDescent="0.25">
      <c r="A3613" s="62">
        <v>30101602</v>
      </c>
      <c r="B3613" s="63" t="s">
        <v>3688</v>
      </c>
    </row>
    <row r="3614" spans="1:2" x14ac:dyDescent="0.25">
      <c r="A3614" s="62">
        <v>30101603</v>
      </c>
      <c r="B3614" s="63" t="s">
        <v>4079</v>
      </c>
    </row>
    <row r="3615" spans="1:2" x14ac:dyDescent="0.25">
      <c r="A3615" s="62">
        <v>30101604</v>
      </c>
      <c r="B3615" s="63" t="s">
        <v>4559</v>
      </c>
    </row>
    <row r="3616" spans="1:2" x14ac:dyDescent="0.25">
      <c r="A3616" s="62">
        <v>30101605</v>
      </c>
      <c r="B3616" s="63" t="s">
        <v>16305</v>
      </c>
    </row>
    <row r="3617" spans="1:2" x14ac:dyDescent="0.25">
      <c r="A3617" s="62">
        <v>30101606</v>
      </c>
      <c r="B3617" s="63" t="s">
        <v>409</v>
      </c>
    </row>
    <row r="3618" spans="1:2" x14ac:dyDescent="0.25">
      <c r="A3618" s="62">
        <v>30101607</v>
      </c>
      <c r="B3618" s="63" t="s">
        <v>5052</v>
      </c>
    </row>
    <row r="3619" spans="1:2" x14ac:dyDescent="0.25">
      <c r="A3619" s="62">
        <v>30101608</v>
      </c>
      <c r="B3619" s="63" t="s">
        <v>17029</v>
      </c>
    </row>
    <row r="3620" spans="1:2" x14ac:dyDescent="0.25">
      <c r="A3620" s="62">
        <v>30101609</v>
      </c>
      <c r="B3620" s="63" t="s">
        <v>16881</v>
      </c>
    </row>
    <row r="3621" spans="1:2" x14ac:dyDescent="0.25">
      <c r="A3621" s="62">
        <v>30101610</v>
      </c>
      <c r="B3621" s="63" t="s">
        <v>12049</v>
      </c>
    </row>
    <row r="3622" spans="1:2" x14ac:dyDescent="0.25">
      <c r="A3622" s="62">
        <v>30101611</v>
      </c>
      <c r="B3622" s="63" t="s">
        <v>4657</v>
      </c>
    </row>
    <row r="3623" spans="1:2" x14ac:dyDescent="0.25">
      <c r="A3623" s="62">
        <v>30101612</v>
      </c>
      <c r="B3623" s="63" t="s">
        <v>7536</v>
      </c>
    </row>
    <row r="3624" spans="1:2" x14ac:dyDescent="0.25">
      <c r="A3624" s="62">
        <v>30101613</v>
      </c>
      <c r="B3624" s="63" t="s">
        <v>14012</v>
      </c>
    </row>
    <row r="3625" spans="1:2" x14ac:dyDescent="0.25">
      <c r="A3625" s="62">
        <v>30101614</v>
      </c>
      <c r="B3625" s="63" t="s">
        <v>6011</v>
      </c>
    </row>
    <row r="3626" spans="1:2" x14ac:dyDescent="0.25">
      <c r="A3626" s="62">
        <v>30101615</v>
      </c>
      <c r="B3626" s="63" t="s">
        <v>731</v>
      </c>
    </row>
    <row r="3627" spans="1:2" x14ac:dyDescent="0.25">
      <c r="A3627" s="62">
        <v>30101616</v>
      </c>
      <c r="B3627" s="63" t="s">
        <v>12183</v>
      </c>
    </row>
    <row r="3628" spans="1:2" x14ac:dyDescent="0.25">
      <c r="A3628" s="62">
        <v>30101617</v>
      </c>
      <c r="B3628" s="63" t="s">
        <v>16867</v>
      </c>
    </row>
    <row r="3629" spans="1:2" x14ac:dyDescent="0.25">
      <c r="A3629" s="62">
        <v>30101618</v>
      </c>
      <c r="B3629" s="63" t="s">
        <v>14639</v>
      </c>
    </row>
    <row r="3630" spans="1:2" x14ac:dyDescent="0.25">
      <c r="A3630" s="62">
        <v>30101701</v>
      </c>
      <c r="B3630" s="63" t="s">
        <v>15305</v>
      </c>
    </row>
    <row r="3631" spans="1:2" x14ac:dyDescent="0.25">
      <c r="A3631" s="62">
        <v>30101702</v>
      </c>
      <c r="B3631" s="63" t="s">
        <v>2477</v>
      </c>
    </row>
    <row r="3632" spans="1:2" x14ac:dyDescent="0.25">
      <c r="A3632" s="62">
        <v>30101703</v>
      </c>
      <c r="B3632" s="63" t="s">
        <v>324</v>
      </c>
    </row>
    <row r="3633" spans="1:2" x14ac:dyDescent="0.25">
      <c r="A3633" s="62">
        <v>30101704</v>
      </c>
      <c r="B3633" s="63" t="s">
        <v>6150</v>
      </c>
    </row>
    <row r="3634" spans="1:2" x14ac:dyDescent="0.25">
      <c r="A3634" s="62">
        <v>30101705</v>
      </c>
      <c r="B3634" s="63" t="s">
        <v>16257</v>
      </c>
    </row>
    <row r="3635" spans="1:2" x14ac:dyDescent="0.25">
      <c r="A3635" s="62">
        <v>30101706</v>
      </c>
      <c r="B3635" s="63" t="s">
        <v>17752</v>
      </c>
    </row>
    <row r="3636" spans="1:2" x14ac:dyDescent="0.25">
      <c r="A3636" s="62">
        <v>30101707</v>
      </c>
      <c r="B3636" s="63" t="s">
        <v>9773</v>
      </c>
    </row>
    <row r="3637" spans="1:2" x14ac:dyDescent="0.25">
      <c r="A3637" s="62">
        <v>30101708</v>
      </c>
      <c r="B3637" s="63" t="s">
        <v>3866</v>
      </c>
    </row>
    <row r="3638" spans="1:2" x14ac:dyDescent="0.25">
      <c r="A3638" s="62">
        <v>30101709</v>
      </c>
      <c r="B3638" s="63" t="s">
        <v>4875</v>
      </c>
    </row>
    <row r="3639" spans="1:2" x14ac:dyDescent="0.25">
      <c r="A3639" s="62">
        <v>30101710</v>
      </c>
      <c r="B3639" s="63" t="s">
        <v>15341</v>
      </c>
    </row>
    <row r="3640" spans="1:2" x14ac:dyDescent="0.25">
      <c r="A3640" s="62">
        <v>30101711</v>
      </c>
      <c r="B3640" s="63" t="s">
        <v>2827</v>
      </c>
    </row>
    <row r="3641" spans="1:2" x14ac:dyDescent="0.25">
      <c r="A3641" s="62">
        <v>30101712</v>
      </c>
      <c r="B3641" s="63" t="s">
        <v>1954</v>
      </c>
    </row>
    <row r="3642" spans="1:2" x14ac:dyDescent="0.25">
      <c r="A3642" s="62">
        <v>30101713</v>
      </c>
      <c r="B3642" s="63" t="s">
        <v>746</v>
      </c>
    </row>
    <row r="3643" spans="1:2" x14ac:dyDescent="0.25">
      <c r="A3643" s="62">
        <v>30101714</v>
      </c>
      <c r="B3643" s="63" t="s">
        <v>11038</v>
      </c>
    </row>
    <row r="3644" spans="1:2" x14ac:dyDescent="0.25">
      <c r="A3644" s="62">
        <v>30101715</v>
      </c>
      <c r="B3644" s="63" t="s">
        <v>14805</v>
      </c>
    </row>
    <row r="3645" spans="1:2" x14ac:dyDescent="0.25">
      <c r="A3645" s="62">
        <v>30101716</v>
      </c>
      <c r="B3645" s="63" t="s">
        <v>15445</v>
      </c>
    </row>
    <row r="3646" spans="1:2" x14ac:dyDescent="0.25">
      <c r="A3646" s="62">
        <v>30101717</v>
      </c>
      <c r="B3646" s="63" t="s">
        <v>14925</v>
      </c>
    </row>
    <row r="3647" spans="1:2" x14ac:dyDescent="0.25">
      <c r="A3647" s="62">
        <v>30101718</v>
      </c>
      <c r="B3647" s="63" t="s">
        <v>3573</v>
      </c>
    </row>
    <row r="3648" spans="1:2" x14ac:dyDescent="0.25">
      <c r="A3648" s="62">
        <v>30101801</v>
      </c>
      <c r="B3648" s="63" t="s">
        <v>5715</v>
      </c>
    </row>
    <row r="3649" spans="1:2" x14ac:dyDescent="0.25">
      <c r="A3649" s="62">
        <v>30101802</v>
      </c>
      <c r="B3649" s="63" t="s">
        <v>11226</v>
      </c>
    </row>
    <row r="3650" spans="1:2" x14ac:dyDescent="0.25">
      <c r="A3650" s="62">
        <v>30101803</v>
      </c>
      <c r="B3650" s="63" t="s">
        <v>11704</v>
      </c>
    </row>
    <row r="3651" spans="1:2" x14ac:dyDescent="0.25">
      <c r="A3651" s="62">
        <v>30101804</v>
      </c>
      <c r="B3651" s="63" t="s">
        <v>12511</v>
      </c>
    </row>
    <row r="3652" spans="1:2" x14ac:dyDescent="0.25">
      <c r="A3652" s="62">
        <v>30101805</v>
      </c>
      <c r="B3652" s="63" t="s">
        <v>11253</v>
      </c>
    </row>
    <row r="3653" spans="1:2" x14ac:dyDescent="0.25">
      <c r="A3653" s="62">
        <v>30101806</v>
      </c>
      <c r="B3653" s="63" t="s">
        <v>12662</v>
      </c>
    </row>
    <row r="3654" spans="1:2" x14ac:dyDescent="0.25">
      <c r="A3654" s="62">
        <v>30101807</v>
      </c>
      <c r="B3654" s="63" t="s">
        <v>15557</v>
      </c>
    </row>
    <row r="3655" spans="1:2" x14ac:dyDescent="0.25">
      <c r="A3655" s="62">
        <v>30101808</v>
      </c>
      <c r="B3655" s="63" t="s">
        <v>10303</v>
      </c>
    </row>
    <row r="3656" spans="1:2" x14ac:dyDescent="0.25">
      <c r="A3656" s="62">
        <v>30101809</v>
      </c>
      <c r="B3656" s="63" t="s">
        <v>3064</v>
      </c>
    </row>
    <row r="3657" spans="1:2" x14ac:dyDescent="0.25">
      <c r="A3657" s="62">
        <v>30101810</v>
      </c>
      <c r="B3657" s="63" t="s">
        <v>8012</v>
      </c>
    </row>
    <row r="3658" spans="1:2" x14ac:dyDescent="0.25">
      <c r="A3658" s="62">
        <v>30101811</v>
      </c>
      <c r="B3658" s="63" t="s">
        <v>17002</v>
      </c>
    </row>
    <row r="3659" spans="1:2" x14ac:dyDescent="0.25">
      <c r="A3659" s="62">
        <v>30101812</v>
      </c>
      <c r="B3659" s="63" t="s">
        <v>6846</v>
      </c>
    </row>
    <row r="3660" spans="1:2" x14ac:dyDescent="0.25">
      <c r="A3660" s="62">
        <v>30101813</v>
      </c>
      <c r="B3660" s="63" t="s">
        <v>11017</v>
      </c>
    </row>
    <row r="3661" spans="1:2" x14ac:dyDescent="0.25">
      <c r="A3661" s="62">
        <v>30101814</v>
      </c>
      <c r="B3661" s="63" t="s">
        <v>7982</v>
      </c>
    </row>
    <row r="3662" spans="1:2" x14ac:dyDescent="0.25">
      <c r="A3662" s="62">
        <v>30101815</v>
      </c>
      <c r="B3662" s="63" t="s">
        <v>11363</v>
      </c>
    </row>
    <row r="3663" spans="1:2" x14ac:dyDescent="0.25">
      <c r="A3663" s="62">
        <v>30101816</v>
      </c>
      <c r="B3663" s="63" t="s">
        <v>13537</v>
      </c>
    </row>
    <row r="3664" spans="1:2" x14ac:dyDescent="0.25">
      <c r="A3664" s="62">
        <v>30101817</v>
      </c>
      <c r="B3664" s="63" t="s">
        <v>7279</v>
      </c>
    </row>
    <row r="3665" spans="1:2" x14ac:dyDescent="0.25">
      <c r="A3665" s="62">
        <v>30101901</v>
      </c>
      <c r="B3665" s="63" t="s">
        <v>11280</v>
      </c>
    </row>
    <row r="3666" spans="1:2" x14ac:dyDescent="0.25">
      <c r="A3666" s="62">
        <v>30101902</v>
      </c>
      <c r="B3666" s="63" t="s">
        <v>16415</v>
      </c>
    </row>
    <row r="3667" spans="1:2" x14ac:dyDescent="0.25">
      <c r="A3667" s="62">
        <v>30101903</v>
      </c>
      <c r="B3667" s="63" t="s">
        <v>7595</v>
      </c>
    </row>
    <row r="3668" spans="1:2" x14ac:dyDescent="0.25">
      <c r="A3668" s="62">
        <v>30101904</v>
      </c>
      <c r="B3668" s="63" t="s">
        <v>4330</v>
      </c>
    </row>
    <row r="3669" spans="1:2" x14ac:dyDescent="0.25">
      <c r="A3669" s="62">
        <v>30101905</v>
      </c>
      <c r="B3669" s="63" t="s">
        <v>21</v>
      </c>
    </row>
    <row r="3670" spans="1:2" x14ac:dyDescent="0.25">
      <c r="A3670" s="62">
        <v>30101906</v>
      </c>
      <c r="B3670" s="63" t="s">
        <v>17808</v>
      </c>
    </row>
    <row r="3671" spans="1:2" x14ac:dyDescent="0.25">
      <c r="A3671" s="62">
        <v>30101907</v>
      </c>
      <c r="B3671" s="63" t="s">
        <v>13151</v>
      </c>
    </row>
    <row r="3672" spans="1:2" x14ac:dyDescent="0.25">
      <c r="A3672" s="62">
        <v>30101908</v>
      </c>
      <c r="B3672" s="63" t="s">
        <v>17085</v>
      </c>
    </row>
    <row r="3673" spans="1:2" x14ac:dyDescent="0.25">
      <c r="A3673" s="62">
        <v>30101909</v>
      </c>
      <c r="B3673" s="63" t="s">
        <v>1153</v>
      </c>
    </row>
    <row r="3674" spans="1:2" x14ac:dyDescent="0.25">
      <c r="A3674" s="62">
        <v>30101910</v>
      </c>
      <c r="B3674" s="63" t="s">
        <v>12748</v>
      </c>
    </row>
    <row r="3675" spans="1:2" x14ac:dyDescent="0.25">
      <c r="A3675" s="62">
        <v>30101911</v>
      </c>
      <c r="B3675" s="63" t="s">
        <v>15088</v>
      </c>
    </row>
    <row r="3676" spans="1:2" x14ac:dyDescent="0.25">
      <c r="A3676" s="62">
        <v>30101912</v>
      </c>
      <c r="B3676" s="63" t="s">
        <v>13276</v>
      </c>
    </row>
    <row r="3677" spans="1:2" x14ac:dyDescent="0.25">
      <c r="A3677" s="62">
        <v>30101913</v>
      </c>
      <c r="B3677" s="63" t="s">
        <v>6456</v>
      </c>
    </row>
    <row r="3678" spans="1:2" x14ac:dyDescent="0.25">
      <c r="A3678" s="62">
        <v>30101914</v>
      </c>
      <c r="B3678" s="63" t="s">
        <v>11698</v>
      </c>
    </row>
    <row r="3679" spans="1:2" x14ac:dyDescent="0.25">
      <c r="A3679" s="62">
        <v>30101915</v>
      </c>
      <c r="B3679" s="63" t="s">
        <v>1310</v>
      </c>
    </row>
    <row r="3680" spans="1:2" x14ac:dyDescent="0.25">
      <c r="A3680" s="62">
        <v>30101916</v>
      </c>
      <c r="B3680" s="63" t="s">
        <v>13960</v>
      </c>
    </row>
    <row r="3681" spans="1:2" x14ac:dyDescent="0.25">
      <c r="A3681" s="62">
        <v>30101918</v>
      </c>
      <c r="B3681" s="63" t="s">
        <v>6499</v>
      </c>
    </row>
    <row r="3682" spans="1:2" x14ac:dyDescent="0.25">
      <c r="A3682" s="62">
        <v>30101919</v>
      </c>
      <c r="B3682" s="63" t="s">
        <v>2253</v>
      </c>
    </row>
    <row r="3683" spans="1:2" x14ac:dyDescent="0.25">
      <c r="A3683" s="62">
        <v>30101920</v>
      </c>
      <c r="B3683" s="63" t="s">
        <v>1658</v>
      </c>
    </row>
    <row r="3684" spans="1:2" x14ac:dyDescent="0.25">
      <c r="A3684" s="62">
        <v>30101921</v>
      </c>
      <c r="B3684" s="63" t="s">
        <v>11771</v>
      </c>
    </row>
    <row r="3685" spans="1:2" x14ac:dyDescent="0.25">
      <c r="A3685" s="62">
        <v>30101922</v>
      </c>
      <c r="B3685" s="63" t="s">
        <v>4581</v>
      </c>
    </row>
    <row r="3686" spans="1:2" x14ac:dyDescent="0.25">
      <c r="A3686" s="62">
        <v>30101923</v>
      </c>
      <c r="B3686" s="63" t="s">
        <v>13182</v>
      </c>
    </row>
    <row r="3687" spans="1:2" x14ac:dyDescent="0.25">
      <c r="A3687" s="62">
        <v>30102001</v>
      </c>
      <c r="B3687" s="63" t="s">
        <v>8673</v>
      </c>
    </row>
    <row r="3688" spans="1:2" x14ac:dyDescent="0.25">
      <c r="A3688" s="62">
        <v>30102002</v>
      </c>
      <c r="B3688" s="63" t="s">
        <v>13098</v>
      </c>
    </row>
    <row r="3689" spans="1:2" x14ac:dyDescent="0.25">
      <c r="A3689" s="62">
        <v>30102003</v>
      </c>
      <c r="B3689" s="63" t="s">
        <v>7777</v>
      </c>
    </row>
    <row r="3690" spans="1:2" x14ac:dyDescent="0.25">
      <c r="A3690" s="62">
        <v>30102004</v>
      </c>
      <c r="B3690" s="63" t="s">
        <v>518</v>
      </c>
    </row>
    <row r="3691" spans="1:2" x14ac:dyDescent="0.25">
      <c r="A3691" s="62">
        <v>30102005</v>
      </c>
      <c r="B3691" s="63" t="s">
        <v>17985</v>
      </c>
    </row>
    <row r="3692" spans="1:2" x14ac:dyDescent="0.25">
      <c r="A3692" s="62">
        <v>30102006</v>
      </c>
      <c r="B3692" s="63" t="s">
        <v>5275</v>
      </c>
    </row>
    <row r="3693" spans="1:2" x14ac:dyDescent="0.25">
      <c r="A3693" s="62">
        <v>30102007</v>
      </c>
      <c r="B3693" s="63" t="s">
        <v>15054</v>
      </c>
    </row>
    <row r="3694" spans="1:2" x14ac:dyDescent="0.25">
      <c r="A3694" s="62">
        <v>30102008</v>
      </c>
      <c r="B3694" s="63" t="s">
        <v>7329</v>
      </c>
    </row>
    <row r="3695" spans="1:2" x14ac:dyDescent="0.25">
      <c r="A3695" s="62">
        <v>30102009</v>
      </c>
      <c r="B3695" s="63" t="s">
        <v>15734</v>
      </c>
    </row>
    <row r="3696" spans="1:2" x14ac:dyDescent="0.25">
      <c r="A3696" s="62">
        <v>30102010</v>
      </c>
      <c r="B3696" s="63" t="s">
        <v>8925</v>
      </c>
    </row>
    <row r="3697" spans="1:2" x14ac:dyDescent="0.25">
      <c r="A3697" s="62">
        <v>30102011</v>
      </c>
      <c r="B3697" s="63" t="s">
        <v>11856</v>
      </c>
    </row>
    <row r="3698" spans="1:2" x14ac:dyDescent="0.25">
      <c r="A3698" s="62">
        <v>30102012</v>
      </c>
      <c r="B3698" s="63" t="s">
        <v>10086</v>
      </c>
    </row>
    <row r="3699" spans="1:2" x14ac:dyDescent="0.25">
      <c r="A3699" s="62">
        <v>30102013</v>
      </c>
      <c r="B3699" s="63" t="s">
        <v>5484</v>
      </c>
    </row>
    <row r="3700" spans="1:2" x14ac:dyDescent="0.25">
      <c r="A3700" s="62">
        <v>30102014</v>
      </c>
      <c r="B3700" s="63" t="s">
        <v>12700</v>
      </c>
    </row>
    <row r="3701" spans="1:2" x14ac:dyDescent="0.25">
      <c r="A3701" s="62">
        <v>30102015</v>
      </c>
      <c r="B3701" s="63" t="s">
        <v>14177</v>
      </c>
    </row>
    <row r="3702" spans="1:2" x14ac:dyDescent="0.25">
      <c r="A3702" s="62">
        <v>30102201</v>
      </c>
      <c r="B3702" s="63" t="s">
        <v>17899</v>
      </c>
    </row>
    <row r="3703" spans="1:2" x14ac:dyDescent="0.25">
      <c r="A3703" s="62">
        <v>30102202</v>
      </c>
      <c r="B3703" s="63" t="s">
        <v>13905</v>
      </c>
    </row>
    <row r="3704" spans="1:2" x14ac:dyDescent="0.25">
      <c r="A3704" s="62">
        <v>30102203</v>
      </c>
      <c r="B3704" s="63" t="s">
        <v>3526</v>
      </c>
    </row>
    <row r="3705" spans="1:2" x14ac:dyDescent="0.25">
      <c r="A3705" s="62">
        <v>30102204</v>
      </c>
      <c r="B3705" s="63" t="s">
        <v>9215</v>
      </c>
    </row>
    <row r="3706" spans="1:2" x14ac:dyDescent="0.25">
      <c r="A3706" s="62">
        <v>30102205</v>
      </c>
      <c r="B3706" s="63" t="s">
        <v>3738</v>
      </c>
    </row>
    <row r="3707" spans="1:2" x14ac:dyDescent="0.25">
      <c r="A3707" s="62">
        <v>30102206</v>
      </c>
      <c r="B3707" s="63" t="s">
        <v>3731</v>
      </c>
    </row>
    <row r="3708" spans="1:2" x14ac:dyDescent="0.25">
      <c r="A3708" s="62">
        <v>30102207</v>
      </c>
      <c r="B3708" s="63" t="s">
        <v>9198</v>
      </c>
    </row>
    <row r="3709" spans="1:2" x14ac:dyDescent="0.25">
      <c r="A3709" s="62">
        <v>30102208</v>
      </c>
      <c r="B3709" s="63" t="s">
        <v>14647</v>
      </c>
    </row>
    <row r="3710" spans="1:2" x14ac:dyDescent="0.25">
      <c r="A3710" s="62">
        <v>30102209</v>
      </c>
      <c r="B3710" s="63" t="s">
        <v>6914</v>
      </c>
    </row>
    <row r="3711" spans="1:2" x14ac:dyDescent="0.25">
      <c r="A3711" s="62">
        <v>30102210</v>
      </c>
      <c r="B3711" s="63" t="s">
        <v>9554</v>
      </c>
    </row>
    <row r="3712" spans="1:2" x14ac:dyDescent="0.25">
      <c r="A3712" s="62">
        <v>30102211</v>
      </c>
      <c r="B3712" s="63" t="s">
        <v>4476</v>
      </c>
    </row>
    <row r="3713" spans="1:2" x14ac:dyDescent="0.25">
      <c r="A3713" s="62">
        <v>30102212</v>
      </c>
      <c r="B3713" s="63" t="s">
        <v>10608</v>
      </c>
    </row>
    <row r="3714" spans="1:2" x14ac:dyDescent="0.25">
      <c r="A3714" s="62">
        <v>30102213</v>
      </c>
      <c r="B3714" s="63" t="s">
        <v>9505</v>
      </c>
    </row>
    <row r="3715" spans="1:2" x14ac:dyDescent="0.25">
      <c r="A3715" s="62">
        <v>30102214</v>
      </c>
      <c r="B3715" s="63" t="s">
        <v>10415</v>
      </c>
    </row>
    <row r="3716" spans="1:2" x14ac:dyDescent="0.25">
      <c r="A3716" s="62">
        <v>30102215</v>
      </c>
      <c r="B3716" s="63" t="s">
        <v>1351</v>
      </c>
    </row>
    <row r="3717" spans="1:2" x14ac:dyDescent="0.25">
      <c r="A3717" s="62">
        <v>30102216</v>
      </c>
      <c r="B3717" s="63" t="s">
        <v>14173</v>
      </c>
    </row>
    <row r="3718" spans="1:2" x14ac:dyDescent="0.25">
      <c r="A3718" s="62">
        <v>30102217</v>
      </c>
      <c r="B3718" s="63" t="s">
        <v>13321</v>
      </c>
    </row>
    <row r="3719" spans="1:2" x14ac:dyDescent="0.25">
      <c r="A3719" s="62">
        <v>30102218</v>
      </c>
      <c r="B3719" s="63" t="s">
        <v>6579</v>
      </c>
    </row>
    <row r="3720" spans="1:2" x14ac:dyDescent="0.25">
      <c r="A3720" s="62">
        <v>30102220</v>
      </c>
      <c r="B3720" s="63" t="s">
        <v>501</v>
      </c>
    </row>
    <row r="3721" spans="1:2" x14ac:dyDescent="0.25">
      <c r="A3721" s="62">
        <v>30102301</v>
      </c>
      <c r="B3721" s="63" t="s">
        <v>7464</v>
      </c>
    </row>
    <row r="3722" spans="1:2" x14ac:dyDescent="0.25">
      <c r="A3722" s="62">
        <v>30102302</v>
      </c>
      <c r="B3722" s="63" t="s">
        <v>12672</v>
      </c>
    </row>
    <row r="3723" spans="1:2" x14ac:dyDescent="0.25">
      <c r="A3723" s="62">
        <v>30102303</v>
      </c>
      <c r="B3723" s="63" t="s">
        <v>217</v>
      </c>
    </row>
    <row r="3724" spans="1:2" x14ac:dyDescent="0.25">
      <c r="A3724" s="62">
        <v>30102304</v>
      </c>
      <c r="B3724" s="63" t="s">
        <v>15462</v>
      </c>
    </row>
    <row r="3725" spans="1:2" x14ac:dyDescent="0.25">
      <c r="A3725" s="62">
        <v>30102305</v>
      </c>
      <c r="B3725" s="63" t="s">
        <v>14479</v>
      </c>
    </row>
    <row r="3726" spans="1:2" x14ac:dyDescent="0.25">
      <c r="A3726" s="62">
        <v>30102306</v>
      </c>
      <c r="B3726" s="63" t="s">
        <v>4968</v>
      </c>
    </row>
    <row r="3727" spans="1:2" x14ac:dyDescent="0.25">
      <c r="A3727" s="62">
        <v>30102307</v>
      </c>
      <c r="B3727" s="63" t="s">
        <v>18075</v>
      </c>
    </row>
    <row r="3728" spans="1:2" x14ac:dyDescent="0.25">
      <c r="A3728" s="62">
        <v>30102308</v>
      </c>
      <c r="B3728" s="63" t="s">
        <v>7825</v>
      </c>
    </row>
    <row r="3729" spans="1:2" x14ac:dyDescent="0.25">
      <c r="A3729" s="62">
        <v>30102309</v>
      </c>
      <c r="B3729" s="63" t="s">
        <v>17546</v>
      </c>
    </row>
    <row r="3730" spans="1:2" x14ac:dyDescent="0.25">
      <c r="A3730" s="62">
        <v>30102310</v>
      </c>
      <c r="B3730" s="63" t="s">
        <v>1986</v>
      </c>
    </row>
    <row r="3731" spans="1:2" x14ac:dyDescent="0.25">
      <c r="A3731" s="62">
        <v>30102311</v>
      </c>
      <c r="B3731" s="63" t="s">
        <v>18224</v>
      </c>
    </row>
    <row r="3732" spans="1:2" x14ac:dyDescent="0.25">
      <c r="A3732" s="62">
        <v>30102312</v>
      </c>
      <c r="B3732" s="63" t="s">
        <v>17563</v>
      </c>
    </row>
    <row r="3733" spans="1:2" x14ac:dyDescent="0.25">
      <c r="A3733" s="62">
        <v>30102313</v>
      </c>
      <c r="B3733" s="63" t="s">
        <v>3798</v>
      </c>
    </row>
    <row r="3734" spans="1:2" x14ac:dyDescent="0.25">
      <c r="A3734" s="62">
        <v>30102314</v>
      </c>
      <c r="B3734" s="63" t="s">
        <v>8031</v>
      </c>
    </row>
    <row r="3735" spans="1:2" x14ac:dyDescent="0.25">
      <c r="A3735" s="62">
        <v>30102315</v>
      </c>
      <c r="B3735" s="63" t="s">
        <v>867</v>
      </c>
    </row>
    <row r="3736" spans="1:2" x14ac:dyDescent="0.25">
      <c r="A3736" s="62">
        <v>30102316</v>
      </c>
      <c r="B3736" s="63" t="s">
        <v>10954</v>
      </c>
    </row>
    <row r="3737" spans="1:2" x14ac:dyDescent="0.25">
      <c r="A3737" s="62">
        <v>30102401</v>
      </c>
      <c r="B3737" s="63" t="s">
        <v>11157</v>
      </c>
    </row>
    <row r="3738" spans="1:2" x14ac:dyDescent="0.25">
      <c r="A3738" s="62">
        <v>30102402</v>
      </c>
      <c r="B3738" s="63" t="s">
        <v>16012</v>
      </c>
    </row>
    <row r="3739" spans="1:2" x14ac:dyDescent="0.25">
      <c r="A3739" s="62">
        <v>30102403</v>
      </c>
      <c r="B3739" s="63" t="s">
        <v>5951</v>
      </c>
    </row>
    <row r="3740" spans="1:2" x14ac:dyDescent="0.25">
      <c r="A3740" s="62">
        <v>30102404</v>
      </c>
      <c r="B3740" s="63" t="s">
        <v>12154</v>
      </c>
    </row>
    <row r="3741" spans="1:2" x14ac:dyDescent="0.25">
      <c r="A3741" s="62">
        <v>30102405</v>
      </c>
      <c r="B3741" s="63" t="s">
        <v>18533</v>
      </c>
    </row>
    <row r="3742" spans="1:2" x14ac:dyDescent="0.25">
      <c r="A3742" s="62">
        <v>30102406</v>
      </c>
      <c r="B3742" s="63" t="s">
        <v>493</v>
      </c>
    </row>
    <row r="3743" spans="1:2" x14ac:dyDescent="0.25">
      <c r="A3743" s="62">
        <v>30102407</v>
      </c>
      <c r="B3743" s="63" t="s">
        <v>13316</v>
      </c>
    </row>
    <row r="3744" spans="1:2" x14ac:dyDescent="0.25">
      <c r="A3744" s="62">
        <v>30102408</v>
      </c>
      <c r="B3744" s="63" t="s">
        <v>1523</v>
      </c>
    </row>
    <row r="3745" spans="1:2" x14ac:dyDescent="0.25">
      <c r="A3745" s="62">
        <v>30102409</v>
      </c>
      <c r="B3745" s="63" t="s">
        <v>1085</v>
      </c>
    </row>
    <row r="3746" spans="1:2" x14ac:dyDescent="0.25">
      <c r="A3746" s="62">
        <v>30102410</v>
      </c>
      <c r="B3746" s="63" t="s">
        <v>11574</v>
      </c>
    </row>
    <row r="3747" spans="1:2" x14ac:dyDescent="0.25">
      <c r="A3747" s="62">
        <v>30102411</v>
      </c>
      <c r="B3747" s="63" t="s">
        <v>8713</v>
      </c>
    </row>
    <row r="3748" spans="1:2" x14ac:dyDescent="0.25">
      <c r="A3748" s="62">
        <v>30102412</v>
      </c>
      <c r="B3748" s="63" t="s">
        <v>11458</v>
      </c>
    </row>
    <row r="3749" spans="1:2" x14ac:dyDescent="0.25">
      <c r="A3749" s="62">
        <v>30102413</v>
      </c>
      <c r="B3749" s="63" t="s">
        <v>11257</v>
      </c>
    </row>
    <row r="3750" spans="1:2" x14ac:dyDescent="0.25">
      <c r="A3750" s="62">
        <v>30102414</v>
      </c>
      <c r="B3750" s="63" t="s">
        <v>11105</v>
      </c>
    </row>
    <row r="3751" spans="1:2" x14ac:dyDescent="0.25">
      <c r="A3751" s="62">
        <v>30102415</v>
      </c>
      <c r="B3751" s="63" t="s">
        <v>10432</v>
      </c>
    </row>
    <row r="3752" spans="1:2" x14ac:dyDescent="0.25">
      <c r="A3752" s="62">
        <v>30102416</v>
      </c>
      <c r="B3752" s="63" t="s">
        <v>2105</v>
      </c>
    </row>
    <row r="3753" spans="1:2" x14ac:dyDescent="0.25">
      <c r="A3753" s="62">
        <v>30102417</v>
      </c>
      <c r="B3753" s="63" t="s">
        <v>7884</v>
      </c>
    </row>
    <row r="3754" spans="1:2" x14ac:dyDescent="0.25">
      <c r="A3754" s="62">
        <v>30102501</v>
      </c>
      <c r="B3754" s="63" t="s">
        <v>15666</v>
      </c>
    </row>
    <row r="3755" spans="1:2" x14ac:dyDescent="0.25">
      <c r="A3755" s="62">
        <v>30102502</v>
      </c>
      <c r="B3755" s="63" t="s">
        <v>3709</v>
      </c>
    </row>
    <row r="3756" spans="1:2" x14ac:dyDescent="0.25">
      <c r="A3756" s="62">
        <v>30102503</v>
      </c>
      <c r="B3756" s="63" t="s">
        <v>1343</v>
      </c>
    </row>
    <row r="3757" spans="1:2" x14ac:dyDescent="0.25">
      <c r="A3757" s="62">
        <v>30102504</v>
      </c>
      <c r="B3757" s="63" t="s">
        <v>9568</v>
      </c>
    </row>
    <row r="3758" spans="1:2" x14ac:dyDescent="0.25">
      <c r="A3758" s="62">
        <v>30102505</v>
      </c>
      <c r="B3758" s="63" t="s">
        <v>819</v>
      </c>
    </row>
    <row r="3759" spans="1:2" x14ac:dyDescent="0.25">
      <c r="A3759" s="62">
        <v>30102506</v>
      </c>
      <c r="B3759" s="63" t="s">
        <v>2762</v>
      </c>
    </row>
    <row r="3760" spans="1:2" x14ac:dyDescent="0.25">
      <c r="A3760" s="62">
        <v>30102507</v>
      </c>
      <c r="B3760" s="63" t="s">
        <v>2077</v>
      </c>
    </row>
    <row r="3761" spans="1:2" x14ac:dyDescent="0.25">
      <c r="A3761" s="62">
        <v>30102508</v>
      </c>
      <c r="B3761" s="63" t="s">
        <v>12427</v>
      </c>
    </row>
    <row r="3762" spans="1:2" x14ac:dyDescent="0.25">
      <c r="A3762" s="62">
        <v>30102509</v>
      </c>
      <c r="B3762" s="63" t="s">
        <v>214</v>
      </c>
    </row>
    <row r="3763" spans="1:2" x14ac:dyDescent="0.25">
      <c r="A3763" s="62">
        <v>30102510</v>
      </c>
      <c r="B3763" s="63" t="s">
        <v>14043</v>
      </c>
    </row>
    <row r="3764" spans="1:2" x14ac:dyDescent="0.25">
      <c r="A3764" s="62">
        <v>30102511</v>
      </c>
      <c r="B3764" s="63" t="s">
        <v>13717</v>
      </c>
    </row>
    <row r="3765" spans="1:2" x14ac:dyDescent="0.25">
      <c r="A3765" s="62">
        <v>30102512</v>
      </c>
      <c r="B3765" s="63" t="s">
        <v>14481</v>
      </c>
    </row>
    <row r="3766" spans="1:2" x14ac:dyDescent="0.25">
      <c r="A3766" s="62">
        <v>30102513</v>
      </c>
      <c r="B3766" s="63" t="s">
        <v>16458</v>
      </c>
    </row>
    <row r="3767" spans="1:2" x14ac:dyDescent="0.25">
      <c r="A3767" s="62">
        <v>30102514</v>
      </c>
      <c r="B3767" s="63" t="s">
        <v>9445</v>
      </c>
    </row>
    <row r="3768" spans="1:2" x14ac:dyDescent="0.25">
      <c r="A3768" s="62">
        <v>30102515</v>
      </c>
      <c r="B3768" s="63" t="s">
        <v>13458</v>
      </c>
    </row>
    <row r="3769" spans="1:2" x14ac:dyDescent="0.25">
      <c r="A3769" s="62">
        <v>30102516</v>
      </c>
      <c r="B3769" s="63" t="s">
        <v>11963</v>
      </c>
    </row>
    <row r="3770" spans="1:2" x14ac:dyDescent="0.25">
      <c r="A3770" s="62">
        <v>30102517</v>
      </c>
      <c r="B3770" s="63" t="s">
        <v>13895</v>
      </c>
    </row>
    <row r="3771" spans="1:2" x14ac:dyDescent="0.25">
      <c r="A3771" s="62">
        <v>30102518</v>
      </c>
      <c r="B3771" s="63" t="s">
        <v>11797</v>
      </c>
    </row>
    <row r="3772" spans="1:2" x14ac:dyDescent="0.25">
      <c r="A3772" s="62">
        <v>30102519</v>
      </c>
      <c r="B3772" s="63" t="s">
        <v>13585</v>
      </c>
    </row>
    <row r="3773" spans="1:2" x14ac:dyDescent="0.25">
      <c r="A3773" s="62">
        <v>30102520</v>
      </c>
      <c r="B3773" s="63" t="s">
        <v>11305</v>
      </c>
    </row>
    <row r="3774" spans="1:2" x14ac:dyDescent="0.25">
      <c r="A3774" s="62">
        <v>30102521</v>
      </c>
      <c r="B3774" s="63" t="s">
        <v>17556</v>
      </c>
    </row>
    <row r="3775" spans="1:2" x14ac:dyDescent="0.25">
      <c r="A3775" s="62">
        <v>30102522</v>
      </c>
      <c r="B3775" s="63" t="s">
        <v>14735</v>
      </c>
    </row>
    <row r="3776" spans="1:2" x14ac:dyDescent="0.25">
      <c r="A3776" s="62">
        <v>30102523</v>
      </c>
      <c r="B3776" s="63" t="s">
        <v>5737</v>
      </c>
    </row>
    <row r="3777" spans="1:2" x14ac:dyDescent="0.25">
      <c r="A3777" s="62">
        <v>30102524</v>
      </c>
      <c r="B3777" s="63" t="s">
        <v>3807</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6185</v>
      </c>
    </row>
    <row r="3782" spans="1:2" x14ac:dyDescent="0.25">
      <c r="A3782" s="62">
        <v>30102603</v>
      </c>
      <c r="B3782" s="63" t="s">
        <v>6004</v>
      </c>
    </row>
    <row r="3783" spans="1:2" x14ac:dyDescent="0.25">
      <c r="A3783" s="62">
        <v>30102604</v>
      </c>
      <c r="B3783" s="63" t="s">
        <v>18550</v>
      </c>
    </row>
    <row r="3784" spans="1:2" x14ac:dyDescent="0.25">
      <c r="A3784" s="62">
        <v>30102605</v>
      </c>
      <c r="B3784" s="63" t="s">
        <v>15487</v>
      </c>
    </row>
    <row r="3785" spans="1:2" x14ac:dyDescent="0.25">
      <c r="A3785" s="62">
        <v>30102606</v>
      </c>
      <c r="B3785" s="63" t="s">
        <v>4104</v>
      </c>
    </row>
    <row r="3786" spans="1:2" x14ac:dyDescent="0.25">
      <c r="A3786" s="62">
        <v>30102607</v>
      </c>
      <c r="B3786" s="63" t="s">
        <v>16110</v>
      </c>
    </row>
    <row r="3787" spans="1:2" x14ac:dyDescent="0.25">
      <c r="A3787" s="62">
        <v>30102608</v>
      </c>
      <c r="B3787" s="63" t="s">
        <v>17856</v>
      </c>
    </row>
    <row r="3788" spans="1:2" x14ac:dyDescent="0.25">
      <c r="A3788" s="62">
        <v>30102609</v>
      </c>
      <c r="B3788" s="63" t="s">
        <v>18127</v>
      </c>
    </row>
    <row r="3789" spans="1:2" x14ac:dyDescent="0.25">
      <c r="A3789" s="62">
        <v>30102610</v>
      </c>
      <c r="B3789" s="63" t="s">
        <v>9371</v>
      </c>
    </row>
    <row r="3790" spans="1:2" x14ac:dyDescent="0.25">
      <c r="A3790" s="62">
        <v>30102611</v>
      </c>
      <c r="B3790" s="63" t="s">
        <v>3966</v>
      </c>
    </row>
    <row r="3791" spans="1:2" x14ac:dyDescent="0.25">
      <c r="A3791" s="62">
        <v>30102612</v>
      </c>
      <c r="B3791" s="63" t="s">
        <v>13315</v>
      </c>
    </row>
    <row r="3792" spans="1:2" x14ac:dyDescent="0.25">
      <c r="A3792" s="62">
        <v>30102613</v>
      </c>
      <c r="B3792" s="63" t="s">
        <v>8911</v>
      </c>
    </row>
    <row r="3793" spans="1:2" x14ac:dyDescent="0.25">
      <c r="A3793" s="62">
        <v>30102614</v>
      </c>
      <c r="B3793" s="63" t="s">
        <v>16655</v>
      </c>
    </row>
    <row r="3794" spans="1:2" x14ac:dyDescent="0.25">
      <c r="A3794" s="62">
        <v>30102615</v>
      </c>
      <c r="B3794" s="63" t="s">
        <v>14190</v>
      </c>
    </row>
    <row r="3795" spans="1:2" x14ac:dyDescent="0.25">
      <c r="A3795" s="62">
        <v>30102616</v>
      </c>
      <c r="B3795" s="63" t="s">
        <v>11711</v>
      </c>
    </row>
    <row r="3796" spans="1:2" x14ac:dyDescent="0.25">
      <c r="A3796" s="62">
        <v>30102801</v>
      </c>
      <c r="B3796" s="63" t="s">
        <v>4989</v>
      </c>
    </row>
    <row r="3797" spans="1:2" x14ac:dyDescent="0.25">
      <c r="A3797" s="62">
        <v>30102802</v>
      </c>
      <c r="B3797" s="63" t="s">
        <v>7044</v>
      </c>
    </row>
    <row r="3798" spans="1:2" x14ac:dyDescent="0.25">
      <c r="A3798" s="62">
        <v>30102803</v>
      </c>
      <c r="B3798" s="63" t="s">
        <v>5136</v>
      </c>
    </row>
    <row r="3799" spans="1:2" x14ac:dyDescent="0.25">
      <c r="A3799" s="62">
        <v>30102901</v>
      </c>
      <c r="B3799" s="63" t="s">
        <v>12045</v>
      </c>
    </row>
    <row r="3800" spans="1:2" x14ac:dyDescent="0.25">
      <c r="A3800" s="62">
        <v>30102903</v>
      </c>
      <c r="B3800" s="63" t="s">
        <v>18773</v>
      </c>
    </row>
    <row r="3801" spans="1:2" x14ac:dyDescent="0.25">
      <c r="A3801" s="62">
        <v>30102904</v>
      </c>
      <c r="B3801" s="63" t="s">
        <v>5302</v>
      </c>
    </row>
    <row r="3802" spans="1:2" x14ac:dyDescent="0.25">
      <c r="A3802" s="62">
        <v>30102905</v>
      </c>
      <c r="B3802" s="63" t="s">
        <v>2559</v>
      </c>
    </row>
    <row r="3803" spans="1:2" x14ac:dyDescent="0.25">
      <c r="A3803" s="62">
        <v>30102906</v>
      </c>
      <c r="B3803" s="63" t="s">
        <v>15371</v>
      </c>
    </row>
    <row r="3804" spans="1:2" x14ac:dyDescent="0.25">
      <c r="A3804" s="62">
        <v>30103001</v>
      </c>
      <c r="B3804" s="63" t="s">
        <v>5760</v>
      </c>
    </row>
    <row r="3805" spans="1:2" x14ac:dyDescent="0.25">
      <c r="A3805" s="62">
        <v>30103002</v>
      </c>
      <c r="B3805" s="63" t="s">
        <v>17838</v>
      </c>
    </row>
    <row r="3806" spans="1:2" x14ac:dyDescent="0.25">
      <c r="A3806" s="62">
        <v>30103101</v>
      </c>
      <c r="B3806" s="63" t="s">
        <v>2627</v>
      </c>
    </row>
    <row r="3807" spans="1:2" x14ac:dyDescent="0.25">
      <c r="A3807" s="62">
        <v>30103102</v>
      </c>
      <c r="B3807" s="63" t="s">
        <v>15862</v>
      </c>
    </row>
    <row r="3808" spans="1:2" x14ac:dyDescent="0.25">
      <c r="A3808" s="62">
        <v>30103103</v>
      </c>
      <c r="B3808" s="63" t="s">
        <v>4804</v>
      </c>
    </row>
    <row r="3809" spans="1:2" x14ac:dyDescent="0.25">
      <c r="A3809" s="62">
        <v>30103201</v>
      </c>
      <c r="B3809" s="63" t="s">
        <v>6416</v>
      </c>
    </row>
    <row r="3810" spans="1:2" x14ac:dyDescent="0.25">
      <c r="A3810" s="62">
        <v>30103202</v>
      </c>
      <c r="B3810" s="63" t="s">
        <v>4258</v>
      </c>
    </row>
    <row r="3811" spans="1:2" x14ac:dyDescent="0.25">
      <c r="A3811" s="62">
        <v>30103203</v>
      </c>
      <c r="B3811" s="63" t="s">
        <v>13345</v>
      </c>
    </row>
    <row r="3812" spans="1:2" x14ac:dyDescent="0.25">
      <c r="A3812" s="62">
        <v>30103204</v>
      </c>
      <c r="B3812" s="63" t="s">
        <v>17613</v>
      </c>
    </row>
    <row r="3813" spans="1:2" x14ac:dyDescent="0.25">
      <c r="A3813" s="62">
        <v>30103205</v>
      </c>
      <c r="B3813" s="63" t="s">
        <v>11212</v>
      </c>
    </row>
    <row r="3814" spans="1:2" x14ac:dyDescent="0.25">
      <c r="A3814" s="62">
        <v>30103206</v>
      </c>
      <c r="B3814" s="63" t="s">
        <v>18825</v>
      </c>
    </row>
    <row r="3815" spans="1:2" x14ac:dyDescent="0.25">
      <c r="A3815" s="62">
        <v>30103301</v>
      </c>
      <c r="B3815" s="63" t="s">
        <v>5220</v>
      </c>
    </row>
    <row r="3816" spans="1:2" x14ac:dyDescent="0.25">
      <c r="A3816" s="62">
        <v>30103302</v>
      </c>
      <c r="B3816" s="63" t="s">
        <v>12207</v>
      </c>
    </row>
    <row r="3817" spans="1:2" x14ac:dyDescent="0.25">
      <c r="A3817" s="62">
        <v>30103303</v>
      </c>
      <c r="B3817" s="63" t="s">
        <v>14455</v>
      </c>
    </row>
    <row r="3818" spans="1:2" x14ac:dyDescent="0.25">
      <c r="A3818" s="62">
        <v>30103304</v>
      </c>
      <c r="B3818" s="63" t="s">
        <v>2795</v>
      </c>
    </row>
    <row r="3819" spans="1:2" x14ac:dyDescent="0.25">
      <c r="A3819" s="62">
        <v>30103305</v>
      </c>
      <c r="B3819" s="63" t="s">
        <v>2555</v>
      </c>
    </row>
    <row r="3820" spans="1:2" x14ac:dyDescent="0.25">
      <c r="A3820" s="62">
        <v>30103306</v>
      </c>
      <c r="B3820" s="63" t="s">
        <v>1756</v>
      </c>
    </row>
    <row r="3821" spans="1:2" x14ac:dyDescent="0.25">
      <c r="A3821" s="62">
        <v>30103307</v>
      </c>
      <c r="B3821" s="63" t="s">
        <v>13236</v>
      </c>
    </row>
    <row r="3822" spans="1:2" x14ac:dyDescent="0.25">
      <c r="A3822" s="62">
        <v>30103308</v>
      </c>
      <c r="B3822" s="63" t="s">
        <v>671</v>
      </c>
    </row>
    <row r="3823" spans="1:2" x14ac:dyDescent="0.25">
      <c r="A3823" s="62">
        <v>30103309</v>
      </c>
      <c r="B3823" s="63" t="s">
        <v>8840</v>
      </c>
    </row>
    <row r="3824" spans="1:2" x14ac:dyDescent="0.25">
      <c r="A3824" s="62">
        <v>30103310</v>
      </c>
      <c r="B3824" s="63" t="s">
        <v>4915</v>
      </c>
    </row>
    <row r="3825" spans="1:2" x14ac:dyDescent="0.25">
      <c r="A3825" s="62">
        <v>30103311</v>
      </c>
      <c r="B3825" s="63" t="s">
        <v>6635</v>
      </c>
    </row>
    <row r="3826" spans="1:2" x14ac:dyDescent="0.25">
      <c r="A3826" s="62">
        <v>30103312</v>
      </c>
      <c r="B3826" s="63" t="s">
        <v>11803</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10244</v>
      </c>
    </row>
    <row r="3831" spans="1:2" x14ac:dyDescent="0.25">
      <c r="A3831" s="62">
        <v>30103404</v>
      </c>
      <c r="B3831" s="63" t="s">
        <v>1260</v>
      </c>
    </row>
    <row r="3832" spans="1:2" x14ac:dyDescent="0.25">
      <c r="A3832" s="62">
        <v>30103405</v>
      </c>
      <c r="B3832" s="63" t="s">
        <v>17767</v>
      </c>
    </row>
    <row r="3833" spans="1:2" x14ac:dyDescent="0.25">
      <c r="A3833" s="62">
        <v>30103406</v>
      </c>
      <c r="B3833" s="63" t="s">
        <v>1648</v>
      </c>
    </row>
    <row r="3834" spans="1:2" x14ac:dyDescent="0.25">
      <c r="A3834" s="62">
        <v>30103407</v>
      </c>
      <c r="B3834" s="63" t="s">
        <v>12235</v>
      </c>
    </row>
    <row r="3835" spans="1:2" x14ac:dyDescent="0.25">
      <c r="A3835" s="62">
        <v>30103408</v>
      </c>
      <c r="B3835" s="63" t="s">
        <v>6471</v>
      </c>
    </row>
    <row r="3836" spans="1:2" x14ac:dyDescent="0.25">
      <c r="A3836" s="62">
        <v>30103409</v>
      </c>
      <c r="B3836" s="63" t="s">
        <v>2185</v>
      </c>
    </row>
    <row r="3837" spans="1:2" x14ac:dyDescent="0.25">
      <c r="A3837" s="62">
        <v>30103410</v>
      </c>
      <c r="B3837" s="63" t="s">
        <v>6265</v>
      </c>
    </row>
    <row r="3838" spans="1:2" x14ac:dyDescent="0.25">
      <c r="A3838" s="62">
        <v>30103411</v>
      </c>
      <c r="B3838" s="63" t="s">
        <v>2652</v>
      </c>
    </row>
    <row r="3839" spans="1:2" x14ac:dyDescent="0.25">
      <c r="A3839" s="62">
        <v>30103412</v>
      </c>
      <c r="B3839" s="63" t="s">
        <v>4683</v>
      </c>
    </row>
    <row r="3840" spans="1:2" x14ac:dyDescent="0.25">
      <c r="A3840" s="62">
        <v>30103413</v>
      </c>
      <c r="B3840" s="63" t="s">
        <v>9592</v>
      </c>
    </row>
    <row r="3841" spans="1:2" x14ac:dyDescent="0.25">
      <c r="A3841" s="62">
        <v>30103501</v>
      </c>
      <c r="B3841" s="63" t="s">
        <v>14108</v>
      </c>
    </row>
    <row r="3842" spans="1:2" x14ac:dyDescent="0.25">
      <c r="A3842" s="62">
        <v>30103502</v>
      </c>
      <c r="B3842" s="63" t="s">
        <v>1202</v>
      </c>
    </row>
    <row r="3843" spans="1:2" x14ac:dyDescent="0.25">
      <c r="A3843" s="62">
        <v>30103503</v>
      </c>
      <c r="B3843" s="63" t="s">
        <v>13057</v>
      </c>
    </row>
    <row r="3844" spans="1:2" x14ac:dyDescent="0.25">
      <c r="A3844" s="62">
        <v>30103504</v>
      </c>
      <c r="B3844" s="63" t="s">
        <v>15535</v>
      </c>
    </row>
    <row r="3845" spans="1:2" x14ac:dyDescent="0.25">
      <c r="A3845" s="62">
        <v>30103505</v>
      </c>
      <c r="B3845" s="63" t="s">
        <v>12652</v>
      </c>
    </row>
    <row r="3846" spans="1:2" x14ac:dyDescent="0.25">
      <c r="A3846" s="62">
        <v>30103506</v>
      </c>
      <c r="B3846" s="63" t="s">
        <v>8973</v>
      </c>
    </row>
    <row r="3847" spans="1:2" x14ac:dyDescent="0.25">
      <c r="A3847" s="62">
        <v>30103507</v>
      </c>
      <c r="B3847" s="63" t="s">
        <v>12194</v>
      </c>
    </row>
    <row r="3848" spans="1:2" x14ac:dyDescent="0.25">
      <c r="A3848" s="62">
        <v>30103508</v>
      </c>
      <c r="B3848" s="63" t="s">
        <v>10356</v>
      </c>
    </row>
    <row r="3849" spans="1:2" x14ac:dyDescent="0.25">
      <c r="A3849" s="62">
        <v>30103509</v>
      </c>
      <c r="B3849" s="63" t="s">
        <v>11643</v>
      </c>
    </row>
    <row r="3850" spans="1:2" x14ac:dyDescent="0.25">
      <c r="A3850" s="62">
        <v>30103510</v>
      </c>
      <c r="B3850" s="63" t="s">
        <v>7553</v>
      </c>
    </row>
    <row r="3851" spans="1:2" x14ac:dyDescent="0.25">
      <c r="A3851" s="62">
        <v>30103511</v>
      </c>
      <c r="B3851" s="63" t="s">
        <v>18106</v>
      </c>
    </row>
    <row r="3852" spans="1:2" x14ac:dyDescent="0.25">
      <c r="A3852" s="62">
        <v>30103512</v>
      </c>
      <c r="B3852" s="63" t="s">
        <v>6615</v>
      </c>
    </row>
    <row r="3853" spans="1:2" x14ac:dyDescent="0.25">
      <c r="A3853" s="62">
        <v>30103513</v>
      </c>
      <c r="B3853" s="63" t="s">
        <v>3050</v>
      </c>
    </row>
    <row r="3854" spans="1:2" x14ac:dyDescent="0.25">
      <c r="A3854" s="62">
        <v>30103514</v>
      </c>
      <c r="B3854" s="63" t="s">
        <v>3969</v>
      </c>
    </row>
    <row r="3855" spans="1:2" x14ac:dyDescent="0.25">
      <c r="A3855" s="62">
        <v>30103515</v>
      </c>
      <c r="B3855" s="63" t="s">
        <v>1943</v>
      </c>
    </row>
    <row r="3856" spans="1:2" x14ac:dyDescent="0.25">
      <c r="A3856" s="62">
        <v>30103601</v>
      </c>
      <c r="B3856" s="63" t="s">
        <v>11447</v>
      </c>
    </row>
    <row r="3857" spans="1:2" x14ac:dyDescent="0.25">
      <c r="A3857" s="62">
        <v>30103602</v>
      </c>
      <c r="B3857" s="63" t="s">
        <v>11940</v>
      </c>
    </row>
    <row r="3858" spans="1:2" x14ac:dyDescent="0.25">
      <c r="A3858" s="62">
        <v>30103603</v>
      </c>
      <c r="B3858" s="63" t="s">
        <v>6811</v>
      </c>
    </row>
    <row r="3859" spans="1:2" x14ac:dyDescent="0.25">
      <c r="A3859" s="62">
        <v>30103604</v>
      </c>
      <c r="B3859" s="63" t="s">
        <v>18416</v>
      </c>
    </row>
    <row r="3860" spans="1:2" x14ac:dyDescent="0.25">
      <c r="A3860" s="62">
        <v>30103605</v>
      </c>
      <c r="B3860" s="63" t="s">
        <v>11532</v>
      </c>
    </row>
    <row r="3861" spans="1:2" x14ac:dyDescent="0.25">
      <c r="A3861" s="62">
        <v>30103606</v>
      </c>
      <c r="B3861" s="63" t="s">
        <v>15138</v>
      </c>
    </row>
    <row r="3862" spans="1:2" x14ac:dyDescent="0.25">
      <c r="A3862" s="62">
        <v>30103607</v>
      </c>
      <c r="B3862" s="63" t="s">
        <v>8689</v>
      </c>
    </row>
    <row r="3863" spans="1:2" x14ac:dyDescent="0.25">
      <c r="A3863" s="62">
        <v>30103608</v>
      </c>
      <c r="B3863" s="63" t="s">
        <v>11333</v>
      </c>
    </row>
    <row r="3864" spans="1:2" x14ac:dyDescent="0.25">
      <c r="A3864" s="62">
        <v>30103701</v>
      </c>
      <c r="B3864" s="63" t="s">
        <v>5273</v>
      </c>
    </row>
    <row r="3865" spans="1:2" x14ac:dyDescent="0.25">
      <c r="A3865" s="62">
        <v>30111501</v>
      </c>
      <c r="B3865" s="63" t="s">
        <v>9203</v>
      </c>
    </row>
    <row r="3866" spans="1:2" x14ac:dyDescent="0.25">
      <c r="A3866" s="62">
        <v>30111502</v>
      </c>
      <c r="B3866" s="63" t="s">
        <v>11266</v>
      </c>
    </row>
    <row r="3867" spans="1:2" x14ac:dyDescent="0.25">
      <c r="A3867" s="62">
        <v>30111503</v>
      </c>
      <c r="B3867" s="63" t="s">
        <v>15003</v>
      </c>
    </row>
    <row r="3868" spans="1:2" x14ac:dyDescent="0.25">
      <c r="A3868" s="62">
        <v>30111504</v>
      </c>
      <c r="B3868" s="63" t="s">
        <v>12830</v>
      </c>
    </row>
    <row r="3869" spans="1:2" x14ac:dyDescent="0.25">
      <c r="A3869" s="62">
        <v>30111601</v>
      </c>
      <c r="B3869" s="63" t="s">
        <v>12781</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3486</v>
      </c>
    </row>
    <row r="3874" spans="1:2" x14ac:dyDescent="0.25">
      <c r="A3874" s="62">
        <v>30111606</v>
      </c>
      <c r="B3874" s="63" t="s">
        <v>169</v>
      </c>
    </row>
    <row r="3875" spans="1:2" x14ac:dyDescent="0.25">
      <c r="A3875" s="62">
        <v>30111607</v>
      </c>
      <c r="B3875" s="63" t="s">
        <v>7622</v>
      </c>
    </row>
    <row r="3876" spans="1:2" x14ac:dyDescent="0.25">
      <c r="A3876" s="62">
        <v>30111701</v>
      </c>
      <c r="B3876" s="63" t="s">
        <v>8890</v>
      </c>
    </row>
    <row r="3877" spans="1:2" x14ac:dyDescent="0.25">
      <c r="A3877" s="62">
        <v>30121501</v>
      </c>
      <c r="B3877" s="63" t="s">
        <v>13369</v>
      </c>
    </row>
    <row r="3878" spans="1:2" x14ac:dyDescent="0.25">
      <c r="A3878" s="62">
        <v>30121503</v>
      </c>
      <c r="B3878" s="63" t="s">
        <v>5793</v>
      </c>
    </row>
    <row r="3879" spans="1:2" x14ac:dyDescent="0.25">
      <c r="A3879" s="62">
        <v>30121601</v>
      </c>
      <c r="B3879" s="63" t="s">
        <v>10461</v>
      </c>
    </row>
    <row r="3880" spans="1:2" x14ac:dyDescent="0.25">
      <c r="A3880" s="62">
        <v>30121602</v>
      </c>
      <c r="B3880" s="63" t="s">
        <v>17364</v>
      </c>
    </row>
    <row r="3881" spans="1:2" x14ac:dyDescent="0.25">
      <c r="A3881" s="62">
        <v>30121603</v>
      </c>
      <c r="B3881" s="63" t="s">
        <v>2696</v>
      </c>
    </row>
    <row r="3882" spans="1:2" x14ac:dyDescent="0.25">
      <c r="A3882" s="62">
        <v>30121604</v>
      </c>
      <c r="B3882" s="63" t="s">
        <v>4693</v>
      </c>
    </row>
    <row r="3883" spans="1:2" x14ac:dyDescent="0.25">
      <c r="A3883" s="62">
        <v>30121605</v>
      </c>
      <c r="B3883" s="63" t="s">
        <v>8129</v>
      </c>
    </row>
    <row r="3884" spans="1:2" x14ac:dyDescent="0.25">
      <c r="A3884" s="62">
        <v>30131501</v>
      </c>
      <c r="B3884" s="63" t="s">
        <v>3730</v>
      </c>
    </row>
    <row r="3885" spans="1:2" x14ac:dyDescent="0.25">
      <c r="A3885" s="62">
        <v>30131502</v>
      </c>
      <c r="B3885" s="63" t="s">
        <v>4011</v>
      </c>
    </row>
    <row r="3886" spans="1:2" x14ac:dyDescent="0.25">
      <c r="A3886" s="62">
        <v>30131503</v>
      </c>
      <c r="B3886" s="63" t="s">
        <v>2890</v>
      </c>
    </row>
    <row r="3887" spans="1:2" x14ac:dyDescent="0.25">
      <c r="A3887" s="62">
        <v>30131504</v>
      </c>
      <c r="B3887" s="63" t="s">
        <v>2760</v>
      </c>
    </row>
    <row r="3888" spans="1:2" x14ac:dyDescent="0.25">
      <c r="A3888" s="62">
        <v>30131601</v>
      </c>
      <c r="B3888" s="63" t="s">
        <v>5624</v>
      </c>
    </row>
    <row r="3889" spans="1:2" x14ac:dyDescent="0.25">
      <c r="A3889" s="62">
        <v>30131602</v>
      </c>
      <c r="B3889" s="63" t="s">
        <v>5176</v>
      </c>
    </row>
    <row r="3890" spans="1:2" x14ac:dyDescent="0.25">
      <c r="A3890" s="62">
        <v>30131603</v>
      </c>
      <c r="B3890" s="63" t="s">
        <v>14313</v>
      </c>
    </row>
    <row r="3891" spans="1:2" x14ac:dyDescent="0.25">
      <c r="A3891" s="62">
        <v>30131604</v>
      </c>
      <c r="B3891" s="63" t="s">
        <v>8075</v>
      </c>
    </row>
    <row r="3892" spans="1:2" x14ac:dyDescent="0.25">
      <c r="A3892" s="62">
        <v>30131701</v>
      </c>
      <c r="B3892" s="63" t="s">
        <v>3920</v>
      </c>
    </row>
    <row r="3893" spans="1:2" x14ac:dyDescent="0.25">
      <c r="A3893" s="62">
        <v>30131702</v>
      </c>
      <c r="B3893" s="63" t="s">
        <v>706</v>
      </c>
    </row>
    <row r="3894" spans="1:2" x14ac:dyDescent="0.25">
      <c r="A3894" s="62">
        <v>30131703</v>
      </c>
      <c r="B3894" s="63" t="s">
        <v>15193</v>
      </c>
    </row>
    <row r="3895" spans="1:2" x14ac:dyDescent="0.25">
      <c r="A3895" s="62">
        <v>30131704</v>
      </c>
      <c r="B3895" s="63" t="s">
        <v>3475</v>
      </c>
    </row>
    <row r="3896" spans="1:2" x14ac:dyDescent="0.25">
      <c r="A3896" s="62">
        <v>30131705</v>
      </c>
      <c r="B3896" s="63" t="s">
        <v>16124</v>
      </c>
    </row>
    <row r="3897" spans="1:2" x14ac:dyDescent="0.25">
      <c r="A3897" s="62">
        <v>30141501</v>
      </c>
      <c r="B3897" s="63" t="s">
        <v>1551</v>
      </c>
    </row>
    <row r="3898" spans="1:2" x14ac:dyDescent="0.25">
      <c r="A3898" s="62">
        <v>30141503</v>
      </c>
      <c r="B3898" s="63" t="s">
        <v>13721</v>
      </c>
    </row>
    <row r="3899" spans="1:2" x14ac:dyDescent="0.25">
      <c r="A3899" s="62">
        <v>30141505</v>
      </c>
      <c r="B3899" s="63" t="s">
        <v>3971</v>
      </c>
    </row>
    <row r="3900" spans="1:2" x14ac:dyDescent="0.25">
      <c r="A3900" s="62">
        <v>30141508</v>
      </c>
      <c r="B3900" s="63" t="s">
        <v>5598</v>
      </c>
    </row>
    <row r="3901" spans="1:2" x14ac:dyDescent="0.25">
      <c r="A3901" s="62">
        <v>30141510</v>
      </c>
      <c r="B3901" s="63" t="s">
        <v>11788</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1802</v>
      </c>
    </row>
    <row r="3906" spans="1:2" x14ac:dyDescent="0.25">
      <c r="A3906" s="62">
        <v>30141602</v>
      </c>
      <c r="B3906" s="63" t="s">
        <v>18382</v>
      </c>
    </row>
    <row r="3907" spans="1:2" x14ac:dyDescent="0.25">
      <c r="A3907" s="62">
        <v>30141603</v>
      </c>
      <c r="B3907" s="63" t="s">
        <v>12549</v>
      </c>
    </row>
    <row r="3908" spans="1:2" x14ac:dyDescent="0.25">
      <c r="A3908" s="62">
        <v>30151501</v>
      </c>
      <c r="B3908" s="63" t="s">
        <v>13260</v>
      </c>
    </row>
    <row r="3909" spans="1:2" x14ac:dyDescent="0.25">
      <c r="A3909" s="62">
        <v>30151502</v>
      </c>
      <c r="B3909" s="63" t="s">
        <v>6524</v>
      </c>
    </row>
    <row r="3910" spans="1:2" x14ac:dyDescent="0.25">
      <c r="A3910" s="62">
        <v>30151503</v>
      </c>
      <c r="B3910" s="63" t="s">
        <v>10008</v>
      </c>
    </row>
    <row r="3911" spans="1:2" x14ac:dyDescent="0.25">
      <c r="A3911" s="62">
        <v>30151504</v>
      </c>
      <c r="B3911" s="63" t="s">
        <v>8655</v>
      </c>
    </row>
    <row r="3912" spans="1:2" x14ac:dyDescent="0.25">
      <c r="A3912" s="62">
        <v>30151505</v>
      </c>
      <c r="B3912" s="63" t="s">
        <v>12883</v>
      </c>
    </row>
    <row r="3913" spans="1:2" x14ac:dyDescent="0.25">
      <c r="A3913" s="62">
        <v>30151506</v>
      </c>
      <c r="B3913" s="63" t="s">
        <v>7333</v>
      </c>
    </row>
    <row r="3914" spans="1:2" x14ac:dyDescent="0.25">
      <c r="A3914" s="62">
        <v>30151507</v>
      </c>
      <c r="B3914" s="63" t="s">
        <v>9425</v>
      </c>
    </row>
    <row r="3915" spans="1:2" x14ac:dyDescent="0.25">
      <c r="A3915" s="62">
        <v>30151508</v>
      </c>
      <c r="B3915" s="63" t="s">
        <v>8393</v>
      </c>
    </row>
    <row r="3916" spans="1:2" x14ac:dyDescent="0.25">
      <c r="A3916" s="62">
        <v>30151509</v>
      </c>
      <c r="B3916" s="63" t="s">
        <v>13988</v>
      </c>
    </row>
    <row r="3917" spans="1:2" x14ac:dyDescent="0.25">
      <c r="A3917" s="62">
        <v>30151510</v>
      </c>
      <c r="B3917" s="63" t="s">
        <v>12260</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7079</v>
      </c>
    </row>
    <row r="3923" spans="1:2" x14ac:dyDescent="0.25">
      <c r="A3923" s="62">
        <v>30151606</v>
      </c>
      <c r="B3923" s="63" t="s">
        <v>15461</v>
      </c>
    </row>
    <row r="3924" spans="1:2" x14ac:dyDescent="0.25">
      <c r="A3924" s="62">
        <v>30151607</v>
      </c>
      <c r="B3924" s="63" t="s">
        <v>13696</v>
      </c>
    </row>
    <row r="3925" spans="1:2" x14ac:dyDescent="0.25">
      <c r="A3925" s="62">
        <v>30151608</v>
      </c>
      <c r="B3925" s="63" t="s">
        <v>14866</v>
      </c>
    </row>
    <row r="3926" spans="1:2" x14ac:dyDescent="0.25">
      <c r="A3926" s="62">
        <v>30151609</v>
      </c>
      <c r="B3926" s="63" t="s">
        <v>16480</v>
      </c>
    </row>
    <row r="3927" spans="1:2" x14ac:dyDescent="0.25">
      <c r="A3927" s="62">
        <v>30151610</v>
      </c>
      <c r="B3927" s="63" t="s">
        <v>4905</v>
      </c>
    </row>
    <row r="3928" spans="1:2" x14ac:dyDescent="0.25">
      <c r="A3928" s="62">
        <v>30151701</v>
      </c>
      <c r="B3928" s="63" t="s">
        <v>11330</v>
      </c>
    </row>
    <row r="3929" spans="1:2" x14ac:dyDescent="0.25">
      <c r="A3929" s="62">
        <v>30151702</v>
      </c>
      <c r="B3929" s="63" t="s">
        <v>10268</v>
      </c>
    </row>
    <row r="3930" spans="1:2" x14ac:dyDescent="0.25">
      <c r="A3930" s="62">
        <v>30151703</v>
      </c>
      <c r="B3930" s="63" t="s">
        <v>5530</v>
      </c>
    </row>
    <row r="3931" spans="1:2" x14ac:dyDescent="0.25">
      <c r="A3931" s="62">
        <v>30151704</v>
      </c>
      <c r="B3931" s="63" t="s">
        <v>11970</v>
      </c>
    </row>
    <row r="3932" spans="1:2" x14ac:dyDescent="0.25">
      <c r="A3932" s="62">
        <v>30151801</v>
      </c>
      <c r="B3932" s="63" t="s">
        <v>7413</v>
      </c>
    </row>
    <row r="3933" spans="1:2" x14ac:dyDescent="0.25">
      <c r="A3933" s="62">
        <v>30151802</v>
      </c>
      <c r="B3933" s="63" t="s">
        <v>4712</v>
      </c>
    </row>
    <row r="3934" spans="1:2" x14ac:dyDescent="0.25">
      <c r="A3934" s="62">
        <v>30151803</v>
      </c>
      <c r="B3934" s="63" t="s">
        <v>14853</v>
      </c>
    </row>
    <row r="3935" spans="1:2" x14ac:dyDescent="0.25">
      <c r="A3935" s="62">
        <v>30151804</v>
      </c>
      <c r="B3935" s="63" t="s">
        <v>14880</v>
      </c>
    </row>
    <row r="3936" spans="1:2" x14ac:dyDescent="0.25">
      <c r="A3936" s="62">
        <v>30151805</v>
      </c>
      <c r="B3936" s="63" t="s">
        <v>9050</v>
      </c>
    </row>
    <row r="3937" spans="1:2" x14ac:dyDescent="0.25">
      <c r="A3937" s="62">
        <v>30151806</v>
      </c>
      <c r="B3937" s="63" t="s">
        <v>18310</v>
      </c>
    </row>
    <row r="3938" spans="1:2" x14ac:dyDescent="0.25">
      <c r="A3938" s="62">
        <v>30151901</v>
      </c>
      <c r="B3938" s="63" t="s">
        <v>10138</v>
      </c>
    </row>
    <row r="3939" spans="1:2" x14ac:dyDescent="0.25">
      <c r="A3939" s="62">
        <v>30151902</v>
      </c>
      <c r="B3939" s="63" t="s">
        <v>8060</v>
      </c>
    </row>
    <row r="3940" spans="1:2" x14ac:dyDescent="0.25">
      <c r="A3940" s="62">
        <v>30152001</v>
      </c>
      <c r="B3940" s="63" t="s">
        <v>14029</v>
      </c>
    </row>
    <row r="3941" spans="1:2" x14ac:dyDescent="0.25">
      <c r="A3941" s="62">
        <v>30152002</v>
      </c>
      <c r="B3941" s="63" t="s">
        <v>17830</v>
      </c>
    </row>
    <row r="3942" spans="1:2" x14ac:dyDescent="0.25">
      <c r="A3942" s="62">
        <v>30152003</v>
      </c>
      <c r="B3942" s="63" t="s">
        <v>5482</v>
      </c>
    </row>
    <row r="3943" spans="1:2" x14ac:dyDescent="0.25">
      <c r="A3943" s="62">
        <v>30152101</v>
      </c>
      <c r="B3943" s="63" t="s">
        <v>8665</v>
      </c>
    </row>
    <row r="3944" spans="1:2" x14ac:dyDescent="0.25">
      <c r="A3944" s="62">
        <v>30161501</v>
      </c>
      <c r="B3944" s="63" t="s">
        <v>11732</v>
      </c>
    </row>
    <row r="3945" spans="1:2" x14ac:dyDescent="0.25">
      <c r="A3945" s="62">
        <v>30161502</v>
      </c>
      <c r="B3945" s="63" t="s">
        <v>13222</v>
      </c>
    </row>
    <row r="3946" spans="1:2" x14ac:dyDescent="0.25">
      <c r="A3946" s="62">
        <v>30161503</v>
      </c>
      <c r="B3946" s="63" t="s">
        <v>6136</v>
      </c>
    </row>
    <row r="3947" spans="1:2" x14ac:dyDescent="0.25">
      <c r="A3947" s="62">
        <v>30161504</v>
      </c>
      <c r="B3947" s="63" t="s">
        <v>9629</v>
      </c>
    </row>
    <row r="3948" spans="1:2" x14ac:dyDescent="0.25">
      <c r="A3948" s="62">
        <v>30161505</v>
      </c>
      <c r="B3948" s="63" t="s">
        <v>150</v>
      </c>
    </row>
    <row r="3949" spans="1:2" x14ac:dyDescent="0.25">
      <c r="A3949" s="62">
        <v>30161507</v>
      </c>
      <c r="B3949" s="63" t="s">
        <v>109</v>
      </c>
    </row>
    <row r="3950" spans="1:2" x14ac:dyDescent="0.25">
      <c r="A3950" s="62">
        <v>30161508</v>
      </c>
      <c r="B3950" s="63" t="s">
        <v>12221</v>
      </c>
    </row>
    <row r="3951" spans="1:2" x14ac:dyDescent="0.25">
      <c r="A3951" s="62">
        <v>30161509</v>
      </c>
      <c r="B3951" s="63" t="s">
        <v>3840</v>
      </c>
    </row>
    <row r="3952" spans="1:2" x14ac:dyDescent="0.25">
      <c r="A3952" s="62">
        <v>30161601</v>
      </c>
      <c r="B3952" s="63" t="s">
        <v>9521</v>
      </c>
    </row>
    <row r="3953" spans="1:2" x14ac:dyDescent="0.25">
      <c r="A3953" s="62">
        <v>30161602</v>
      </c>
      <c r="B3953" s="63" t="s">
        <v>8475</v>
      </c>
    </row>
    <row r="3954" spans="1:2" x14ac:dyDescent="0.25">
      <c r="A3954" s="62">
        <v>30161603</v>
      </c>
      <c r="B3954" s="63" t="s">
        <v>11559</v>
      </c>
    </row>
    <row r="3955" spans="1:2" x14ac:dyDescent="0.25">
      <c r="A3955" s="62">
        <v>30161604</v>
      </c>
      <c r="B3955" s="63" t="s">
        <v>15852</v>
      </c>
    </row>
    <row r="3956" spans="1:2" x14ac:dyDescent="0.25">
      <c r="A3956" s="62">
        <v>30161701</v>
      </c>
      <c r="B3956" s="63" t="s">
        <v>16166</v>
      </c>
    </row>
    <row r="3957" spans="1:2" x14ac:dyDescent="0.25">
      <c r="A3957" s="62">
        <v>30161702</v>
      </c>
      <c r="B3957" s="63" t="s">
        <v>12666</v>
      </c>
    </row>
    <row r="3958" spans="1:2" x14ac:dyDescent="0.25">
      <c r="A3958" s="62">
        <v>30161703</v>
      </c>
      <c r="B3958" s="63" t="s">
        <v>17421</v>
      </c>
    </row>
    <row r="3959" spans="1:2" x14ac:dyDescent="0.25">
      <c r="A3959" s="62">
        <v>30161705</v>
      </c>
      <c r="B3959" s="63" t="s">
        <v>18091</v>
      </c>
    </row>
    <row r="3960" spans="1:2" x14ac:dyDescent="0.25">
      <c r="A3960" s="62">
        <v>30161706</v>
      </c>
      <c r="B3960" s="63" t="s">
        <v>2375</v>
      </c>
    </row>
    <row r="3961" spans="1:2" x14ac:dyDescent="0.25">
      <c r="A3961" s="62">
        <v>30161707</v>
      </c>
      <c r="B3961" s="63" t="s">
        <v>10252</v>
      </c>
    </row>
    <row r="3962" spans="1:2" x14ac:dyDescent="0.25">
      <c r="A3962" s="62">
        <v>30161708</v>
      </c>
      <c r="B3962" s="63" t="s">
        <v>18052</v>
      </c>
    </row>
    <row r="3963" spans="1:2" x14ac:dyDescent="0.25">
      <c r="A3963" s="62">
        <v>30161709</v>
      </c>
      <c r="B3963" s="63" t="s">
        <v>15139</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7784</v>
      </c>
    </row>
    <row r="3968" spans="1:2" x14ac:dyDescent="0.25">
      <c r="A3968" s="62">
        <v>30161714</v>
      </c>
      <c r="B3968" s="63" t="s">
        <v>6090</v>
      </c>
    </row>
    <row r="3969" spans="1:2" x14ac:dyDescent="0.25">
      <c r="A3969" s="62">
        <v>30161715</v>
      </c>
      <c r="B3969" s="63" t="s">
        <v>1421</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1767</v>
      </c>
    </row>
    <row r="3974" spans="1:2" x14ac:dyDescent="0.25">
      <c r="A3974" s="62">
        <v>30161801</v>
      </c>
      <c r="B3974" s="63" t="s">
        <v>238</v>
      </c>
    </row>
    <row r="3975" spans="1:2" x14ac:dyDescent="0.25">
      <c r="A3975" s="62">
        <v>30161802</v>
      </c>
      <c r="B3975" s="63" t="s">
        <v>16947</v>
      </c>
    </row>
    <row r="3976" spans="1:2" x14ac:dyDescent="0.25">
      <c r="A3976" s="62">
        <v>30161901</v>
      </c>
      <c r="B3976" s="63" t="s">
        <v>7820</v>
      </c>
    </row>
    <row r="3977" spans="1:2" x14ac:dyDescent="0.25">
      <c r="A3977" s="62">
        <v>30161902</v>
      </c>
      <c r="B3977" s="63" t="s">
        <v>12773</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18750</v>
      </c>
    </row>
    <row r="3982" spans="1:2" x14ac:dyDescent="0.25">
      <c r="A3982" s="62">
        <v>30161907</v>
      </c>
      <c r="B3982" s="63" t="s">
        <v>4335</v>
      </c>
    </row>
    <row r="3983" spans="1:2" x14ac:dyDescent="0.25">
      <c r="A3983" s="62">
        <v>30161908</v>
      </c>
      <c r="B3983" s="63" t="s">
        <v>15546</v>
      </c>
    </row>
    <row r="3984" spans="1:2" x14ac:dyDescent="0.25">
      <c r="A3984" s="62">
        <v>30171501</v>
      </c>
      <c r="B3984" s="63" t="s">
        <v>14238</v>
      </c>
    </row>
    <row r="3985" spans="1:2" x14ac:dyDescent="0.25">
      <c r="A3985" s="62">
        <v>30171502</v>
      </c>
      <c r="B3985" s="63" t="s">
        <v>17865</v>
      </c>
    </row>
    <row r="3986" spans="1:2" x14ac:dyDescent="0.25">
      <c r="A3986" s="62">
        <v>30171503</v>
      </c>
      <c r="B3986" s="63" t="s">
        <v>13890</v>
      </c>
    </row>
    <row r="3987" spans="1:2" x14ac:dyDescent="0.25">
      <c r="A3987" s="62">
        <v>30171504</v>
      </c>
      <c r="B3987" s="63" t="s">
        <v>6978</v>
      </c>
    </row>
    <row r="3988" spans="1:2" x14ac:dyDescent="0.25">
      <c r="A3988" s="62">
        <v>30171505</v>
      </c>
      <c r="B3988" s="63" t="s">
        <v>16419</v>
      </c>
    </row>
    <row r="3989" spans="1:2" x14ac:dyDescent="0.25">
      <c r="A3989" s="62">
        <v>30171506</v>
      </c>
      <c r="B3989" s="63" t="s">
        <v>13427</v>
      </c>
    </row>
    <row r="3990" spans="1:2" x14ac:dyDescent="0.25">
      <c r="A3990" s="62">
        <v>30171507</v>
      </c>
      <c r="B3990" s="63" t="s">
        <v>4545</v>
      </c>
    </row>
    <row r="3991" spans="1:2" x14ac:dyDescent="0.25">
      <c r="A3991" s="62">
        <v>30171508</v>
      </c>
      <c r="B3991" s="63" t="s">
        <v>6066</v>
      </c>
    </row>
    <row r="3992" spans="1:2" x14ac:dyDescent="0.25">
      <c r="A3992" s="62">
        <v>30171509</v>
      </c>
      <c r="B3992" s="63" t="s">
        <v>4200</v>
      </c>
    </row>
    <row r="3993" spans="1:2" x14ac:dyDescent="0.25">
      <c r="A3993" s="62">
        <v>30171510</v>
      </c>
      <c r="B3993" s="63" t="s">
        <v>16072</v>
      </c>
    </row>
    <row r="3994" spans="1:2" x14ac:dyDescent="0.25">
      <c r="A3994" s="62">
        <v>30171511</v>
      </c>
      <c r="B3994" s="63" t="s">
        <v>8820</v>
      </c>
    </row>
    <row r="3995" spans="1:2" x14ac:dyDescent="0.25">
      <c r="A3995" s="62">
        <v>30171512</v>
      </c>
      <c r="B3995" s="63" t="s">
        <v>10291</v>
      </c>
    </row>
    <row r="3996" spans="1:2" x14ac:dyDescent="0.25">
      <c r="A3996" s="62">
        <v>30171513</v>
      </c>
      <c r="B3996" s="63" t="s">
        <v>16001</v>
      </c>
    </row>
    <row r="3997" spans="1:2" x14ac:dyDescent="0.25">
      <c r="A3997" s="62">
        <v>30171514</v>
      </c>
      <c r="B3997" s="63" t="s">
        <v>18602</v>
      </c>
    </row>
    <row r="3998" spans="1:2" x14ac:dyDescent="0.25">
      <c r="A3998" s="62">
        <v>30171604</v>
      </c>
      <c r="B3998" s="63" t="s">
        <v>3255</v>
      </c>
    </row>
    <row r="3999" spans="1:2" x14ac:dyDescent="0.25">
      <c r="A3999" s="62">
        <v>30171605</v>
      </c>
      <c r="B3999" s="63" t="s">
        <v>18511</v>
      </c>
    </row>
    <row r="4000" spans="1:2" x14ac:dyDescent="0.25">
      <c r="A4000" s="62">
        <v>30171606</v>
      </c>
      <c r="B4000" s="63" t="s">
        <v>12416</v>
      </c>
    </row>
    <row r="4001" spans="1:2" x14ac:dyDescent="0.25">
      <c r="A4001" s="62">
        <v>30171607</v>
      </c>
      <c r="B4001" s="63" t="s">
        <v>14419</v>
      </c>
    </row>
    <row r="4002" spans="1:2" x14ac:dyDescent="0.25">
      <c r="A4002" s="62">
        <v>30171608</v>
      </c>
      <c r="B4002" s="63" t="s">
        <v>7142</v>
      </c>
    </row>
    <row r="4003" spans="1:2" x14ac:dyDescent="0.25">
      <c r="A4003" s="62">
        <v>30171609</v>
      </c>
      <c r="B4003" s="63" t="s">
        <v>9318</v>
      </c>
    </row>
    <row r="4004" spans="1:2" x14ac:dyDescent="0.25">
      <c r="A4004" s="62">
        <v>30171610</v>
      </c>
      <c r="B4004" s="63" t="s">
        <v>18496</v>
      </c>
    </row>
    <row r="4005" spans="1:2" x14ac:dyDescent="0.25">
      <c r="A4005" s="62">
        <v>30171611</v>
      </c>
      <c r="B4005" s="63" t="s">
        <v>18087</v>
      </c>
    </row>
    <row r="4006" spans="1:2" x14ac:dyDescent="0.25">
      <c r="A4006" s="62">
        <v>30171612</v>
      </c>
      <c r="B4006" s="63" t="s">
        <v>5308</v>
      </c>
    </row>
    <row r="4007" spans="1:2" x14ac:dyDescent="0.25">
      <c r="A4007" s="62">
        <v>30171613</v>
      </c>
      <c r="B4007" s="63" t="s">
        <v>6274</v>
      </c>
    </row>
    <row r="4008" spans="1:2" x14ac:dyDescent="0.25">
      <c r="A4008" s="62">
        <v>30171614</v>
      </c>
      <c r="B4008" s="63" t="s">
        <v>14951</v>
      </c>
    </row>
    <row r="4009" spans="1:2" x14ac:dyDescent="0.25">
      <c r="A4009" s="62">
        <v>30171615</v>
      </c>
      <c r="B4009" s="63" t="s">
        <v>14257</v>
      </c>
    </row>
    <row r="4010" spans="1:2" x14ac:dyDescent="0.25">
      <c r="A4010" s="62">
        <v>30171701</v>
      </c>
      <c r="B4010" s="63" t="s">
        <v>14279</v>
      </c>
    </row>
    <row r="4011" spans="1:2" x14ac:dyDescent="0.25">
      <c r="A4011" s="62">
        <v>30171703</v>
      </c>
      <c r="B4011" s="63" t="s">
        <v>12780</v>
      </c>
    </row>
    <row r="4012" spans="1:2" x14ac:dyDescent="0.25">
      <c r="A4012" s="62">
        <v>30171704</v>
      </c>
      <c r="B4012" s="63" t="s">
        <v>9446</v>
      </c>
    </row>
    <row r="4013" spans="1:2" x14ac:dyDescent="0.25">
      <c r="A4013" s="62">
        <v>30171705</v>
      </c>
      <c r="B4013" s="63" t="s">
        <v>15995</v>
      </c>
    </row>
    <row r="4014" spans="1:2" x14ac:dyDescent="0.25">
      <c r="A4014" s="62">
        <v>30171706</v>
      </c>
      <c r="B4014" s="63" t="s">
        <v>14364</v>
      </c>
    </row>
    <row r="4015" spans="1:2" x14ac:dyDescent="0.25">
      <c r="A4015" s="62">
        <v>30171707</v>
      </c>
      <c r="B4015" s="63" t="s">
        <v>11831</v>
      </c>
    </row>
    <row r="4016" spans="1:2" x14ac:dyDescent="0.25">
      <c r="A4016" s="62">
        <v>30171708</v>
      </c>
      <c r="B4016" s="63" t="s">
        <v>8215</v>
      </c>
    </row>
    <row r="4017" spans="1:2" x14ac:dyDescent="0.25">
      <c r="A4017" s="62">
        <v>30171709</v>
      </c>
      <c r="B4017" s="63" t="s">
        <v>15456</v>
      </c>
    </row>
    <row r="4018" spans="1:2" x14ac:dyDescent="0.25">
      <c r="A4018" s="62">
        <v>30171801</v>
      </c>
      <c r="B4018" s="63" t="s">
        <v>8842</v>
      </c>
    </row>
    <row r="4019" spans="1:2" x14ac:dyDescent="0.25">
      <c r="A4019" s="62">
        <v>30171802</v>
      </c>
      <c r="B4019" s="63" t="s">
        <v>9772</v>
      </c>
    </row>
    <row r="4020" spans="1:2" x14ac:dyDescent="0.25">
      <c r="A4020" s="62">
        <v>30171803</v>
      </c>
      <c r="B4020" s="63" t="s">
        <v>9184</v>
      </c>
    </row>
    <row r="4021" spans="1:2" x14ac:dyDescent="0.25">
      <c r="A4021" s="62">
        <v>30171901</v>
      </c>
      <c r="B4021" s="63" t="s">
        <v>6023</v>
      </c>
    </row>
    <row r="4022" spans="1:2" x14ac:dyDescent="0.25">
      <c r="A4022" s="62">
        <v>30171902</v>
      </c>
      <c r="B4022" s="63" t="s">
        <v>859</v>
      </c>
    </row>
    <row r="4023" spans="1:2" x14ac:dyDescent="0.25">
      <c r="A4023" s="62">
        <v>30171903</v>
      </c>
      <c r="B4023" s="63" t="s">
        <v>12961</v>
      </c>
    </row>
    <row r="4024" spans="1:2" x14ac:dyDescent="0.25">
      <c r="A4024" s="62">
        <v>30171904</v>
      </c>
      <c r="B4024" s="63" t="s">
        <v>1827</v>
      </c>
    </row>
    <row r="4025" spans="1:2" x14ac:dyDescent="0.25">
      <c r="A4025" s="62">
        <v>30171905</v>
      </c>
      <c r="B4025" s="63" t="s">
        <v>13242</v>
      </c>
    </row>
    <row r="4026" spans="1:2" x14ac:dyDescent="0.25">
      <c r="A4026" s="62">
        <v>30171906</v>
      </c>
      <c r="B4026" s="63" t="s">
        <v>10310</v>
      </c>
    </row>
    <row r="4027" spans="1:2" x14ac:dyDescent="0.25">
      <c r="A4027" s="62">
        <v>30172001</v>
      </c>
      <c r="B4027" s="63" t="s">
        <v>4929</v>
      </c>
    </row>
    <row r="4028" spans="1:2" x14ac:dyDescent="0.25">
      <c r="A4028" s="62">
        <v>30172002</v>
      </c>
      <c r="B4028" s="63" t="s">
        <v>17972</v>
      </c>
    </row>
    <row r="4029" spans="1:2" x14ac:dyDescent="0.25">
      <c r="A4029" s="62">
        <v>30181501</v>
      </c>
      <c r="B4029" s="63" t="s">
        <v>533</v>
      </c>
    </row>
    <row r="4030" spans="1:2" x14ac:dyDescent="0.25">
      <c r="A4030" s="62">
        <v>30181502</v>
      </c>
      <c r="B4030" s="63" t="s">
        <v>15218</v>
      </c>
    </row>
    <row r="4031" spans="1:2" x14ac:dyDescent="0.25">
      <c r="A4031" s="62">
        <v>30181503</v>
      </c>
      <c r="B4031" s="63" t="s">
        <v>10580</v>
      </c>
    </row>
    <row r="4032" spans="1:2" x14ac:dyDescent="0.25">
      <c r="A4032" s="62">
        <v>30181504</v>
      </c>
      <c r="B4032" s="63" t="s">
        <v>4059</v>
      </c>
    </row>
    <row r="4033" spans="1:2" x14ac:dyDescent="0.25">
      <c r="A4033" s="62">
        <v>30181505</v>
      </c>
      <c r="B4033" s="63" t="s">
        <v>16695</v>
      </c>
    </row>
    <row r="4034" spans="1:2" x14ac:dyDescent="0.25">
      <c r="A4034" s="62">
        <v>30181506</v>
      </c>
      <c r="B4034" s="63" t="s">
        <v>5409</v>
      </c>
    </row>
    <row r="4035" spans="1:2" x14ac:dyDescent="0.25">
      <c r="A4035" s="62">
        <v>30181507</v>
      </c>
      <c r="B4035" s="63" t="s">
        <v>6996</v>
      </c>
    </row>
    <row r="4036" spans="1:2" x14ac:dyDescent="0.25">
      <c r="A4036" s="62">
        <v>30181508</v>
      </c>
      <c r="B4036" s="63" t="s">
        <v>15192</v>
      </c>
    </row>
    <row r="4037" spans="1:2" x14ac:dyDescent="0.25">
      <c r="A4037" s="62">
        <v>30181509</v>
      </c>
      <c r="B4037" s="63" t="s">
        <v>5628</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3882</v>
      </c>
    </row>
    <row r="4042" spans="1:2" x14ac:dyDescent="0.25">
      <c r="A4042" s="62">
        <v>30181514</v>
      </c>
      <c r="B4042" s="63" t="s">
        <v>6410</v>
      </c>
    </row>
    <row r="4043" spans="1:2" x14ac:dyDescent="0.25">
      <c r="A4043" s="62">
        <v>30181515</v>
      </c>
      <c r="B4043" s="63" t="s">
        <v>4425</v>
      </c>
    </row>
    <row r="4044" spans="1:2" x14ac:dyDescent="0.25">
      <c r="A4044" s="62">
        <v>30191501</v>
      </c>
      <c r="B4044" s="63" t="s">
        <v>4335</v>
      </c>
    </row>
    <row r="4045" spans="1:2" x14ac:dyDescent="0.25">
      <c r="A4045" s="62">
        <v>30191502</v>
      </c>
      <c r="B4045" s="63" t="s">
        <v>4627</v>
      </c>
    </row>
    <row r="4046" spans="1:2" x14ac:dyDescent="0.25">
      <c r="A4046" s="62">
        <v>30191505</v>
      </c>
      <c r="B4046" s="63" t="s">
        <v>7063</v>
      </c>
    </row>
    <row r="4047" spans="1:2" x14ac:dyDescent="0.25">
      <c r="A4047" s="62">
        <v>30191601</v>
      </c>
      <c r="B4047" s="63" t="s">
        <v>17560</v>
      </c>
    </row>
    <row r="4048" spans="1:2" x14ac:dyDescent="0.25">
      <c r="A4048" s="62">
        <v>30191602</v>
      </c>
      <c r="B4048" s="63" t="s">
        <v>4475</v>
      </c>
    </row>
    <row r="4049" spans="1:2" x14ac:dyDescent="0.25">
      <c r="A4049" s="62">
        <v>30191603</v>
      </c>
      <c r="B4049" s="63" t="s">
        <v>8870</v>
      </c>
    </row>
    <row r="4050" spans="1:2" x14ac:dyDescent="0.25">
      <c r="A4050" s="62">
        <v>30201501</v>
      </c>
      <c r="B4050" s="63" t="s">
        <v>18327</v>
      </c>
    </row>
    <row r="4051" spans="1:2" x14ac:dyDescent="0.25">
      <c r="A4051" s="62">
        <v>30201502</v>
      </c>
      <c r="B4051" s="63" t="s">
        <v>7039</v>
      </c>
    </row>
    <row r="4052" spans="1:2" x14ac:dyDescent="0.25">
      <c r="A4052" s="62">
        <v>30201601</v>
      </c>
      <c r="B4052" s="63" t="s">
        <v>2061</v>
      </c>
    </row>
    <row r="4053" spans="1:2" x14ac:dyDescent="0.25">
      <c r="A4053" s="62">
        <v>30201602</v>
      </c>
      <c r="B4053" s="63" t="s">
        <v>15093</v>
      </c>
    </row>
    <row r="4054" spans="1:2" x14ac:dyDescent="0.25">
      <c r="A4054" s="62">
        <v>30201603</v>
      </c>
      <c r="B4054" s="63" t="s">
        <v>6805</v>
      </c>
    </row>
    <row r="4055" spans="1:2" x14ac:dyDescent="0.25">
      <c r="A4055" s="62">
        <v>30201604</v>
      </c>
      <c r="B4055" s="63" t="s">
        <v>17589</v>
      </c>
    </row>
    <row r="4056" spans="1:2" x14ac:dyDescent="0.25">
      <c r="A4056" s="62">
        <v>30201605</v>
      </c>
      <c r="B4056" s="63" t="s">
        <v>7598</v>
      </c>
    </row>
    <row r="4057" spans="1:2" x14ac:dyDescent="0.25">
      <c r="A4057" s="62">
        <v>30201606</v>
      </c>
      <c r="B4057" s="63" t="s">
        <v>11100</v>
      </c>
    </row>
    <row r="4058" spans="1:2" x14ac:dyDescent="0.25">
      <c r="A4058" s="62">
        <v>30201701</v>
      </c>
      <c r="B4058" s="63" t="s">
        <v>13078</v>
      </c>
    </row>
    <row r="4059" spans="1:2" x14ac:dyDescent="0.25">
      <c r="A4059" s="62">
        <v>30201702</v>
      </c>
      <c r="B4059" s="63" t="s">
        <v>12854</v>
      </c>
    </row>
    <row r="4060" spans="1:2" x14ac:dyDescent="0.25">
      <c r="A4060" s="62">
        <v>30201703</v>
      </c>
      <c r="B4060" s="63" t="s">
        <v>2550</v>
      </c>
    </row>
    <row r="4061" spans="1:2" x14ac:dyDescent="0.25">
      <c r="A4061" s="62">
        <v>30201704</v>
      </c>
      <c r="B4061" s="63" t="s">
        <v>4026</v>
      </c>
    </row>
    <row r="4062" spans="1:2" x14ac:dyDescent="0.25">
      <c r="A4062" s="62">
        <v>30201705</v>
      </c>
      <c r="B4062" s="63" t="s">
        <v>346</v>
      </c>
    </row>
    <row r="4063" spans="1:2" x14ac:dyDescent="0.25">
      <c r="A4063" s="62">
        <v>30201706</v>
      </c>
      <c r="B4063" s="63" t="s">
        <v>15597</v>
      </c>
    </row>
    <row r="4064" spans="1:2" x14ac:dyDescent="0.25">
      <c r="A4064" s="62">
        <v>30201707</v>
      </c>
      <c r="B4064" s="63" t="s">
        <v>4077</v>
      </c>
    </row>
    <row r="4065" spans="1:2" x14ac:dyDescent="0.25">
      <c r="A4065" s="62">
        <v>30201708</v>
      </c>
      <c r="B4065" s="63" t="s">
        <v>12074</v>
      </c>
    </row>
    <row r="4066" spans="1:2" x14ac:dyDescent="0.25">
      <c r="A4066" s="62">
        <v>30201710</v>
      </c>
      <c r="B4066" s="63" t="s">
        <v>12668</v>
      </c>
    </row>
    <row r="4067" spans="1:2" x14ac:dyDescent="0.25">
      <c r="A4067" s="62">
        <v>30201711</v>
      </c>
      <c r="B4067" s="63" t="s">
        <v>17531</v>
      </c>
    </row>
    <row r="4068" spans="1:2" x14ac:dyDescent="0.25">
      <c r="A4068" s="62">
        <v>30201712</v>
      </c>
      <c r="B4068" s="63" t="s">
        <v>1686</v>
      </c>
    </row>
    <row r="4069" spans="1:2" x14ac:dyDescent="0.25">
      <c r="A4069" s="62">
        <v>30201801</v>
      </c>
      <c r="B4069" s="63" t="s">
        <v>17686</v>
      </c>
    </row>
    <row r="4070" spans="1:2" x14ac:dyDescent="0.25">
      <c r="A4070" s="62">
        <v>30201802</v>
      </c>
      <c r="B4070" s="63" t="s">
        <v>15</v>
      </c>
    </row>
    <row r="4071" spans="1:2" x14ac:dyDescent="0.25">
      <c r="A4071" s="62">
        <v>30201803</v>
      </c>
      <c r="B4071" s="63" t="s">
        <v>8739</v>
      </c>
    </row>
    <row r="4072" spans="1:2" x14ac:dyDescent="0.25">
      <c r="A4072" s="62">
        <v>30201901</v>
      </c>
      <c r="B4072" s="63" t="s">
        <v>3433</v>
      </c>
    </row>
    <row r="4073" spans="1:2" x14ac:dyDescent="0.25">
      <c r="A4073" s="62">
        <v>30201902</v>
      </c>
      <c r="B4073" s="63" t="s">
        <v>14975</v>
      </c>
    </row>
    <row r="4074" spans="1:2" x14ac:dyDescent="0.25">
      <c r="A4074" s="62">
        <v>30201903</v>
      </c>
      <c r="B4074" s="63" t="s">
        <v>2871</v>
      </c>
    </row>
    <row r="4075" spans="1:2" x14ac:dyDescent="0.25">
      <c r="A4075" s="62">
        <v>30201904</v>
      </c>
      <c r="B4075" s="63" t="s">
        <v>18589</v>
      </c>
    </row>
    <row r="4076" spans="1:2" x14ac:dyDescent="0.25">
      <c r="A4076" s="62">
        <v>30221001</v>
      </c>
      <c r="B4076" s="63" t="s">
        <v>6470</v>
      </c>
    </row>
    <row r="4077" spans="1:2" x14ac:dyDescent="0.25">
      <c r="A4077" s="62">
        <v>30221002</v>
      </c>
      <c r="B4077" s="63" t="s">
        <v>9775</v>
      </c>
    </row>
    <row r="4078" spans="1:2" x14ac:dyDescent="0.25">
      <c r="A4078" s="62">
        <v>30221003</v>
      </c>
      <c r="B4078" s="63" t="s">
        <v>7109</v>
      </c>
    </row>
    <row r="4079" spans="1:2" x14ac:dyDescent="0.25">
      <c r="A4079" s="62">
        <v>30221004</v>
      </c>
      <c r="B4079" s="63" t="s">
        <v>14623</v>
      </c>
    </row>
    <row r="4080" spans="1:2" x14ac:dyDescent="0.25">
      <c r="A4080" s="62">
        <v>30221005</v>
      </c>
      <c r="B4080" s="63" t="s">
        <v>17167</v>
      </c>
    </row>
    <row r="4081" spans="1:2" x14ac:dyDescent="0.25">
      <c r="A4081" s="62">
        <v>30221006</v>
      </c>
      <c r="B4081" s="63" t="s">
        <v>16412</v>
      </c>
    </row>
    <row r="4082" spans="1:2" x14ac:dyDescent="0.25">
      <c r="A4082" s="62">
        <v>30221007</v>
      </c>
      <c r="B4082" s="63" t="s">
        <v>4278</v>
      </c>
    </row>
    <row r="4083" spans="1:2" x14ac:dyDescent="0.25">
      <c r="A4083" s="62">
        <v>30221009</v>
      </c>
      <c r="B4083" s="63" t="s">
        <v>16062</v>
      </c>
    </row>
    <row r="4084" spans="1:2" x14ac:dyDescent="0.25">
      <c r="A4084" s="62">
        <v>30221010</v>
      </c>
      <c r="B4084" s="63" t="s">
        <v>1559</v>
      </c>
    </row>
    <row r="4085" spans="1:2" x14ac:dyDescent="0.25">
      <c r="A4085" s="62">
        <v>30221011</v>
      </c>
      <c r="B4085" s="63" t="s">
        <v>7613</v>
      </c>
    </row>
    <row r="4086" spans="1:2" x14ac:dyDescent="0.25">
      <c r="A4086" s="62">
        <v>30221012</v>
      </c>
      <c r="B4086" s="63" t="s">
        <v>17344</v>
      </c>
    </row>
    <row r="4087" spans="1:2" x14ac:dyDescent="0.25">
      <c r="A4087" s="62">
        <v>30221013</v>
      </c>
      <c r="B4087" s="63" t="s">
        <v>2451</v>
      </c>
    </row>
    <row r="4088" spans="1:2" x14ac:dyDescent="0.25">
      <c r="A4088" s="62">
        <v>30221014</v>
      </c>
      <c r="B4088" s="63" t="s">
        <v>2971</v>
      </c>
    </row>
    <row r="4089" spans="1:2" x14ac:dyDescent="0.25">
      <c r="A4089" s="62">
        <v>30222001</v>
      </c>
      <c r="B4089" s="63" t="s">
        <v>13814</v>
      </c>
    </row>
    <row r="4090" spans="1:2" x14ac:dyDescent="0.25">
      <c r="A4090" s="62">
        <v>30222002</v>
      </c>
      <c r="B4090" s="63" t="s">
        <v>1101</v>
      </c>
    </row>
    <row r="4091" spans="1:2" x14ac:dyDescent="0.25">
      <c r="A4091" s="62">
        <v>30222003</v>
      </c>
      <c r="B4091" s="63" t="s">
        <v>2187</v>
      </c>
    </row>
    <row r="4092" spans="1:2" x14ac:dyDescent="0.25">
      <c r="A4092" s="62">
        <v>30222004</v>
      </c>
      <c r="B4092" s="63" t="s">
        <v>7193</v>
      </c>
    </row>
    <row r="4093" spans="1:2" x14ac:dyDescent="0.25">
      <c r="A4093" s="62">
        <v>30222005</v>
      </c>
      <c r="B4093" s="63" t="s">
        <v>10552</v>
      </c>
    </row>
    <row r="4094" spans="1:2" x14ac:dyDescent="0.25">
      <c r="A4094" s="62">
        <v>30222006</v>
      </c>
      <c r="B4094" s="63" t="s">
        <v>1744</v>
      </c>
    </row>
    <row r="4095" spans="1:2" x14ac:dyDescent="0.25">
      <c r="A4095" s="62">
        <v>30222007</v>
      </c>
      <c r="B4095" s="63" t="s">
        <v>10495</v>
      </c>
    </row>
    <row r="4096" spans="1:2" x14ac:dyDescent="0.25">
      <c r="A4096" s="62">
        <v>30222008</v>
      </c>
      <c r="B4096" s="63" t="s">
        <v>7617</v>
      </c>
    </row>
    <row r="4097" spans="1:2" x14ac:dyDescent="0.25">
      <c r="A4097" s="62">
        <v>30222009</v>
      </c>
      <c r="B4097" s="63" t="s">
        <v>9872</v>
      </c>
    </row>
    <row r="4098" spans="1:2" x14ac:dyDescent="0.25">
      <c r="A4098" s="62">
        <v>30222010</v>
      </c>
      <c r="B4098" s="63" t="s">
        <v>3471</v>
      </c>
    </row>
    <row r="4099" spans="1:2" x14ac:dyDescent="0.25">
      <c r="A4099" s="62">
        <v>30222011</v>
      </c>
      <c r="B4099" s="63" t="s">
        <v>5700</v>
      </c>
    </row>
    <row r="4100" spans="1:2" x14ac:dyDescent="0.25">
      <c r="A4100" s="62">
        <v>30222012</v>
      </c>
      <c r="B4100" s="63" t="s">
        <v>10510</v>
      </c>
    </row>
    <row r="4101" spans="1:2" x14ac:dyDescent="0.25">
      <c r="A4101" s="62">
        <v>30222013</v>
      </c>
      <c r="B4101" s="63" t="s">
        <v>12774</v>
      </c>
    </row>
    <row r="4102" spans="1:2" x14ac:dyDescent="0.25">
      <c r="A4102" s="62">
        <v>30222014</v>
      </c>
      <c r="B4102" s="63" t="s">
        <v>7572</v>
      </c>
    </row>
    <row r="4103" spans="1:2" x14ac:dyDescent="0.25">
      <c r="A4103" s="62">
        <v>30222015</v>
      </c>
      <c r="B4103" s="63" t="s">
        <v>2425</v>
      </c>
    </row>
    <row r="4104" spans="1:2" x14ac:dyDescent="0.25">
      <c r="A4104" s="62">
        <v>30222016</v>
      </c>
      <c r="B4104" s="63" t="s">
        <v>2179</v>
      </c>
    </row>
    <row r="4105" spans="1:2" x14ac:dyDescent="0.25">
      <c r="A4105" s="62">
        <v>30222017</v>
      </c>
      <c r="B4105" s="63" t="s">
        <v>16571</v>
      </c>
    </row>
    <row r="4106" spans="1:2" x14ac:dyDescent="0.25">
      <c r="A4106" s="62">
        <v>30222018</v>
      </c>
      <c r="B4106" s="63" t="s">
        <v>17978</v>
      </c>
    </row>
    <row r="4107" spans="1:2" x14ac:dyDescent="0.25">
      <c r="A4107" s="62">
        <v>30222019</v>
      </c>
      <c r="B4107" s="63" t="s">
        <v>12456</v>
      </c>
    </row>
    <row r="4108" spans="1:2" x14ac:dyDescent="0.25">
      <c r="A4108" s="62">
        <v>30222020</v>
      </c>
      <c r="B4108" s="63" t="s">
        <v>644</v>
      </c>
    </row>
    <row r="4109" spans="1:2" x14ac:dyDescent="0.25">
      <c r="A4109" s="62">
        <v>30222021</v>
      </c>
      <c r="B4109" s="63" t="s">
        <v>16281</v>
      </c>
    </row>
    <row r="4110" spans="1:2" x14ac:dyDescent="0.25">
      <c r="A4110" s="62">
        <v>30222022</v>
      </c>
      <c r="B4110" s="63" t="s">
        <v>8791</v>
      </c>
    </row>
    <row r="4111" spans="1:2" x14ac:dyDescent="0.25">
      <c r="A4111" s="62">
        <v>30222023</v>
      </c>
      <c r="B4111" s="63" t="s">
        <v>18571</v>
      </c>
    </row>
    <row r="4112" spans="1:2" x14ac:dyDescent="0.25">
      <c r="A4112" s="62">
        <v>30222024</v>
      </c>
      <c r="B4112" s="63" t="s">
        <v>6081</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7899</v>
      </c>
    </row>
    <row r="4117" spans="1:2" x14ac:dyDescent="0.25">
      <c r="A4117" s="62">
        <v>30222029</v>
      </c>
      <c r="B4117" s="63" t="s">
        <v>7888</v>
      </c>
    </row>
    <row r="4118" spans="1:2" x14ac:dyDescent="0.25">
      <c r="A4118" s="62">
        <v>30222030</v>
      </c>
      <c r="B4118" s="63" t="s">
        <v>16021</v>
      </c>
    </row>
    <row r="4119" spans="1:2" x14ac:dyDescent="0.25">
      <c r="A4119" s="62">
        <v>30222031</v>
      </c>
      <c r="B4119" s="63" t="s">
        <v>6321</v>
      </c>
    </row>
    <row r="4120" spans="1:2" x14ac:dyDescent="0.25">
      <c r="A4120" s="62">
        <v>30222032</v>
      </c>
      <c r="B4120" s="63" t="s">
        <v>18372</v>
      </c>
    </row>
    <row r="4121" spans="1:2" x14ac:dyDescent="0.25">
      <c r="A4121" s="62">
        <v>30222033</v>
      </c>
      <c r="B4121" s="63" t="s">
        <v>4453</v>
      </c>
    </row>
    <row r="4122" spans="1:2" x14ac:dyDescent="0.25">
      <c r="A4122" s="62">
        <v>30222034</v>
      </c>
      <c r="B4122" s="63" t="s">
        <v>18011</v>
      </c>
    </row>
    <row r="4123" spans="1:2" x14ac:dyDescent="0.25">
      <c r="A4123" s="62">
        <v>30222035</v>
      </c>
      <c r="B4123" s="63" t="s">
        <v>11522</v>
      </c>
    </row>
    <row r="4124" spans="1:2" x14ac:dyDescent="0.25">
      <c r="A4124" s="62">
        <v>30222036</v>
      </c>
      <c r="B4124" s="63" t="s">
        <v>12670</v>
      </c>
    </row>
    <row r="4125" spans="1:2" x14ac:dyDescent="0.25">
      <c r="A4125" s="62">
        <v>30222037</v>
      </c>
      <c r="B4125" s="63" t="s">
        <v>17704</v>
      </c>
    </row>
    <row r="4126" spans="1:2" x14ac:dyDescent="0.25">
      <c r="A4126" s="62">
        <v>30222038</v>
      </c>
      <c r="B4126" s="63" t="s">
        <v>7582</v>
      </c>
    </row>
    <row r="4127" spans="1:2" x14ac:dyDescent="0.25">
      <c r="A4127" s="62">
        <v>30222039</v>
      </c>
      <c r="B4127" s="63" t="s">
        <v>896</v>
      </c>
    </row>
    <row r="4128" spans="1:2" x14ac:dyDescent="0.25">
      <c r="A4128" s="62">
        <v>30222040</v>
      </c>
      <c r="B4128" s="63" t="s">
        <v>1780</v>
      </c>
    </row>
    <row r="4129" spans="1:2" x14ac:dyDescent="0.25">
      <c r="A4129" s="62">
        <v>30222041</v>
      </c>
      <c r="B4129" s="63" t="s">
        <v>4446</v>
      </c>
    </row>
    <row r="4130" spans="1:2" x14ac:dyDescent="0.25">
      <c r="A4130" s="62">
        <v>30222042</v>
      </c>
      <c r="B4130" s="63" t="s">
        <v>14261</v>
      </c>
    </row>
    <row r="4131" spans="1:2" x14ac:dyDescent="0.25">
      <c r="A4131" s="62">
        <v>30222043</v>
      </c>
      <c r="B4131" s="63" t="s">
        <v>14269</v>
      </c>
    </row>
    <row r="4132" spans="1:2" x14ac:dyDescent="0.25">
      <c r="A4132" s="62">
        <v>30222044</v>
      </c>
      <c r="B4132" s="63" t="s">
        <v>9826</v>
      </c>
    </row>
    <row r="4133" spans="1:2" x14ac:dyDescent="0.25">
      <c r="A4133" s="62">
        <v>30222045</v>
      </c>
      <c r="B4133" s="63" t="s">
        <v>4573</v>
      </c>
    </row>
    <row r="4134" spans="1:2" x14ac:dyDescent="0.25">
      <c r="A4134" s="62">
        <v>30222046</v>
      </c>
      <c r="B4134" s="63" t="s">
        <v>17743</v>
      </c>
    </row>
    <row r="4135" spans="1:2" x14ac:dyDescent="0.25">
      <c r="A4135" s="62">
        <v>30222047</v>
      </c>
      <c r="B4135" s="63" t="s">
        <v>3111</v>
      </c>
    </row>
    <row r="4136" spans="1:2" x14ac:dyDescent="0.25">
      <c r="A4136" s="62">
        <v>30222048</v>
      </c>
      <c r="B4136" s="63" t="s">
        <v>16570</v>
      </c>
    </row>
    <row r="4137" spans="1:2" x14ac:dyDescent="0.25">
      <c r="A4137" s="62">
        <v>30222049</v>
      </c>
      <c r="B4137" s="63" t="s">
        <v>18543</v>
      </c>
    </row>
    <row r="4138" spans="1:2" x14ac:dyDescent="0.25">
      <c r="A4138" s="62">
        <v>30222050</v>
      </c>
      <c r="B4138" s="63" t="s">
        <v>555</v>
      </c>
    </row>
    <row r="4139" spans="1:2" x14ac:dyDescent="0.25">
      <c r="A4139" s="62">
        <v>30222051</v>
      </c>
      <c r="B4139" s="63" t="s">
        <v>14329</v>
      </c>
    </row>
    <row r="4140" spans="1:2" x14ac:dyDescent="0.25">
      <c r="A4140" s="62">
        <v>30222052</v>
      </c>
      <c r="B4140" s="63" t="s">
        <v>11740</v>
      </c>
    </row>
    <row r="4141" spans="1:2" x14ac:dyDescent="0.25">
      <c r="A4141" s="62">
        <v>30222053</v>
      </c>
      <c r="B4141" s="63" t="s">
        <v>10676</v>
      </c>
    </row>
    <row r="4142" spans="1:2" x14ac:dyDescent="0.25">
      <c r="A4142" s="62">
        <v>30222054</v>
      </c>
      <c r="B4142" s="63" t="s">
        <v>10669</v>
      </c>
    </row>
    <row r="4143" spans="1:2" x14ac:dyDescent="0.25">
      <c r="A4143" s="62">
        <v>30222055</v>
      </c>
      <c r="B4143" s="63" t="s">
        <v>14047</v>
      </c>
    </row>
    <row r="4144" spans="1:2" x14ac:dyDescent="0.25">
      <c r="A4144" s="62">
        <v>30222056</v>
      </c>
      <c r="B4144" s="63" t="s">
        <v>14714</v>
      </c>
    </row>
    <row r="4145" spans="1:2" x14ac:dyDescent="0.25">
      <c r="A4145" s="62">
        <v>30222057</v>
      </c>
      <c r="B4145" s="63" t="s">
        <v>10171</v>
      </c>
    </row>
    <row r="4146" spans="1:2" x14ac:dyDescent="0.25">
      <c r="A4146" s="62">
        <v>30222058</v>
      </c>
      <c r="B4146" s="63" t="s">
        <v>12510</v>
      </c>
    </row>
    <row r="4147" spans="1:2" x14ac:dyDescent="0.25">
      <c r="A4147" s="62">
        <v>30222059</v>
      </c>
      <c r="B4147" s="63" t="s">
        <v>5072</v>
      </c>
    </row>
    <row r="4148" spans="1:2" x14ac:dyDescent="0.25">
      <c r="A4148" s="62">
        <v>30222060</v>
      </c>
      <c r="B4148" s="63" t="s">
        <v>15013</v>
      </c>
    </row>
    <row r="4149" spans="1:2" x14ac:dyDescent="0.25">
      <c r="A4149" s="62">
        <v>30222061</v>
      </c>
      <c r="B4149" s="63" t="s">
        <v>18670</v>
      </c>
    </row>
    <row r="4150" spans="1:2" x14ac:dyDescent="0.25">
      <c r="A4150" s="62">
        <v>30222063</v>
      </c>
      <c r="B4150" s="63" t="s">
        <v>5909</v>
      </c>
    </row>
    <row r="4151" spans="1:2" x14ac:dyDescent="0.25">
      <c r="A4151" s="62">
        <v>30222101</v>
      </c>
      <c r="B4151" s="63" t="s">
        <v>10630</v>
      </c>
    </row>
    <row r="4152" spans="1:2" x14ac:dyDescent="0.25">
      <c r="A4152" s="62">
        <v>30222102</v>
      </c>
      <c r="B4152" s="63" t="s">
        <v>818</v>
      </c>
    </row>
    <row r="4153" spans="1:2" x14ac:dyDescent="0.25">
      <c r="A4153" s="62">
        <v>30222103</v>
      </c>
      <c r="B4153" s="63" t="s">
        <v>453</v>
      </c>
    </row>
    <row r="4154" spans="1:2" x14ac:dyDescent="0.25">
      <c r="A4154" s="62">
        <v>30222104</v>
      </c>
      <c r="B4154" s="63" t="s">
        <v>3365</v>
      </c>
    </row>
    <row r="4155" spans="1:2" x14ac:dyDescent="0.25">
      <c r="A4155" s="62">
        <v>30222105</v>
      </c>
      <c r="B4155" s="63" t="s">
        <v>15318</v>
      </c>
    </row>
    <row r="4156" spans="1:2" x14ac:dyDescent="0.25">
      <c r="A4156" s="62">
        <v>30222106</v>
      </c>
      <c r="B4156" s="63" t="s">
        <v>12863</v>
      </c>
    </row>
    <row r="4157" spans="1:2" x14ac:dyDescent="0.25">
      <c r="A4157" s="62">
        <v>30222107</v>
      </c>
      <c r="B4157" s="63" t="s">
        <v>6462</v>
      </c>
    </row>
    <row r="4158" spans="1:2" x14ac:dyDescent="0.25">
      <c r="A4158" s="62">
        <v>30222108</v>
      </c>
      <c r="B4158" s="63" t="s">
        <v>5858</v>
      </c>
    </row>
    <row r="4159" spans="1:2" x14ac:dyDescent="0.25">
      <c r="A4159" s="62">
        <v>30222109</v>
      </c>
      <c r="B4159" s="63" t="s">
        <v>7099</v>
      </c>
    </row>
    <row r="4160" spans="1:2" x14ac:dyDescent="0.25">
      <c r="A4160" s="62">
        <v>30222110</v>
      </c>
      <c r="B4160" s="63" t="s">
        <v>9877</v>
      </c>
    </row>
    <row r="4161" spans="1:2" x14ac:dyDescent="0.25">
      <c r="A4161" s="62">
        <v>30222111</v>
      </c>
      <c r="B4161" s="63" t="s">
        <v>15407</v>
      </c>
    </row>
    <row r="4162" spans="1:2" x14ac:dyDescent="0.25">
      <c r="A4162" s="62">
        <v>30222112</v>
      </c>
      <c r="B4162" s="63" t="s">
        <v>17958</v>
      </c>
    </row>
    <row r="4163" spans="1:2" x14ac:dyDescent="0.25">
      <c r="A4163" s="62">
        <v>30222113</v>
      </c>
      <c r="B4163" s="63" t="s">
        <v>17510</v>
      </c>
    </row>
    <row r="4164" spans="1:2" x14ac:dyDescent="0.25">
      <c r="A4164" s="62">
        <v>30222114</v>
      </c>
      <c r="B4164" s="63" t="s">
        <v>4327</v>
      </c>
    </row>
    <row r="4165" spans="1:2" x14ac:dyDescent="0.25">
      <c r="A4165" s="62">
        <v>30222115</v>
      </c>
      <c r="B4165" s="63" t="s">
        <v>11742</v>
      </c>
    </row>
    <row r="4166" spans="1:2" x14ac:dyDescent="0.25">
      <c r="A4166" s="62">
        <v>30222116</v>
      </c>
      <c r="B4166" s="63" t="s">
        <v>5306</v>
      </c>
    </row>
    <row r="4167" spans="1:2" x14ac:dyDescent="0.25">
      <c r="A4167" s="62">
        <v>30222201</v>
      </c>
      <c r="B4167" s="63" t="s">
        <v>13117</v>
      </c>
    </row>
    <row r="4168" spans="1:2" x14ac:dyDescent="0.25">
      <c r="A4168" s="62">
        <v>30222202</v>
      </c>
      <c r="B4168" s="63" t="s">
        <v>18685</v>
      </c>
    </row>
    <row r="4169" spans="1:2" x14ac:dyDescent="0.25">
      <c r="A4169" s="62">
        <v>30222203</v>
      </c>
      <c r="B4169" s="63" t="s">
        <v>17351</v>
      </c>
    </row>
    <row r="4170" spans="1:2" x14ac:dyDescent="0.25">
      <c r="A4170" s="62">
        <v>30222204</v>
      </c>
      <c r="B4170" s="63" t="s">
        <v>11115</v>
      </c>
    </row>
    <row r="4171" spans="1:2" x14ac:dyDescent="0.25">
      <c r="A4171" s="62">
        <v>30222205</v>
      </c>
      <c r="B4171" s="63" t="s">
        <v>10842</v>
      </c>
    </row>
    <row r="4172" spans="1:2" x14ac:dyDescent="0.25">
      <c r="A4172" s="62">
        <v>30222206</v>
      </c>
      <c r="B4172" s="63" t="s">
        <v>14621</v>
      </c>
    </row>
    <row r="4173" spans="1:2" x14ac:dyDescent="0.25">
      <c r="A4173" s="62">
        <v>30222207</v>
      </c>
      <c r="B4173" s="63" t="s">
        <v>368</v>
      </c>
    </row>
    <row r="4174" spans="1:2" x14ac:dyDescent="0.25">
      <c r="A4174" s="62">
        <v>30222208</v>
      </c>
      <c r="B4174" s="63" t="s">
        <v>12292</v>
      </c>
    </row>
    <row r="4175" spans="1:2" x14ac:dyDescent="0.25">
      <c r="A4175" s="62">
        <v>30222301</v>
      </c>
      <c r="B4175" s="63" t="s">
        <v>98</v>
      </c>
    </row>
    <row r="4176" spans="1:2" x14ac:dyDescent="0.25">
      <c r="A4176" s="62">
        <v>30222302</v>
      </c>
      <c r="B4176" s="63" t="s">
        <v>9301</v>
      </c>
    </row>
    <row r="4177" spans="1:2" x14ac:dyDescent="0.25">
      <c r="A4177" s="62">
        <v>30222303</v>
      </c>
      <c r="B4177" s="63" t="s">
        <v>9814</v>
      </c>
    </row>
    <row r="4178" spans="1:2" x14ac:dyDescent="0.25">
      <c r="A4178" s="62">
        <v>30222304</v>
      </c>
      <c r="B4178" s="63" t="s">
        <v>11187</v>
      </c>
    </row>
    <row r="4179" spans="1:2" x14ac:dyDescent="0.25">
      <c r="A4179" s="62">
        <v>30222305</v>
      </c>
      <c r="B4179" s="63" t="s">
        <v>4362</v>
      </c>
    </row>
    <row r="4180" spans="1:2" x14ac:dyDescent="0.25">
      <c r="A4180" s="62">
        <v>30222306</v>
      </c>
      <c r="B4180" s="63" t="s">
        <v>12018</v>
      </c>
    </row>
    <row r="4181" spans="1:2" x14ac:dyDescent="0.25">
      <c r="A4181" s="62">
        <v>30222307</v>
      </c>
      <c r="B4181" s="63" t="s">
        <v>15840</v>
      </c>
    </row>
    <row r="4182" spans="1:2" x14ac:dyDescent="0.25">
      <c r="A4182" s="62">
        <v>30222308</v>
      </c>
      <c r="B4182" s="63" t="s">
        <v>2530</v>
      </c>
    </row>
    <row r="4183" spans="1:2" x14ac:dyDescent="0.25">
      <c r="A4183" s="62">
        <v>30222309</v>
      </c>
      <c r="B4183" s="63" t="s">
        <v>10035</v>
      </c>
    </row>
    <row r="4184" spans="1:2" x14ac:dyDescent="0.25">
      <c r="A4184" s="62">
        <v>30222401</v>
      </c>
      <c r="B4184" s="63" t="s">
        <v>7167</v>
      </c>
    </row>
    <row r="4185" spans="1:2" x14ac:dyDescent="0.25">
      <c r="A4185" s="62">
        <v>30222402</v>
      </c>
      <c r="B4185" s="63" t="s">
        <v>13247</v>
      </c>
    </row>
    <row r="4186" spans="1:2" x14ac:dyDescent="0.25">
      <c r="A4186" s="62">
        <v>30222403</v>
      </c>
      <c r="B4186" s="63" t="s">
        <v>13484</v>
      </c>
    </row>
    <row r="4187" spans="1:2" x14ac:dyDescent="0.25">
      <c r="A4187" s="62">
        <v>30222404</v>
      </c>
      <c r="B4187" s="63" t="s">
        <v>9921</v>
      </c>
    </row>
    <row r="4188" spans="1:2" x14ac:dyDescent="0.25">
      <c r="A4188" s="62">
        <v>30222405</v>
      </c>
      <c r="B4188" s="63" t="s">
        <v>1030</v>
      </c>
    </row>
    <row r="4189" spans="1:2" x14ac:dyDescent="0.25">
      <c r="A4189" s="62">
        <v>30222406</v>
      </c>
      <c r="B4189" s="63" t="s">
        <v>11360</v>
      </c>
    </row>
    <row r="4190" spans="1:2" x14ac:dyDescent="0.25">
      <c r="A4190" s="62">
        <v>30222407</v>
      </c>
      <c r="B4190" s="63" t="s">
        <v>306</v>
      </c>
    </row>
    <row r="4191" spans="1:2" x14ac:dyDescent="0.25">
      <c r="A4191" s="62">
        <v>30222408</v>
      </c>
      <c r="B4191" s="63" t="s">
        <v>936</v>
      </c>
    </row>
    <row r="4192" spans="1:2" x14ac:dyDescent="0.25">
      <c r="A4192" s="62">
        <v>30222409</v>
      </c>
      <c r="B4192" s="63" t="s">
        <v>9126</v>
      </c>
    </row>
    <row r="4193" spans="1:2" x14ac:dyDescent="0.25">
      <c r="A4193" s="62">
        <v>30222501</v>
      </c>
      <c r="B4193" s="63" t="s">
        <v>14942</v>
      </c>
    </row>
    <row r="4194" spans="1:2" x14ac:dyDescent="0.25">
      <c r="A4194" s="62">
        <v>30222502</v>
      </c>
      <c r="B4194" s="63" t="s">
        <v>18149</v>
      </c>
    </row>
    <row r="4195" spans="1:2" x14ac:dyDescent="0.25">
      <c r="A4195" s="62">
        <v>30222503</v>
      </c>
      <c r="B4195" s="63" t="s">
        <v>3541</v>
      </c>
    </row>
    <row r="4196" spans="1:2" x14ac:dyDescent="0.25">
      <c r="A4196" s="62">
        <v>30222504</v>
      </c>
      <c r="B4196" s="63" t="s">
        <v>18133</v>
      </c>
    </row>
    <row r="4197" spans="1:2" x14ac:dyDescent="0.25">
      <c r="A4197" s="62">
        <v>30222505</v>
      </c>
      <c r="B4197" s="63" t="s">
        <v>14114</v>
      </c>
    </row>
    <row r="4198" spans="1:2" x14ac:dyDescent="0.25">
      <c r="A4198" s="62">
        <v>30222506</v>
      </c>
      <c r="B4198" s="63" t="s">
        <v>8968</v>
      </c>
    </row>
    <row r="4199" spans="1:2" x14ac:dyDescent="0.25">
      <c r="A4199" s="62">
        <v>30222507</v>
      </c>
      <c r="B4199" s="63" t="s">
        <v>8104</v>
      </c>
    </row>
    <row r="4200" spans="1:2" x14ac:dyDescent="0.25">
      <c r="A4200" s="62">
        <v>30222601</v>
      </c>
      <c r="B4200" s="63" t="s">
        <v>14725</v>
      </c>
    </row>
    <row r="4201" spans="1:2" x14ac:dyDescent="0.25">
      <c r="A4201" s="62">
        <v>30222602</v>
      </c>
      <c r="B4201" s="63" t="s">
        <v>17469</v>
      </c>
    </row>
    <row r="4202" spans="1:2" x14ac:dyDescent="0.25">
      <c r="A4202" s="62">
        <v>30222603</v>
      </c>
      <c r="B4202" s="63" t="s">
        <v>2707</v>
      </c>
    </row>
    <row r="4203" spans="1:2" x14ac:dyDescent="0.25">
      <c r="A4203" s="62">
        <v>30222604</v>
      </c>
      <c r="B4203" s="63" t="s">
        <v>8124</v>
      </c>
    </row>
    <row r="4204" spans="1:2" x14ac:dyDescent="0.25">
      <c r="A4204" s="62">
        <v>30222605</v>
      </c>
      <c r="B4204" s="63" t="s">
        <v>14256</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8160</v>
      </c>
    </row>
    <row r="4209" spans="1:2" x14ac:dyDescent="0.25">
      <c r="A4209" s="62">
        <v>30222702</v>
      </c>
      <c r="B4209" s="63" t="s">
        <v>17443</v>
      </c>
    </row>
    <row r="4210" spans="1:2" x14ac:dyDescent="0.25">
      <c r="A4210" s="62">
        <v>30222703</v>
      </c>
      <c r="B4210" s="63" t="s">
        <v>2404</v>
      </c>
    </row>
    <row r="4211" spans="1:2" x14ac:dyDescent="0.25">
      <c r="A4211" s="62">
        <v>30222801</v>
      </c>
      <c r="B4211" s="63" t="s">
        <v>1869</v>
      </c>
    </row>
    <row r="4212" spans="1:2" x14ac:dyDescent="0.25">
      <c r="A4212" s="62">
        <v>30222802</v>
      </c>
      <c r="B4212" s="63" t="s">
        <v>18701</v>
      </c>
    </row>
    <row r="4213" spans="1:2" x14ac:dyDescent="0.25">
      <c r="A4213" s="62">
        <v>30222803</v>
      </c>
      <c r="B4213" s="63" t="s">
        <v>7145</v>
      </c>
    </row>
    <row r="4214" spans="1:2" x14ac:dyDescent="0.25">
      <c r="A4214" s="62">
        <v>30222901</v>
      </c>
      <c r="B4214" s="63" t="s">
        <v>11342</v>
      </c>
    </row>
    <row r="4215" spans="1:2" x14ac:dyDescent="0.25">
      <c r="A4215" s="62">
        <v>30222902</v>
      </c>
      <c r="B4215" s="63" t="s">
        <v>16870</v>
      </c>
    </row>
    <row r="4216" spans="1:2" x14ac:dyDescent="0.25">
      <c r="A4216" s="62">
        <v>30222903</v>
      </c>
      <c r="B4216" s="63" t="s">
        <v>7057</v>
      </c>
    </row>
    <row r="4217" spans="1:2" x14ac:dyDescent="0.25">
      <c r="A4217" s="62">
        <v>30222904</v>
      </c>
      <c r="B4217" s="63" t="s">
        <v>13722</v>
      </c>
    </row>
    <row r="4218" spans="1:2" x14ac:dyDescent="0.25">
      <c r="A4218" s="62">
        <v>30223001</v>
      </c>
      <c r="B4218" s="63" t="s">
        <v>6153</v>
      </c>
    </row>
    <row r="4219" spans="1:2" x14ac:dyDescent="0.25">
      <c r="A4219" s="62">
        <v>30223002</v>
      </c>
      <c r="B4219" s="63" t="s">
        <v>13472</v>
      </c>
    </row>
    <row r="4220" spans="1:2" x14ac:dyDescent="0.25">
      <c r="A4220" s="62">
        <v>30223003</v>
      </c>
      <c r="B4220" s="63" t="s">
        <v>842</v>
      </c>
    </row>
    <row r="4221" spans="1:2" x14ac:dyDescent="0.25">
      <c r="A4221" s="62">
        <v>31101501</v>
      </c>
      <c r="B4221" s="63" t="s">
        <v>14936</v>
      </c>
    </row>
    <row r="4222" spans="1:2" x14ac:dyDescent="0.25">
      <c r="A4222" s="62">
        <v>31101502</v>
      </c>
      <c r="B4222" s="63" t="s">
        <v>13846</v>
      </c>
    </row>
    <row r="4223" spans="1:2" x14ac:dyDescent="0.25">
      <c r="A4223" s="62">
        <v>31101503</v>
      </c>
      <c r="B4223" s="63" t="s">
        <v>15737</v>
      </c>
    </row>
    <row r="4224" spans="1:2" x14ac:dyDescent="0.25">
      <c r="A4224" s="62">
        <v>31101504</v>
      </c>
      <c r="B4224" s="63" t="s">
        <v>6624</v>
      </c>
    </row>
    <row r="4225" spans="1:2" x14ac:dyDescent="0.25">
      <c r="A4225" s="62">
        <v>31101505</v>
      </c>
      <c r="B4225" s="63" t="s">
        <v>17758</v>
      </c>
    </row>
    <row r="4226" spans="1:2" x14ac:dyDescent="0.25">
      <c r="A4226" s="62">
        <v>31101506</v>
      </c>
      <c r="B4226" s="63" t="s">
        <v>11899</v>
      </c>
    </row>
    <row r="4227" spans="1:2" x14ac:dyDescent="0.25">
      <c r="A4227" s="62">
        <v>31101507</v>
      </c>
      <c r="B4227" s="63" t="s">
        <v>15112</v>
      </c>
    </row>
    <row r="4228" spans="1:2" x14ac:dyDescent="0.25">
      <c r="A4228" s="62">
        <v>31101508</v>
      </c>
      <c r="B4228" s="63" t="s">
        <v>10642</v>
      </c>
    </row>
    <row r="4229" spans="1:2" x14ac:dyDescent="0.25">
      <c r="A4229" s="62">
        <v>31101509</v>
      </c>
      <c r="B4229" s="63" t="s">
        <v>1844</v>
      </c>
    </row>
    <row r="4230" spans="1:2" x14ac:dyDescent="0.25">
      <c r="A4230" s="62">
        <v>31101510</v>
      </c>
      <c r="B4230" s="63" t="s">
        <v>14442</v>
      </c>
    </row>
    <row r="4231" spans="1:2" x14ac:dyDescent="0.25">
      <c r="A4231" s="62">
        <v>31101511</v>
      </c>
      <c r="B4231" s="63" t="s">
        <v>14668</v>
      </c>
    </row>
    <row r="4232" spans="1:2" x14ac:dyDescent="0.25">
      <c r="A4232" s="62">
        <v>31101512</v>
      </c>
      <c r="B4232" s="63" t="s">
        <v>15707</v>
      </c>
    </row>
    <row r="4233" spans="1:2" x14ac:dyDescent="0.25">
      <c r="A4233" s="62">
        <v>31101513</v>
      </c>
      <c r="B4233" s="63" t="s">
        <v>6074</v>
      </c>
    </row>
    <row r="4234" spans="1:2" x14ac:dyDescent="0.25">
      <c r="A4234" s="62">
        <v>31101514</v>
      </c>
      <c r="B4234" s="63" t="s">
        <v>9063</v>
      </c>
    </row>
    <row r="4235" spans="1:2" x14ac:dyDescent="0.25">
      <c r="A4235" s="62">
        <v>31101515</v>
      </c>
      <c r="B4235" s="63" t="s">
        <v>1064</v>
      </c>
    </row>
    <row r="4236" spans="1:2" x14ac:dyDescent="0.25">
      <c r="A4236" s="62">
        <v>31101516</v>
      </c>
      <c r="B4236" s="63" t="s">
        <v>16996</v>
      </c>
    </row>
    <row r="4237" spans="1:2" x14ac:dyDescent="0.25">
      <c r="A4237" s="62">
        <v>31101601</v>
      </c>
      <c r="B4237" s="63" t="s">
        <v>3622</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12790</v>
      </c>
    </row>
    <row r="4242" spans="1:2" x14ac:dyDescent="0.25">
      <c r="A4242" s="62">
        <v>31101606</v>
      </c>
      <c r="B4242" s="63" t="s">
        <v>5702</v>
      </c>
    </row>
    <row r="4243" spans="1:2" x14ac:dyDescent="0.25">
      <c r="A4243" s="62">
        <v>31101607</v>
      </c>
      <c r="B4243" s="63" t="s">
        <v>8974</v>
      </c>
    </row>
    <row r="4244" spans="1:2" x14ac:dyDescent="0.25">
      <c r="A4244" s="62">
        <v>31101608</v>
      </c>
      <c r="B4244" s="63" t="s">
        <v>11802</v>
      </c>
    </row>
    <row r="4245" spans="1:2" x14ac:dyDescent="0.25">
      <c r="A4245" s="62">
        <v>31101609</v>
      </c>
      <c r="B4245" s="63" t="s">
        <v>11537</v>
      </c>
    </row>
    <row r="4246" spans="1:2" x14ac:dyDescent="0.25">
      <c r="A4246" s="62">
        <v>31101610</v>
      </c>
      <c r="B4246" s="63" t="s">
        <v>3368</v>
      </c>
    </row>
    <row r="4247" spans="1:2" x14ac:dyDescent="0.25">
      <c r="A4247" s="62">
        <v>31101611</v>
      </c>
      <c r="B4247" s="63" t="s">
        <v>7229</v>
      </c>
    </row>
    <row r="4248" spans="1:2" x14ac:dyDescent="0.25">
      <c r="A4248" s="62">
        <v>31101612</v>
      </c>
      <c r="B4248" s="63" t="s">
        <v>16800</v>
      </c>
    </row>
    <row r="4249" spans="1:2" x14ac:dyDescent="0.25">
      <c r="A4249" s="62">
        <v>31101613</v>
      </c>
      <c r="B4249" s="63" t="s">
        <v>12328</v>
      </c>
    </row>
    <row r="4250" spans="1:2" x14ac:dyDescent="0.25">
      <c r="A4250" s="62">
        <v>31101614</v>
      </c>
      <c r="B4250" s="63" t="s">
        <v>18707</v>
      </c>
    </row>
    <row r="4251" spans="1:2" x14ac:dyDescent="0.25">
      <c r="A4251" s="62">
        <v>31101615</v>
      </c>
      <c r="B4251" s="63" t="s">
        <v>10363</v>
      </c>
    </row>
    <row r="4252" spans="1:2" x14ac:dyDescent="0.25">
      <c r="A4252" s="62">
        <v>31101616</v>
      </c>
      <c r="B4252" s="63" t="s">
        <v>17424</v>
      </c>
    </row>
    <row r="4253" spans="1:2" x14ac:dyDescent="0.25">
      <c r="A4253" s="62">
        <v>31101701</v>
      </c>
      <c r="B4253" s="63" t="s">
        <v>18182</v>
      </c>
    </row>
    <row r="4254" spans="1:2" x14ac:dyDescent="0.25">
      <c r="A4254" s="62">
        <v>31101702</v>
      </c>
      <c r="B4254" s="63" t="s">
        <v>14766</v>
      </c>
    </row>
    <row r="4255" spans="1:2" x14ac:dyDescent="0.25">
      <c r="A4255" s="62">
        <v>31101703</v>
      </c>
      <c r="B4255" s="63" t="s">
        <v>11231</v>
      </c>
    </row>
    <row r="4256" spans="1:2" x14ac:dyDescent="0.25">
      <c r="A4256" s="62">
        <v>31101704</v>
      </c>
      <c r="B4256" s="63" t="s">
        <v>15555</v>
      </c>
    </row>
    <row r="4257" spans="1:2" x14ac:dyDescent="0.25">
      <c r="A4257" s="62">
        <v>31101705</v>
      </c>
      <c r="B4257" s="63" t="s">
        <v>3398</v>
      </c>
    </row>
    <row r="4258" spans="1:2" x14ac:dyDescent="0.25">
      <c r="A4258" s="62">
        <v>31101706</v>
      </c>
      <c r="B4258" s="63" t="s">
        <v>17165</v>
      </c>
    </row>
    <row r="4259" spans="1:2" x14ac:dyDescent="0.25">
      <c r="A4259" s="62">
        <v>31101707</v>
      </c>
      <c r="B4259" s="63" t="s">
        <v>4513</v>
      </c>
    </row>
    <row r="4260" spans="1:2" x14ac:dyDescent="0.25">
      <c r="A4260" s="62">
        <v>31101708</v>
      </c>
      <c r="B4260" s="63" t="s">
        <v>2156</v>
      </c>
    </row>
    <row r="4261" spans="1:2" x14ac:dyDescent="0.25">
      <c r="A4261" s="62">
        <v>31101709</v>
      </c>
      <c r="B4261" s="63" t="s">
        <v>4209</v>
      </c>
    </row>
    <row r="4262" spans="1:2" x14ac:dyDescent="0.25">
      <c r="A4262" s="62">
        <v>31101710</v>
      </c>
      <c r="B4262" s="63" t="s">
        <v>92</v>
      </c>
    </row>
    <row r="4263" spans="1:2" x14ac:dyDescent="0.25">
      <c r="A4263" s="62">
        <v>31101711</v>
      </c>
      <c r="B4263" s="63" t="s">
        <v>15079</v>
      </c>
    </row>
    <row r="4264" spans="1:2" x14ac:dyDescent="0.25">
      <c r="A4264" s="62">
        <v>31101712</v>
      </c>
      <c r="B4264" s="63" t="s">
        <v>10037</v>
      </c>
    </row>
    <row r="4265" spans="1:2" x14ac:dyDescent="0.25">
      <c r="A4265" s="62">
        <v>31101713</v>
      </c>
      <c r="B4265" s="63" t="s">
        <v>7693</v>
      </c>
    </row>
    <row r="4266" spans="1:2" x14ac:dyDescent="0.25">
      <c r="A4266" s="62">
        <v>31101714</v>
      </c>
      <c r="B4266" s="63" t="s">
        <v>5026</v>
      </c>
    </row>
    <row r="4267" spans="1:2" x14ac:dyDescent="0.25">
      <c r="A4267" s="62">
        <v>31101715</v>
      </c>
      <c r="B4267" s="63" t="s">
        <v>4238</v>
      </c>
    </row>
    <row r="4268" spans="1:2" x14ac:dyDescent="0.25">
      <c r="A4268" s="62">
        <v>31101716</v>
      </c>
      <c r="B4268" s="63" t="s">
        <v>9065</v>
      </c>
    </row>
    <row r="4269" spans="1:2" x14ac:dyDescent="0.25">
      <c r="A4269" s="62">
        <v>31101801</v>
      </c>
      <c r="B4269" s="63" t="s">
        <v>12782</v>
      </c>
    </row>
    <row r="4270" spans="1:2" x14ac:dyDescent="0.25">
      <c r="A4270" s="62">
        <v>31101802</v>
      </c>
      <c r="B4270" s="63" t="s">
        <v>6327</v>
      </c>
    </row>
    <row r="4271" spans="1:2" x14ac:dyDescent="0.25">
      <c r="A4271" s="62">
        <v>31101803</v>
      </c>
      <c r="B4271" s="63" t="s">
        <v>9925</v>
      </c>
    </row>
    <row r="4272" spans="1:2" x14ac:dyDescent="0.25">
      <c r="A4272" s="62">
        <v>31101804</v>
      </c>
      <c r="B4272" s="63" t="s">
        <v>11745</v>
      </c>
    </row>
    <row r="4273" spans="1:2" x14ac:dyDescent="0.25">
      <c r="A4273" s="62">
        <v>31101805</v>
      </c>
      <c r="B4273" s="63" t="s">
        <v>16882</v>
      </c>
    </row>
    <row r="4274" spans="1:2" x14ac:dyDescent="0.25">
      <c r="A4274" s="62">
        <v>31101806</v>
      </c>
      <c r="B4274" s="63" t="s">
        <v>14546</v>
      </c>
    </row>
    <row r="4275" spans="1:2" x14ac:dyDescent="0.25">
      <c r="A4275" s="62">
        <v>31101807</v>
      </c>
      <c r="B4275" s="63" t="s">
        <v>224</v>
      </c>
    </row>
    <row r="4276" spans="1:2" x14ac:dyDescent="0.25">
      <c r="A4276" s="62">
        <v>31101808</v>
      </c>
      <c r="B4276" s="63" t="s">
        <v>4282</v>
      </c>
    </row>
    <row r="4277" spans="1:2" x14ac:dyDescent="0.25">
      <c r="A4277" s="62">
        <v>31101809</v>
      </c>
      <c r="B4277" s="63" t="s">
        <v>14800</v>
      </c>
    </row>
    <row r="4278" spans="1:2" x14ac:dyDescent="0.25">
      <c r="A4278" s="62">
        <v>31101810</v>
      </c>
      <c r="B4278" s="63" t="s">
        <v>8599</v>
      </c>
    </row>
    <row r="4279" spans="1:2" x14ac:dyDescent="0.25">
      <c r="A4279" s="62">
        <v>31101811</v>
      </c>
      <c r="B4279" s="63" t="s">
        <v>13015</v>
      </c>
    </row>
    <row r="4280" spans="1:2" x14ac:dyDescent="0.25">
      <c r="A4280" s="62">
        <v>31101812</v>
      </c>
      <c r="B4280" s="63" t="s">
        <v>8741</v>
      </c>
    </row>
    <row r="4281" spans="1:2" x14ac:dyDescent="0.25">
      <c r="A4281" s="62">
        <v>31101813</v>
      </c>
      <c r="B4281" s="63" t="s">
        <v>7509</v>
      </c>
    </row>
    <row r="4282" spans="1:2" x14ac:dyDescent="0.25">
      <c r="A4282" s="62">
        <v>31101814</v>
      </c>
      <c r="B4282" s="63" t="s">
        <v>17872</v>
      </c>
    </row>
    <row r="4283" spans="1:2" x14ac:dyDescent="0.25">
      <c r="A4283" s="62">
        <v>31101815</v>
      </c>
      <c r="B4283" s="63" t="s">
        <v>13602</v>
      </c>
    </row>
    <row r="4284" spans="1:2" x14ac:dyDescent="0.25">
      <c r="A4284" s="62">
        <v>31101816</v>
      </c>
      <c r="B4284" s="63" t="s">
        <v>11347</v>
      </c>
    </row>
    <row r="4285" spans="1:2" x14ac:dyDescent="0.25">
      <c r="A4285" s="62">
        <v>31101901</v>
      </c>
      <c r="B4285" s="63" t="s">
        <v>344</v>
      </c>
    </row>
    <row r="4286" spans="1:2" x14ac:dyDescent="0.25">
      <c r="A4286" s="62">
        <v>31101902</v>
      </c>
      <c r="B4286" s="63" t="s">
        <v>3349</v>
      </c>
    </row>
    <row r="4287" spans="1:2" x14ac:dyDescent="0.25">
      <c r="A4287" s="62">
        <v>31101903</v>
      </c>
      <c r="B4287" s="63" t="s">
        <v>10024</v>
      </c>
    </row>
    <row r="4288" spans="1:2" x14ac:dyDescent="0.25">
      <c r="A4288" s="62">
        <v>31101904</v>
      </c>
      <c r="B4288" s="63" t="s">
        <v>13305</v>
      </c>
    </row>
    <row r="4289" spans="1:2" x14ac:dyDescent="0.25">
      <c r="A4289" s="62">
        <v>31101905</v>
      </c>
      <c r="B4289" s="63" t="s">
        <v>959</v>
      </c>
    </row>
    <row r="4290" spans="1:2" x14ac:dyDescent="0.25">
      <c r="A4290" s="62">
        <v>31101906</v>
      </c>
      <c r="B4290" s="63" t="s">
        <v>8692</v>
      </c>
    </row>
    <row r="4291" spans="1:2" x14ac:dyDescent="0.25">
      <c r="A4291" s="62">
        <v>31101907</v>
      </c>
      <c r="B4291" s="63" t="s">
        <v>17438</v>
      </c>
    </row>
    <row r="4292" spans="1:2" x14ac:dyDescent="0.25">
      <c r="A4292" s="62">
        <v>31101908</v>
      </c>
      <c r="B4292" s="63" t="s">
        <v>910</v>
      </c>
    </row>
    <row r="4293" spans="1:2" x14ac:dyDescent="0.25">
      <c r="A4293" s="62">
        <v>31101909</v>
      </c>
      <c r="B4293" s="63" t="s">
        <v>16161</v>
      </c>
    </row>
    <row r="4294" spans="1:2" x14ac:dyDescent="0.25">
      <c r="A4294" s="62">
        <v>31101910</v>
      </c>
      <c r="B4294" s="63" t="s">
        <v>13267</v>
      </c>
    </row>
    <row r="4295" spans="1:2" x14ac:dyDescent="0.25">
      <c r="A4295" s="62">
        <v>31101911</v>
      </c>
      <c r="B4295" s="63" t="s">
        <v>10413</v>
      </c>
    </row>
    <row r="4296" spans="1:2" x14ac:dyDescent="0.25">
      <c r="A4296" s="62">
        <v>31101912</v>
      </c>
      <c r="B4296" s="63" t="s">
        <v>11091</v>
      </c>
    </row>
    <row r="4297" spans="1:2" x14ac:dyDescent="0.25">
      <c r="A4297" s="62">
        <v>31102001</v>
      </c>
      <c r="B4297" s="63" t="s">
        <v>5414</v>
      </c>
    </row>
    <row r="4298" spans="1:2" x14ac:dyDescent="0.25">
      <c r="A4298" s="62">
        <v>31102002</v>
      </c>
      <c r="B4298" s="63" t="s">
        <v>8169</v>
      </c>
    </row>
    <row r="4299" spans="1:2" x14ac:dyDescent="0.25">
      <c r="A4299" s="62">
        <v>31102003</v>
      </c>
      <c r="B4299" s="63" t="s">
        <v>16159</v>
      </c>
    </row>
    <row r="4300" spans="1:2" x14ac:dyDescent="0.25">
      <c r="A4300" s="62">
        <v>31102004</v>
      </c>
      <c r="B4300" s="63" t="s">
        <v>9653</v>
      </c>
    </row>
    <row r="4301" spans="1:2" x14ac:dyDescent="0.25">
      <c r="A4301" s="62">
        <v>31102005</v>
      </c>
      <c r="B4301" s="63" t="s">
        <v>2255</v>
      </c>
    </row>
    <row r="4302" spans="1:2" x14ac:dyDescent="0.25">
      <c r="A4302" s="62">
        <v>31102006</v>
      </c>
      <c r="B4302" s="63" t="s">
        <v>1200</v>
      </c>
    </row>
    <row r="4303" spans="1:2" x14ac:dyDescent="0.25">
      <c r="A4303" s="62">
        <v>31102007</v>
      </c>
      <c r="B4303" s="63" t="s">
        <v>14220</v>
      </c>
    </row>
    <row r="4304" spans="1:2" x14ac:dyDescent="0.25">
      <c r="A4304" s="62">
        <v>31102008</v>
      </c>
      <c r="B4304" s="63" t="s">
        <v>16630</v>
      </c>
    </row>
    <row r="4305" spans="1:2" x14ac:dyDescent="0.25">
      <c r="A4305" s="62">
        <v>31102009</v>
      </c>
      <c r="B4305" s="63" t="s">
        <v>13167</v>
      </c>
    </row>
    <row r="4306" spans="1:2" x14ac:dyDescent="0.25">
      <c r="A4306" s="62">
        <v>31102010</v>
      </c>
      <c r="B4306" s="63" t="s">
        <v>1602</v>
      </c>
    </row>
    <row r="4307" spans="1:2" x14ac:dyDescent="0.25">
      <c r="A4307" s="62">
        <v>31102011</v>
      </c>
      <c r="B4307" s="63" t="s">
        <v>14531</v>
      </c>
    </row>
    <row r="4308" spans="1:2" x14ac:dyDescent="0.25">
      <c r="A4308" s="62">
        <v>31102012</v>
      </c>
      <c r="B4308" s="63" t="s">
        <v>13062</v>
      </c>
    </row>
    <row r="4309" spans="1:2" x14ac:dyDescent="0.25">
      <c r="A4309" s="62">
        <v>31102013</v>
      </c>
      <c r="B4309" s="63" t="s">
        <v>5338</v>
      </c>
    </row>
    <row r="4310" spans="1:2" x14ac:dyDescent="0.25">
      <c r="A4310" s="62">
        <v>31102014</v>
      </c>
      <c r="B4310" s="63" t="s">
        <v>7698</v>
      </c>
    </row>
    <row r="4311" spans="1:2" x14ac:dyDescent="0.25">
      <c r="A4311" s="62">
        <v>31102015</v>
      </c>
      <c r="B4311" s="63" t="s">
        <v>18594</v>
      </c>
    </row>
    <row r="4312" spans="1:2" x14ac:dyDescent="0.25">
      <c r="A4312" s="62">
        <v>31102016</v>
      </c>
      <c r="B4312" s="63" t="s">
        <v>3593</v>
      </c>
    </row>
    <row r="4313" spans="1:2" x14ac:dyDescent="0.25">
      <c r="A4313" s="62">
        <v>31102101</v>
      </c>
      <c r="B4313" s="63" t="s">
        <v>5076</v>
      </c>
    </row>
    <row r="4314" spans="1:2" x14ac:dyDescent="0.25">
      <c r="A4314" s="62">
        <v>31102102</v>
      </c>
      <c r="B4314" s="63" t="s">
        <v>15023</v>
      </c>
    </row>
    <row r="4315" spans="1:2" x14ac:dyDescent="0.25">
      <c r="A4315" s="62">
        <v>31102103</v>
      </c>
      <c r="B4315" s="63" t="s">
        <v>81</v>
      </c>
    </row>
    <row r="4316" spans="1:2" x14ac:dyDescent="0.25">
      <c r="A4316" s="62">
        <v>31102104</v>
      </c>
      <c r="B4316" s="63" t="s">
        <v>15147</v>
      </c>
    </row>
    <row r="4317" spans="1:2" x14ac:dyDescent="0.25">
      <c r="A4317" s="62">
        <v>31102105</v>
      </c>
      <c r="B4317" s="63" t="s">
        <v>5824</v>
      </c>
    </row>
    <row r="4318" spans="1:2" x14ac:dyDescent="0.25">
      <c r="A4318" s="62">
        <v>31102106</v>
      </c>
      <c r="B4318" s="63" t="s">
        <v>23</v>
      </c>
    </row>
    <row r="4319" spans="1:2" x14ac:dyDescent="0.25">
      <c r="A4319" s="62">
        <v>31102107</v>
      </c>
      <c r="B4319" s="63" t="s">
        <v>7672</v>
      </c>
    </row>
    <row r="4320" spans="1:2" x14ac:dyDescent="0.25">
      <c r="A4320" s="62">
        <v>31102108</v>
      </c>
      <c r="B4320" s="63" t="s">
        <v>14131</v>
      </c>
    </row>
    <row r="4321" spans="1:2" x14ac:dyDescent="0.25">
      <c r="A4321" s="62">
        <v>31102109</v>
      </c>
      <c r="B4321" s="63" t="s">
        <v>432</v>
      </c>
    </row>
    <row r="4322" spans="1:2" x14ac:dyDescent="0.25">
      <c r="A4322" s="62">
        <v>31102110</v>
      </c>
      <c r="B4322" s="63" t="s">
        <v>17136</v>
      </c>
    </row>
    <row r="4323" spans="1:2" x14ac:dyDescent="0.25">
      <c r="A4323" s="62">
        <v>31102111</v>
      </c>
      <c r="B4323" s="63" t="s">
        <v>11945</v>
      </c>
    </row>
    <row r="4324" spans="1:2" x14ac:dyDescent="0.25">
      <c r="A4324" s="62">
        <v>31102112</v>
      </c>
      <c r="B4324" s="63" t="s">
        <v>8546</v>
      </c>
    </row>
    <row r="4325" spans="1:2" x14ac:dyDescent="0.25">
      <c r="A4325" s="62">
        <v>31102113</v>
      </c>
      <c r="B4325" s="63" t="s">
        <v>17804</v>
      </c>
    </row>
    <row r="4326" spans="1:2" x14ac:dyDescent="0.25">
      <c r="A4326" s="62">
        <v>31102114</v>
      </c>
      <c r="B4326" s="63" t="s">
        <v>12152</v>
      </c>
    </row>
    <row r="4327" spans="1:2" x14ac:dyDescent="0.25">
      <c r="A4327" s="62">
        <v>31102115</v>
      </c>
      <c r="B4327" s="63" t="s">
        <v>9767</v>
      </c>
    </row>
    <row r="4328" spans="1:2" x14ac:dyDescent="0.25">
      <c r="A4328" s="62">
        <v>31102116</v>
      </c>
      <c r="B4328" s="63" t="s">
        <v>15337</v>
      </c>
    </row>
    <row r="4329" spans="1:2" x14ac:dyDescent="0.25">
      <c r="A4329" s="62">
        <v>31102201</v>
      </c>
      <c r="B4329" s="63" t="s">
        <v>12186</v>
      </c>
    </row>
    <row r="4330" spans="1:2" x14ac:dyDescent="0.25">
      <c r="A4330" s="62">
        <v>31102202</v>
      </c>
      <c r="B4330" s="63" t="s">
        <v>12110</v>
      </c>
    </row>
    <row r="4331" spans="1:2" x14ac:dyDescent="0.25">
      <c r="A4331" s="62">
        <v>31102203</v>
      </c>
      <c r="B4331" s="63" t="s">
        <v>6117</v>
      </c>
    </row>
    <row r="4332" spans="1:2" x14ac:dyDescent="0.25">
      <c r="A4332" s="62">
        <v>31102204</v>
      </c>
      <c r="B4332" s="63" t="s">
        <v>18570</v>
      </c>
    </row>
    <row r="4333" spans="1:2" x14ac:dyDescent="0.25">
      <c r="A4333" s="62">
        <v>31102205</v>
      </c>
      <c r="B4333" s="63" t="s">
        <v>16724</v>
      </c>
    </row>
    <row r="4334" spans="1:2" x14ac:dyDescent="0.25">
      <c r="A4334" s="62">
        <v>31102206</v>
      </c>
      <c r="B4334" s="63" t="s">
        <v>1938</v>
      </c>
    </row>
    <row r="4335" spans="1:2" x14ac:dyDescent="0.25">
      <c r="A4335" s="62">
        <v>31102207</v>
      </c>
      <c r="B4335" s="63" t="s">
        <v>6130</v>
      </c>
    </row>
    <row r="4336" spans="1:2" x14ac:dyDescent="0.25">
      <c r="A4336" s="62">
        <v>31102208</v>
      </c>
      <c r="B4336" s="63" t="s">
        <v>9542</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1255</v>
      </c>
    </row>
    <row r="4341" spans="1:2" x14ac:dyDescent="0.25">
      <c r="A4341" s="62">
        <v>31102213</v>
      </c>
      <c r="B4341" s="63" t="s">
        <v>6571</v>
      </c>
    </row>
    <row r="4342" spans="1:2" x14ac:dyDescent="0.25">
      <c r="A4342" s="62">
        <v>31102214</v>
      </c>
      <c r="B4342" s="63" t="s">
        <v>17668</v>
      </c>
    </row>
    <row r="4343" spans="1:2" x14ac:dyDescent="0.25">
      <c r="A4343" s="62">
        <v>31102215</v>
      </c>
      <c r="B4343" s="63" t="s">
        <v>1227</v>
      </c>
    </row>
    <row r="4344" spans="1:2" x14ac:dyDescent="0.25">
      <c r="A4344" s="62">
        <v>31102216</v>
      </c>
      <c r="B4344" s="63" t="s">
        <v>6085</v>
      </c>
    </row>
    <row r="4345" spans="1:2" x14ac:dyDescent="0.25">
      <c r="A4345" s="62">
        <v>31102301</v>
      </c>
      <c r="B4345" s="63" t="s">
        <v>2232</v>
      </c>
    </row>
    <row r="4346" spans="1:2" x14ac:dyDescent="0.25">
      <c r="A4346" s="62">
        <v>31102302</v>
      </c>
      <c r="B4346" s="63" t="s">
        <v>5796</v>
      </c>
    </row>
    <row r="4347" spans="1:2" x14ac:dyDescent="0.25">
      <c r="A4347" s="62">
        <v>31102303</v>
      </c>
      <c r="B4347" s="63" t="s">
        <v>15514</v>
      </c>
    </row>
    <row r="4348" spans="1:2" x14ac:dyDescent="0.25">
      <c r="A4348" s="62">
        <v>31102304</v>
      </c>
      <c r="B4348" s="63" t="s">
        <v>14881</v>
      </c>
    </row>
    <row r="4349" spans="1:2" x14ac:dyDescent="0.25">
      <c r="A4349" s="62">
        <v>31102305</v>
      </c>
      <c r="B4349" s="63" t="s">
        <v>7830</v>
      </c>
    </row>
    <row r="4350" spans="1:2" x14ac:dyDescent="0.25">
      <c r="A4350" s="62">
        <v>31102306</v>
      </c>
      <c r="B4350" s="63" t="s">
        <v>1467</v>
      </c>
    </row>
    <row r="4351" spans="1:2" x14ac:dyDescent="0.25">
      <c r="A4351" s="62">
        <v>31102307</v>
      </c>
      <c r="B4351" s="63" t="s">
        <v>4884</v>
      </c>
    </row>
    <row r="4352" spans="1:2" x14ac:dyDescent="0.25">
      <c r="A4352" s="62">
        <v>31102308</v>
      </c>
      <c r="B4352" s="63" t="s">
        <v>7914</v>
      </c>
    </row>
    <row r="4353" spans="1:2" x14ac:dyDescent="0.25">
      <c r="A4353" s="62">
        <v>31102309</v>
      </c>
      <c r="B4353" s="63" t="s">
        <v>9699</v>
      </c>
    </row>
    <row r="4354" spans="1:2" x14ac:dyDescent="0.25">
      <c r="A4354" s="62">
        <v>31102310</v>
      </c>
      <c r="B4354" s="63" t="s">
        <v>2118</v>
      </c>
    </row>
    <row r="4355" spans="1:2" x14ac:dyDescent="0.25">
      <c r="A4355" s="62">
        <v>31102311</v>
      </c>
      <c r="B4355" s="63" t="s">
        <v>4789</v>
      </c>
    </row>
    <row r="4356" spans="1:2" x14ac:dyDescent="0.25">
      <c r="A4356" s="62">
        <v>31102312</v>
      </c>
      <c r="B4356" s="63" t="s">
        <v>4792</v>
      </c>
    </row>
    <row r="4357" spans="1:2" x14ac:dyDescent="0.25">
      <c r="A4357" s="62">
        <v>31102313</v>
      </c>
      <c r="B4357" s="63" t="s">
        <v>14207</v>
      </c>
    </row>
    <row r="4358" spans="1:2" x14ac:dyDescent="0.25">
      <c r="A4358" s="62">
        <v>31102314</v>
      </c>
      <c r="B4358" s="63" t="s">
        <v>703</v>
      </c>
    </row>
    <row r="4359" spans="1:2" x14ac:dyDescent="0.25">
      <c r="A4359" s="62">
        <v>31102315</v>
      </c>
      <c r="B4359" s="63" t="s">
        <v>4541</v>
      </c>
    </row>
    <row r="4360" spans="1:2" x14ac:dyDescent="0.25">
      <c r="A4360" s="62">
        <v>31102316</v>
      </c>
      <c r="B4360" s="63" t="s">
        <v>4264</v>
      </c>
    </row>
    <row r="4361" spans="1:2" x14ac:dyDescent="0.25">
      <c r="A4361" s="62">
        <v>31102401</v>
      </c>
      <c r="B4361" s="63" t="s">
        <v>16944</v>
      </c>
    </row>
    <row r="4362" spans="1:2" x14ac:dyDescent="0.25">
      <c r="A4362" s="62">
        <v>31102402</v>
      </c>
      <c r="B4362" s="63" t="s">
        <v>5815</v>
      </c>
    </row>
    <row r="4363" spans="1:2" x14ac:dyDescent="0.25">
      <c r="A4363" s="62">
        <v>31102403</v>
      </c>
      <c r="B4363" s="63" t="s">
        <v>2961</v>
      </c>
    </row>
    <row r="4364" spans="1:2" x14ac:dyDescent="0.25">
      <c r="A4364" s="62">
        <v>31102404</v>
      </c>
      <c r="B4364" s="63" t="s">
        <v>8730</v>
      </c>
    </row>
    <row r="4365" spans="1:2" x14ac:dyDescent="0.25">
      <c r="A4365" s="62">
        <v>31102405</v>
      </c>
      <c r="B4365" s="63" t="s">
        <v>17037</v>
      </c>
    </row>
    <row r="4366" spans="1:2" x14ac:dyDescent="0.25">
      <c r="A4366" s="62">
        <v>31102406</v>
      </c>
      <c r="B4366" s="63" t="s">
        <v>14086</v>
      </c>
    </row>
    <row r="4367" spans="1:2" x14ac:dyDescent="0.25">
      <c r="A4367" s="62">
        <v>31102407</v>
      </c>
      <c r="B4367" s="63" t="s">
        <v>8320</v>
      </c>
    </row>
    <row r="4368" spans="1:2" x14ac:dyDescent="0.25">
      <c r="A4368" s="62">
        <v>31102408</v>
      </c>
      <c r="B4368" s="63" t="s">
        <v>17199</v>
      </c>
    </row>
    <row r="4369" spans="1:2" x14ac:dyDescent="0.25">
      <c r="A4369" s="62">
        <v>31102409</v>
      </c>
      <c r="B4369" s="63" t="s">
        <v>778</v>
      </c>
    </row>
    <row r="4370" spans="1:2" x14ac:dyDescent="0.25">
      <c r="A4370" s="62">
        <v>31102410</v>
      </c>
      <c r="B4370" s="63" t="s">
        <v>11946</v>
      </c>
    </row>
    <row r="4371" spans="1:2" x14ac:dyDescent="0.25">
      <c r="A4371" s="62">
        <v>31102411</v>
      </c>
      <c r="B4371" s="63" t="s">
        <v>6625</v>
      </c>
    </row>
    <row r="4372" spans="1:2" x14ac:dyDescent="0.25">
      <c r="A4372" s="62">
        <v>31102412</v>
      </c>
      <c r="B4372" s="63" t="s">
        <v>10775</v>
      </c>
    </row>
    <row r="4373" spans="1:2" x14ac:dyDescent="0.25">
      <c r="A4373" s="62">
        <v>31102413</v>
      </c>
      <c r="B4373" s="63" t="s">
        <v>18400</v>
      </c>
    </row>
    <row r="4374" spans="1:2" x14ac:dyDescent="0.25">
      <c r="A4374" s="62">
        <v>31102414</v>
      </c>
      <c r="B4374" s="63" t="s">
        <v>15152</v>
      </c>
    </row>
    <row r="4375" spans="1:2" x14ac:dyDescent="0.25">
      <c r="A4375" s="62">
        <v>31102415</v>
      </c>
      <c r="B4375" s="63" t="s">
        <v>9136</v>
      </c>
    </row>
    <row r="4376" spans="1:2" x14ac:dyDescent="0.25">
      <c r="A4376" s="62">
        <v>31102416</v>
      </c>
      <c r="B4376" s="63" t="s">
        <v>10675</v>
      </c>
    </row>
    <row r="4377" spans="1:2" x14ac:dyDescent="0.25">
      <c r="A4377" s="62">
        <v>31111501</v>
      </c>
      <c r="B4377" s="63" t="s">
        <v>12675</v>
      </c>
    </row>
    <row r="4378" spans="1:2" x14ac:dyDescent="0.25">
      <c r="A4378" s="62">
        <v>31111502</v>
      </c>
      <c r="B4378" s="63" t="s">
        <v>13120</v>
      </c>
    </row>
    <row r="4379" spans="1:2" x14ac:dyDescent="0.25">
      <c r="A4379" s="62">
        <v>31111503</v>
      </c>
      <c r="B4379" s="63" t="s">
        <v>17926</v>
      </c>
    </row>
    <row r="4380" spans="1:2" x14ac:dyDescent="0.25">
      <c r="A4380" s="62">
        <v>31111504</v>
      </c>
      <c r="B4380" s="63" t="s">
        <v>16681</v>
      </c>
    </row>
    <row r="4381" spans="1:2" x14ac:dyDescent="0.25">
      <c r="A4381" s="62">
        <v>31111505</v>
      </c>
      <c r="B4381" s="63" t="s">
        <v>11997</v>
      </c>
    </row>
    <row r="4382" spans="1:2" x14ac:dyDescent="0.25">
      <c r="A4382" s="62">
        <v>31111506</v>
      </c>
      <c r="B4382" s="63" t="s">
        <v>2124</v>
      </c>
    </row>
    <row r="4383" spans="1:2" x14ac:dyDescent="0.25">
      <c r="A4383" s="62">
        <v>31111507</v>
      </c>
      <c r="B4383" s="63" t="s">
        <v>18479</v>
      </c>
    </row>
    <row r="4384" spans="1:2" x14ac:dyDescent="0.25">
      <c r="A4384" s="62">
        <v>31111508</v>
      </c>
      <c r="B4384" s="63" t="s">
        <v>1789</v>
      </c>
    </row>
    <row r="4385" spans="1:2" x14ac:dyDescent="0.25">
      <c r="A4385" s="62">
        <v>31111509</v>
      </c>
      <c r="B4385" s="63" t="s">
        <v>4426</v>
      </c>
    </row>
    <row r="4386" spans="1:2" x14ac:dyDescent="0.25">
      <c r="A4386" s="62">
        <v>31111510</v>
      </c>
      <c r="B4386" s="63" t="s">
        <v>4963</v>
      </c>
    </row>
    <row r="4387" spans="1:2" x14ac:dyDescent="0.25">
      <c r="A4387" s="62">
        <v>31111511</v>
      </c>
      <c r="B4387" s="63" t="s">
        <v>7257</v>
      </c>
    </row>
    <row r="4388" spans="1:2" x14ac:dyDescent="0.25">
      <c r="A4388" s="62">
        <v>31111512</v>
      </c>
      <c r="B4388" s="63" t="s">
        <v>7477</v>
      </c>
    </row>
    <row r="4389" spans="1:2" x14ac:dyDescent="0.25">
      <c r="A4389" s="62">
        <v>31111513</v>
      </c>
      <c r="B4389" s="63" t="s">
        <v>5768</v>
      </c>
    </row>
    <row r="4390" spans="1:2" x14ac:dyDescent="0.25">
      <c r="A4390" s="62">
        <v>31111514</v>
      </c>
      <c r="B4390" s="63" t="s">
        <v>13818</v>
      </c>
    </row>
    <row r="4391" spans="1:2" x14ac:dyDescent="0.25">
      <c r="A4391" s="62">
        <v>31111515</v>
      </c>
      <c r="B4391" s="63" t="s">
        <v>14260</v>
      </c>
    </row>
    <row r="4392" spans="1:2" x14ac:dyDescent="0.25">
      <c r="A4392" s="62">
        <v>31111516</v>
      </c>
      <c r="B4392" s="63" t="s">
        <v>17430</v>
      </c>
    </row>
    <row r="4393" spans="1:2" x14ac:dyDescent="0.25">
      <c r="A4393" s="62">
        <v>31111517</v>
      </c>
      <c r="B4393" s="63" t="s">
        <v>7878</v>
      </c>
    </row>
    <row r="4394" spans="1:2" x14ac:dyDescent="0.25">
      <c r="A4394" s="62">
        <v>31111601</v>
      </c>
      <c r="B4394" s="63" t="s">
        <v>15961</v>
      </c>
    </row>
    <row r="4395" spans="1:2" x14ac:dyDescent="0.25">
      <c r="A4395" s="62">
        <v>31111602</v>
      </c>
      <c r="B4395" s="63" t="s">
        <v>6263</v>
      </c>
    </row>
    <row r="4396" spans="1:2" x14ac:dyDescent="0.25">
      <c r="A4396" s="62">
        <v>31111603</v>
      </c>
      <c r="B4396" s="63" t="s">
        <v>12885</v>
      </c>
    </row>
    <row r="4397" spans="1:2" x14ac:dyDescent="0.25">
      <c r="A4397" s="62">
        <v>31111604</v>
      </c>
      <c r="B4397" s="63" t="s">
        <v>3546</v>
      </c>
    </row>
    <row r="4398" spans="1:2" x14ac:dyDescent="0.25">
      <c r="A4398" s="62">
        <v>31111605</v>
      </c>
      <c r="B4398" s="63" t="s">
        <v>10652</v>
      </c>
    </row>
    <row r="4399" spans="1:2" x14ac:dyDescent="0.25">
      <c r="A4399" s="62">
        <v>31111606</v>
      </c>
      <c r="B4399" s="63" t="s">
        <v>17681</v>
      </c>
    </row>
    <row r="4400" spans="1:2" x14ac:dyDescent="0.25">
      <c r="A4400" s="62">
        <v>31111607</v>
      </c>
      <c r="B4400" s="63" t="s">
        <v>10582</v>
      </c>
    </row>
    <row r="4401" spans="1:2" x14ac:dyDescent="0.25">
      <c r="A4401" s="62">
        <v>31111608</v>
      </c>
      <c r="B4401" s="63" t="s">
        <v>18272</v>
      </c>
    </row>
    <row r="4402" spans="1:2" x14ac:dyDescent="0.25">
      <c r="A4402" s="62">
        <v>31111609</v>
      </c>
      <c r="B4402" s="63" t="s">
        <v>16546</v>
      </c>
    </row>
    <row r="4403" spans="1:2" x14ac:dyDescent="0.25">
      <c r="A4403" s="62">
        <v>31111610</v>
      </c>
      <c r="B4403" s="63" t="s">
        <v>2499</v>
      </c>
    </row>
    <row r="4404" spans="1:2" x14ac:dyDescent="0.25">
      <c r="A4404" s="62">
        <v>31111611</v>
      </c>
      <c r="B4404" s="63" t="s">
        <v>13075</v>
      </c>
    </row>
    <row r="4405" spans="1:2" x14ac:dyDescent="0.25">
      <c r="A4405" s="62">
        <v>31111612</v>
      </c>
      <c r="B4405" s="63" t="s">
        <v>11427</v>
      </c>
    </row>
    <row r="4406" spans="1:2" x14ac:dyDescent="0.25">
      <c r="A4406" s="62">
        <v>31111613</v>
      </c>
      <c r="B4406" s="63" t="s">
        <v>10302</v>
      </c>
    </row>
    <row r="4407" spans="1:2" x14ac:dyDescent="0.25">
      <c r="A4407" s="62">
        <v>31111614</v>
      </c>
      <c r="B4407" s="63" t="s">
        <v>5214</v>
      </c>
    </row>
    <row r="4408" spans="1:2" x14ac:dyDescent="0.25">
      <c r="A4408" s="62">
        <v>31111615</v>
      </c>
      <c r="B4408" s="63" t="s">
        <v>6758</v>
      </c>
    </row>
    <row r="4409" spans="1:2" x14ac:dyDescent="0.25">
      <c r="A4409" s="62">
        <v>31111616</v>
      </c>
      <c r="B4409" s="63" t="s">
        <v>3004</v>
      </c>
    </row>
    <row r="4410" spans="1:2" x14ac:dyDescent="0.25">
      <c r="A4410" s="62">
        <v>31111617</v>
      </c>
      <c r="B4410" s="63" t="s">
        <v>13232</v>
      </c>
    </row>
    <row r="4411" spans="1:2" x14ac:dyDescent="0.25">
      <c r="A4411" s="62">
        <v>31111701</v>
      </c>
      <c r="B4411" s="63" t="s">
        <v>15025</v>
      </c>
    </row>
    <row r="4412" spans="1:2" x14ac:dyDescent="0.25">
      <c r="A4412" s="62">
        <v>31111702</v>
      </c>
      <c r="B4412" s="63" t="s">
        <v>4803</v>
      </c>
    </row>
    <row r="4413" spans="1:2" x14ac:dyDescent="0.25">
      <c r="A4413" s="62">
        <v>31111703</v>
      </c>
      <c r="B4413" s="63" t="s">
        <v>11015</v>
      </c>
    </row>
    <row r="4414" spans="1:2" x14ac:dyDescent="0.25">
      <c r="A4414" s="62">
        <v>31111704</v>
      </c>
      <c r="B4414" s="63" t="s">
        <v>1355</v>
      </c>
    </row>
    <row r="4415" spans="1:2" x14ac:dyDescent="0.25">
      <c r="A4415" s="62">
        <v>31111705</v>
      </c>
      <c r="B4415" s="63" t="s">
        <v>13555</v>
      </c>
    </row>
    <row r="4416" spans="1:2" x14ac:dyDescent="0.25">
      <c r="A4416" s="62">
        <v>31111706</v>
      </c>
      <c r="B4416" s="63" t="s">
        <v>12322</v>
      </c>
    </row>
    <row r="4417" spans="1:2" x14ac:dyDescent="0.25">
      <c r="A4417" s="62">
        <v>31111707</v>
      </c>
      <c r="B4417" s="63" t="s">
        <v>15049</v>
      </c>
    </row>
    <row r="4418" spans="1:2" x14ac:dyDescent="0.25">
      <c r="A4418" s="62">
        <v>31111708</v>
      </c>
      <c r="B4418" s="63" t="s">
        <v>4239</v>
      </c>
    </row>
    <row r="4419" spans="1:2" x14ac:dyDescent="0.25">
      <c r="A4419" s="62">
        <v>31111709</v>
      </c>
      <c r="B4419" s="63" t="s">
        <v>4872</v>
      </c>
    </row>
    <row r="4420" spans="1:2" x14ac:dyDescent="0.25">
      <c r="A4420" s="62">
        <v>31111710</v>
      </c>
      <c r="B4420" s="63" t="s">
        <v>15454</v>
      </c>
    </row>
    <row r="4421" spans="1:2" x14ac:dyDescent="0.25">
      <c r="A4421" s="62">
        <v>31111711</v>
      </c>
      <c r="B4421" s="63" t="s">
        <v>14168</v>
      </c>
    </row>
    <row r="4422" spans="1:2" x14ac:dyDescent="0.25">
      <c r="A4422" s="62">
        <v>31111712</v>
      </c>
      <c r="B4422" s="63" t="s">
        <v>6823</v>
      </c>
    </row>
    <row r="4423" spans="1:2" x14ac:dyDescent="0.25">
      <c r="A4423" s="62">
        <v>31111713</v>
      </c>
      <c r="B4423" s="63" t="s">
        <v>1430</v>
      </c>
    </row>
    <row r="4424" spans="1:2" x14ac:dyDescent="0.25">
      <c r="A4424" s="62">
        <v>31111714</v>
      </c>
      <c r="B4424" s="63" t="s">
        <v>4635</v>
      </c>
    </row>
    <row r="4425" spans="1:2" x14ac:dyDescent="0.25">
      <c r="A4425" s="62">
        <v>31111715</v>
      </c>
      <c r="B4425" s="63" t="s">
        <v>197</v>
      </c>
    </row>
    <row r="4426" spans="1:2" x14ac:dyDescent="0.25">
      <c r="A4426" s="62">
        <v>31111716</v>
      </c>
      <c r="B4426" s="63" t="s">
        <v>5596</v>
      </c>
    </row>
    <row r="4427" spans="1:2" x14ac:dyDescent="0.25">
      <c r="A4427" s="62">
        <v>31111717</v>
      </c>
      <c r="B4427" s="63" t="s">
        <v>17270</v>
      </c>
    </row>
    <row r="4428" spans="1:2" x14ac:dyDescent="0.25">
      <c r="A4428" s="62">
        <v>31121001</v>
      </c>
      <c r="B4428" s="63" t="s">
        <v>6813</v>
      </c>
    </row>
    <row r="4429" spans="1:2" x14ac:dyDescent="0.25">
      <c r="A4429" s="62">
        <v>31121002</v>
      </c>
      <c r="B4429" s="63" t="s">
        <v>5626</v>
      </c>
    </row>
    <row r="4430" spans="1:2" x14ac:dyDescent="0.25">
      <c r="A4430" s="62">
        <v>31121003</v>
      </c>
      <c r="B4430" s="63" t="s">
        <v>9229</v>
      </c>
    </row>
    <row r="4431" spans="1:2" x14ac:dyDescent="0.25">
      <c r="A4431" s="62">
        <v>31121004</v>
      </c>
      <c r="B4431" s="63" t="s">
        <v>12023</v>
      </c>
    </row>
    <row r="4432" spans="1:2" x14ac:dyDescent="0.25">
      <c r="A4432" s="62">
        <v>31121005</v>
      </c>
      <c r="B4432" s="63" t="s">
        <v>1552</v>
      </c>
    </row>
    <row r="4433" spans="1:2" x14ac:dyDescent="0.25">
      <c r="A4433" s="62">
        <v>31121006</v>
      </c>
      <c r="B4433" s="63" t="s">
        <v>7087</v>
      </c>
    </row>
    <row r="4434" spans="1:2" x14ac:dyDescent="0.25">
      <c r="A4434" s="62">
        <v>31121007</v>
      </c>
      <c r="B4434" s="63" t="s">
        <v>6341</v>
      </c>
    </row>
    <row r="4435" spans="1:2" x14ac:dyDescent="0.25">
      <c r="A4435" s="62">
        <v>31121008</v>
      </c>
      <c r="B4435" s="63" t="s">
        <v>11658</v>
      </c>
    </row>
    <row r="4436" spans="1:2" x14ac:dyDescent="0.25">
      <c r="A4436" s="62">
        <v>31121009</v>
      </c>
      <c r="B4436" s="63" t="s">
        <v>16697</v>
      </c>
    </row>
    <row r="4437" spans="1:2" x14ac:dyDescent="0.25">
      <c r="A4437" s="62">
        <v>31121010</v>
      </c>
      <c r="B4437" s="63" t="s">
        <v>7990</v>
      </c>
    </row>
    <row r="4438" spans="1:2" x14ac:dyDescent="0.25">
      <c r="A4438" s="62">
        <v>31121011</v>
      </c>
      <c r="B4438" s="63" t="s">
        <v>13788</v>
      </c>
    </row>
    <row r="4439" spans="1:2" x14ac:dyDescent="0.25">
      <c r="A4439" s="62">
        <v>31121012</v>
      </c>
      <c r="B4439" s="63" t="s">
        <v>15505</v>
      </c>
    </row>
    <row r="4440" spans="1:2" x14ac:dyDescent="0.25">
      <c r="A4440" s="62">
        <v>31121013</v>
      </c>
      <c r="B4440" s="63" t="s">
        <v>7665</v>
      </c>
    </row>
    <row r="4441" spans="1:2" x14ac:dyDescent="0.25">
      <c r="A4441" s="62">
        <v>31121014</v>
      </c>
      <c r="B4441" s="63" t="s">
        <v>12525</v>
      </c>
    </row>
    <row r="4442" spans="1:2" x14ac:dyDescent="0.25">
      <c r="A4442" s="62">
        <v>31121015</v>
      </c>
      <c r="B4442" s="63" t="s">
        <v>13678</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12350</v>
      </c>
    </row>
    <row r="4447" spans="1:2" x14ac:dyDescent="0.25">
      <c r="A4447" s="62">
        <v>31121101</v>
      </c>
      <c r="B4447" s="63" t="s">
        <v>17588</v>
      </c>
    </row>
    <row r="4448" spans="1:2" x14ac:dyDescent="0.25">
      <c r="A4448" s="62">
        <v>31121102</v>
      </c>
      <c r="B4448" s="63" t="s">
        <v>9375</v>
      </c>
    </row>
    <row r="4449" spans="1:2" x14ac:dyDescent="0.25">
      <c r="A4449" s="62">
        <v>31121103</v>
      </c>
      <c r="B4449" s="63" t="s">
        <v>17164</v>
      </c>
    </row>
    <row r="4450" spans="1:2" x14ac:dyDescent="0.25">
      <c r="A4450" s="62">
        <v>31121104</v>
      </c>
      <c r="B4450" s="63" t="s">
        <v>9876</v>
      </c>
    </row>
    <row r="4451" spans="1:2" x14ac:dyDescent="0.25">
      <c r="A4451" s="62">
        <v>31121105</v>
      </c>
      <c r="B4451" s="63" t="s">
        <v>7118</v>
      </c>
    </row>
    <row r="4452" spans="1:2" x14ac:dyDescent="0.25">
      <c r="A4452" s="62">
        <v>31121106</v>
      </c>
      <c r="B4452" s="63" t="s">
        <v>8062</v>
      </c>
    </row>
    <row r="4453" spans="1:2" x14ac:dyDescent="0.25">
      <c r="A4453" s="62">
        <v>31121107</v>
      </c>
      <c r="B4453" s="63" t="s">
        <v>11323</v>
      </c>
    </row>
    <row r="4454" spans="1:2" x14ac:dyDescent="0.25">
      <c r="A4454" s="62">
        <v>31121108</v>
      </c>
      <c r="B4454" s="63" t="s">
        <v>12876</v>
      </c>
    </row>
    <row r="4455" spans="1:2" x14ac:dyDescent="0.25">
      <c r="A4455" s="62">
        <v>31121109</v>
      </c>
      <c r="B4455" s="63" t="s">
        <v>2084</v>
      </c>
    </row>
    <row r="4456" spans="1:2" x14ac:dyDescent="0.25">
      <c r="A4456" s="62">
        <v>31121110</v>
      </c>
      <c r="B4456" s="63" t="s">
        <v>13296</v>
      </c>
    </row>
    <row r="4457" spans="1:2" x14ac:dyDescent="0.25">
      <c r="A4457" s="62">
        <v>31121111</v>
      </c>
      <c r="B4457" s="63" t="s">
        <v>7850</v>
      </c>
    </row>
    <row r="4458" spans="1:2" x14ac:dyDescent="0.25">
      <c r="A4458" s="62">
        <v>31121112</v>
      </c>
      <c r="B4458" s="63" t="s">
        <v>14566</v>
      </c>
    </row>
    <row r="4459" spans="1:2" x14ac:dyDescent="0.25">
      <c r="A4459" s="62">
        <v>31121113</v>
      </c>
      <c r="B4459" s="63" t="s">
        <v>17356</v>
      </c>
    </row>
    <row r="4460" spans="1:2" x14ac:dyDescent="0.25">
      <c r="A4460" s="62">
        <v>31121114</v>
      </c>
      <c r="B4460" s="63" t="s">
        <v>15471</v>
      </c>
    </row>
    <row r="4461" spans="1:2" x14ac:dyDescent="0.25">
      <c r="A4461" s="62">
        <v>31121115</v>
      </c>
      <c r="B4461" s="63" t="s">
        <v>8485</v>
      </c>
    </row>
    <row r="4462" spans="1:2" x14ac:dyDescent="0.25">
      <c r="A4462" s="62">
        <v>31121116</v>
      </c>
      <c r="B4462" s="63" t="s">
        <v>10909</v>
      </c>
    </row>
    <row r="4463" spans="1:2" x14ac:dyDescent="0.25">
      <c r="A4463" s="62">
        <v>31121117</v>
      </c>
      <c r="B4463" s="63" t="s">
        <v>4901</v>
      </c>
    </row>
    <row r="4464" spans="1:2" x14ac:dyDescent="0.25">
      <c r="A4464" s="62">
        <v>31121118</v>
      </c>
      <c r="B4464" s="63" t="s">
        <v>10740</v>
      </c>
    </row>
    <row r="4465" spans="1:2" x14ac:dyDescent="0.25">
      <c r="A4465" s="62">
        <v>31121119</v>
      </c>
      <c r="B4465" s="63" t="s">
        <v>17226</v>
      </c>
    </row>
    <row r="4466" spans="1:2" x14ac:dyDescent="0.25">
      <c r="A4466" s="62">
        <v>31121201</v>
      </c>
      <c r="B4466" s="63" t="s">
        <v>13901</v>
      </c>
    </row>
    <row r="4467" spans="1:2" x14ac:dyDescent="0.25">
      <c r="A4467" s="62">
        <v>31121202</v>
      </c>
      <c r="B4467" s="63" t="s">
        <v>12147</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7511</v>
      </c>
    </row>
    <row r="4473" spans="1:2" x14ac:dyDescent="0.25">
      <c r="A4473" s="62">
        <v>31121208</v>
      </c>
      <c r="B4473" s="63" t="s">
        <v>2241</v>
      </c>
    </row>
    <row r="4474" spans="1:2" x14ac:dyDescent="0.25">
      <c r="A4474" s="62">
        <v>31121209</v>
      </c>
      <c r="B4474" s="63" t="s">
        <v>14713</v>
      </c>
    </row>
    <row r="4475" spans="1:2" x14ac:dyDescent="0.25">
      <c r="A4475" s="62">
        <v>31121210</v>
      </c>
      <c r="B4475" s="63" t="s">
        <v>7441</v>
      </c>
    </row>
    <row r="4476" spans="1:2" x14ac:dyDescent="0.25">
      <c r="A4476" s="62">
        <v>31121211</v>
      </c>
      <c r="B4476" s="63" t="s">
        <v>5281</v>
      </c>
    </row>
    <row r="4477" spans="1:2" x14ac:dyDescent="0.25">
      <c r="A4477" s="62">
        <v>31121212</v>
      </c>
      <c r="B4477" s="63" t="s">
        <v>1429</v>
      </c>
    </row>
    <row r="4478" spans="1:2" x14ac:dyDescent="0.25">
      <c r="A4478" s="62">
        <v>31121213</v>
      </c>
      <c r="B4478" s="63" t="s">
        <v>11536</v>
      </c>
    </row>
    <row r="4479" spans="1:2" x14ac:dyDescent="0.25">
      <c r="A4479" s="62">
        <v>31121214</v>
      </c>
      <c r="B4479" s="63" t="s">
        <v>18331</v>
      </c>
    </row>
    <row r="4480" spans="1:2" x14ac:dyDescent="0.25">
      <c r="A4480" s="62">
        <v>31121215</v>
      </c>
      <c r="B4480" s="63" t="s">
        <v>6260</v>
      </c>
    </row>
    <row r="4481" spans="1:2" x14ac:dyDescent="0.25">
      <c r="A4481" s="62">
        <v>31121216</v>
      </c>
      <c r="B4481" s="63" t="s">
        <v>2310</v>
      </c>
    </row>
    <row r="4482" spans="1:2" x14ac:dyDescent="0.25">
      <c r="A4482" s="62">
        <v>31121217</v>
      </c>
      <c r="B4482" s="63" t="s">
        <v>8083</v>
      </c>
    </row>
    <row r="4483" spans="1:2" x14ac:dyDescent="0.25">
      <c r="A4483" s="62">
        <v>31121218</v>
      </c>
      <c r="B4483" s="63" t="s">
        <v>6816</v>
      </c>
    </row>
    <row r="4484" spans="1:2" x14ac:dyDescent="0.25">
      <c r="A4484" s="62">
        <v>31121219</v>
      </c>
      <c r="B4484" s="63" t="s">
        <v>8583</v>
      </c>
    </row>
    <row r="4485" spans="1:2" x14ac:dyDescent="0.25">
      <c r="A4485" s="62">
        <v>31121301</v>
      </c>
      <c r="B4485" s="63" t="s">
        <v>5705</v>
      </c>
    </row>
    <row r="4486" spans="1:2" x14ac:dyDescent="0.25">
      <c r="A4486" s="62">
        <v>31121302</v>
      </c>
      <c r="B4486" s="63" t="s">
        <v>7028</v>
      </c>
    </row>
    <row r="4487" spans="1:2" x14ac:dyDescent="0.25">
      <c r="A4487" s="62">
        <v>31121303</v>
      </c>
      <c r="B4487" s="63" t="s">
        <v>5468</v>
      </c>
    </row>
    <row r="4488" spans="1:2" x14ac:dyDescent="0.25">
      <c r="A4488" s="62">
        <v>31121304</v>
      </c>
      <c r="B4488" s="63" t="s">
        <v>4778</v>
      </c>
    </row>
    <row r="4489" spans="1:2" x14ac:dyDescent="0.25">
      <c r="A4489" s="62">
        <v>31121305</v>
      </c>
      <c r="B4489" s="63" t="s">
        <v>18455</v>
      </c>
    </row>
    <row r="4490" spans="1:2" x14ac:dyDescent="0.25">
      <c r="A4490" s="62">
        <v>31121306</v>
      </c>
      <c r="B4490" s="63" t="s">
        <v>11408</v>
      </c>
    </row>
    <row r="4491" spans="1:2" x14ac:dyDescent="0.25">
      <c r="A4491" s="62">
        <v>31121307</v>
      </c>
      <c r="B4491" s="63" t="s">
        <v>8953</v>
      </c>
    </row>
    <row r="4492" spans="1:2" x14ac:dyDescent="0.25">
      <c r="A4492" s="62">
        <v>31121308</v>
      </c>
      <c r="B4492" s="63" t="s">
        <v>9418</v>
      </c>
    </row>
    <row r="4493" spans="1:2" x14ac:dyDescent="0.25">
      <c r="A4493" s="62">
        <v>31121309</v>
      </c>
      <c r="B4493" s="63" t="s">
        <v>14490</v>
      </c>
    </row>
    <row r="4494" spans="1:2" x14ac:dyDescent="0.25">
      <c r="A4494" s="62">
        <v>31121310</v>
      </c>
      <c r="B4494" s="63" t="s">
        <v>726</v>
      </c>
    </row>
    <row r="4495" spans="1:2" x14ac:dyDescent="0.25">
      <c r="A4495" s="62">
        <v>31121311</v>
      </c>
      <c r="B4495" s="63" t="s">
        <v>1373</v>
      </c>
    </row>
    <row r="4496" spans="1:2" x14ac:dyDescent="0.25">
      <c r="A4496" s="62">
        <v>31121312</v>
      </c>
      <c r="B4496" s="63" t="s">
        <v>5868</v>
      </c>
    </row>
    <row r="4497" spans="1:2" x14ac:dyDescent="0.25">
      <c r="A4497" s="62">
        <v>31121313</v>
      </c>
      <c r="B4497" s="63" t="s">
        <v>13126</v>
      </c>
    </row>
    <row r="4498" spans="1:2" x14ac:dyDescent="0.25">
      <c r="A4498" s="62">
        <v>31121314</v>
      </c>
      <c r="B4498" s="63" t="s">
        <v>3346</v>
      </c>
    </row>
    <row r="4499" spans="1:2" x14ac:dyDescent="0.25">
      <c r="A4499" s="62">
        <v>31121315</v>
      </c>
      <c r="B4499" s="63" t="s">
        <v>17100</v>
      </c>
    </row>
    <row r="4500" spans="1:2" x14ac:dyDescent="0.25">
      <c r="A4500" s="62">
        <v>31121316</v>
      </c>
      <c r="B4500" s="63" t="s">
        <v>10684</v>
      </c>
    </row>
    <row r="4501" spans="1:2" x14ac:dyDescent="0.25">
      <c r="A4501" s="62">
        <v>31121317</v>
      </c>
      <c r="B4501" s="63" t="s">
        <v>4828</v>
      </c>
    </row>
    <row r="4502" spans="1:2" x14ac:dyDescent="0.25">
      <c r="A4502" s="62">
        <v>31121318</v>
      </c>
      <c r="B4502" s="63" t="s">
        <v>13144</v>
      </c>
    </row>
    <row r="4503" spans="1:2" x14ac:dyDescent="0.25">
      <c r="A4503" s="62">
        <v>31121319</v>
      </c>
      <c r="B4503" s="63" t="s">
        <v>8029</v>
      </c>
    </row>
    <row r="4504" spans="1:2" x14ac:dyDescent="0.25">
      <c r="A4504" s="62">
        <v>31121401</v>
      </c>
      <c r="B4504" s="63" t="s">
        <v>1215</v>
      </c>
    </row>
    <row r="4505" spans="1:2" x14ac:dyDescent="0.25">
      <c r="A4505" s="62">
        <v>31121402</v>
      </c>
      <c r="B4505" s="63" t="s">
        <v>4602</v>
      </c>
    </row>
    <row r="4506" spans="1:2" x14ac:dyDescent="0.25">
      <c r="A4506" s="62">
        <v>31121403</v>
      </c>
      <c r="B4506" s="63" t="s">
        <v>3657</v>
      </c>
    </row>
    <row r="4507" spans="1:2" x14ac:dyDescent="0.25">
      <c r="A4507" s="62">
        <v>31121404</v>
      </c>
      <c r="B4507" s="63" t="s">
        <v>4771</v>
      </c>
    </row>
    <row r="4508" spans="1:2" x14ac:dyDescent="0.25">
      <c r="A4508" s="62">
        <v>31121405</v>
      </c>
      <c r="B4508" s="63" t="s">
        <v>1531</v>
      </c>
    </row>
    <row r="4509" spans="1:2" x14ac:dyDescent="0.25">
      <c r="A4509" s="62">
        <v>31121406</v>
      </c>
      <c r="B4509" s="63" t="s">
        <v>7836</v>
      </c>
    </row>
    <row r="4510" spans="1:2" x14ac:dyDescent="0.25">
      <c r="A4510" s="62">
        <v>31121407</v>
      </c>
      <c r="B4510" s="63" t="s">
        <v>1951</v>
      </c>
    </row>
    <row r="4511" spans="1:2" x14ac:dyDescent="0.25">
      <c r="A4511" s="62">
        <v>31121408</v>
      </c>
      <c r="B4511" s="63" t="s">
        <v>7352</v>
      </c>
    </row>
    <row r="4512" spans="1:2" x14ac:dyDescent="0.25">
      <c r="A4512" s="62">
        <v>31121409</v>
      </c>
      <c r="B4512" s="63" t="s">
        <v>17143</v>
      </c>
    </row>
    <row r="4513" spans="1:2" x14ac:dyDescent="0.25">
      <c r="A4513" s="62">
        <v>31121410</v>
      </c>
      <c r="B4513" s="63" t="s">
        <v>9791</v>
      </c>
    </row>
    <row r="4514" spans="1:2" x14ac:dyDescent="0.25">
      <c r="A4514" s="62">
        <v>31121411</v>
      </c>
      <c r="B4514" s="63" t="s">
        <v>3564</v>
      </c>
    </row>
    <row r="4515" spans="1:2" x14ac:dyDescent="0.25">
      <c r="A4515" s="62">
        <v>31121412</v>
      </c>
      <c r="B4515" s="63" t="s">
        <v>275</v>
      </c>
    </row>
    <row r="4516" spans="1:2" x14ac:dyDescent="0.25">
      <c r="A4516" s="62">
        <v>31121413</v>
      </c>
      <c r="B4516" s="63" t="s">
        <v>9015</v>
      </c>
    </row>
    <row r="4517" spans="1:2" x14ac:dyDescent="0.25">
      <c r="A4517" s="62">
        <v>31121414</v>
      </c>
      <c r="B4517" s="63" t="s">
        <v>10577</v>
      </c>
    </row>
    <row r="4518" spans="1:2" x14ac:dyDescent="0.25">
      <c r="A4518" s="62">
        <v>31121415</v>
      </c>
      <c r="B4518" s="63" t="s">
        <v>16647</v>
      </c>
    </row>
    <row r="4519" spans="1:2" x14ac:dyDescent="0.25">
      <c r="A4519" s="62">
        <v>31121416</v>
      </c>
      <c r="B4519" s="63" t="s">
        <v>531</v>
      </c>
    </row>
    <row r="4520" spans="1:2" x14ac:dyDescent="0.25">
      <c r="A4520" s="62">
        <v>31121417</v>
      </c>
      <c r="B4520" s="63" t="s">
        <v>2381</v>
      </c>
    </row>
    <row r="4521" spans="1:2" x14ac:dyDescent="0.25">
      <c r="A4521" s="62">
        <v>31121418</v>
      </c>
      <c r="B4521" s="63" t="s">
        <v>18211</v>
      </c>
    </row>
    <row r="4522" spans="1:2" x14ac:dyDescent="0.25">
      <c r="A4522" s="62">
        <v>31121419</v>
      </c>
      <c r="B4522" s="63" t="s">
        <v>18713</v>
      </c>
    </row>
    <row r="4523" spans="1:2" x14ac:dyDescent="0.25">
      <c r="A4523" s="62">
        <v>31121501</v>
      </c>
      <c r="B4523" s="63" t="s">
        <v>1622</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5837</v>
      </c>
    </row>
    <row r="4528" spans="1:2" x14ac:dyDescent="0.25">
      <c r="A4528" s="62">
        <v>31121506</v>
      </c>
      <c r="B4528" s="63" t="s">
        <v>14608</v>
      </c>
    </row>
    <row r="4529" spans="1:2" x14ac:dyDescent="0.25">
      <c r="A4529" s="62">
        <v>31121507</v>
      </c>
      <c r="B4529" s="63" t="s">
        <v>17922</v>
      </c>
    </row>
    <row r="4530" spans="1:2" x14ac:dyDescent="0.25">
      <c r="A4530" s="62">
        <v>31121508</v>
      </c>
      <c r="B4530" s="63" t="s">
        <v>5154</v>
      </c>
    </row>
    <row r="4531" spans="1:2" x14ac:dyDescent="0.25">
      <c r="A4531" s="62">
        <v>31121509</v>
      </c>
      <c r="B4531" s="63" t="s">
        <v>17001</v>
      </c>
    </row>
    <row r="4532" spans="1:2" x14ac:dyDescent="0.25">
      <c r="A4532" s="62">
        <v>31121510</v>
      </c>
      <c r="B4532" s="63" t="s">
        <v>9322</v>
      </c>
    </row>
    <row r="4533" spans="1:2" x14ac:dyDescent="0.25">
      <c r="A4533" s="62">
        <v>31121511</v>
      </c>
      <c r="B4533" s="63" t="s">
        <v>11490</v>
      </c>
    </row>
    <row r="4534" spans="1:2" x14ac:dyDescent="0.25">
      <c r="A4534" s="62">
        <v>31121512</v>
      </c>
      <c r="B4534" s="63" t="s">
        <v>13563</v>
      </c>
    </row>
    <row r="4535" spans="1:2" x14ac:dyDescent="0.25">
      <c r="A4535" s="62">
        <v>31121513</v>
      </c>
      <c r="B4535" s="63" t="s">
        <v>4428</v>
      </c>
    </row>
    <row r="4536" spans="1:2" x14ac:dyDescent="0.25">
      <c r="A4536" s="62">
        <v>31121514</v>
      </c>
      <c r="B4536" s="63" t="s">
        <v>17237</v>
      </c>
    </row>
    <row r="4537" spans="1:2" x14ac:dyDescent="0.25">
      <c r="A4537" s="62">
        <v>31121515</v>
      </c>
      <c r="B4537" s="63" t="s">
        <v>14195</v>
      </c>
    </row>
    <row r="4538" spans="1:2" x14ac:dyDescent="0.25">
      <c r="A4538" s="62">
        <v>31121516</v>
      </c>
      <c r="B4538" s="63" t="s">
        <v>10826</v>
      </c>
    </row>
    <row r="4539" spans="1:2" x14ac:dyDescent="0.25">
      <c r="A4539" s="62">
        <v>31121517</v>
      </c>
      <c r="B4539" s="63" t="s">
        <v>16266</v>
      </c>
    </row>
    <row r="4540" spans="1:2" x14ac:dyDescent="0.25">
      <c r="A4540" s="62">
        <v>31121518</v>
      </c>
      <c r="B4540" s="63" t="s">
        <v>16256</v>
      </c>
    </row>
    <row r="4541" spans="1:2" x14ac:dyDescent="0.25">
      <c r="A4541" s="62">
        <v>31121519</v>
      </c>
      <c r="B4541" s="63" t="s">
        <v>9152</v>
      </c>
    </row>
    <row r="4542" spans="1:2" x14ac:dyDescent="0.25">
      <c r="A4542" s="62">
        <v>31121601</v>
      </c>
      <c r="B4542" s="63" t="s">
        <v>10725</v>
      </c>
    </row>
    <row r="4543" spans="1:2" x14ac:dyDescent="0.25">
      <c r="A4543" s="62">
        <v>31121602</v>
      </c>
      <c r="B4543" s="63" t="s">
        <v>855</v>
      </c>
    </row>
    <row r="4544" spans="1:2" x14ac:dyDescent="0.25">
      <c r="A4544" s="62">
        <v>31121603</v>
      </c>
      <c r="B4544" s="63" t="s">
        <v>1783</v>
      </c>
    </row>
    <row r="4545" spans="1:2" x14ac:dyDescent="0.25">
      <c r="A4545" s="62">
        <v>31121604</v>
      </c>
      <c r="B4545" s="63" t="s">
        <v>14206</v>
      </c>
    </row>
    <row r="4546" spans="1:2" x14ac:dyDescent="0.25">
      <c r="A4546" s="62">
        <v>31121605</v>
      </c>
      <c r="B4546" s="63" t="s">
        <v>13101</v>
      </c>
    </row>
    <row r="4547" spans="1:2" x14ac:dyDescent="0.25">
      <c r="A4547" s="62">
        <v>31121606</v>
      </c>
      <c r="B4547" s="63" t="s">
        <v>2031</v>
      </c>
    </row>
    <row r="4548" spans="1:2" x14ac:dyDescent="0.25">
      <c r="A4548" s="62">
        <v>31121607</v>
      </c>
      <c r="B4548" s="63" t="s">
        <v>6084</v>
      </c>
    </row>
    <row r="4549" spans="1:2" x14ac:dyDescent="0.25">
      <c r="A4549" s="62">
        <v>31121608</v>
      </c>
      <c r="B4549" s="63" t="s">
        <v>9687</v>
      </c>
    </row>
    <row r="4550" spans="1:2" x14ac:dyDescent="0.25">
      <c r="A4550" s="62">
        <v>31121609</v>
      </c>
      <c r="B4550" s="63" t="s">
        <v>3801</v>
      </c>
    </row>
    <row r="4551" spans="1:2" x14ac:dyDescent="0.25">
      <c r="A4551" s="62">
        <v>31121610</v>
      </c>
      <c r="B4551" s="63" t="s">
        <v>14955</v>
      </c>
    </row>
    <row r="4552" spans="1:2" x14ac:dyDescent="0.25">
      <c r="A4552" s="62">
        <v>31121611</v>
      </c>
      <c r="B4552" s="63" t="s">
        <v>13073</v>
      </c>
    </row>
    <row r="4553" spans="1:2" x14ac:dyDescent="0.25">
      <c r="A4553" s="62">
        <v>31121612</v>
      </c>
      <c r="B4553" s="63" t="s">
        <v>9930</v>
      </c>
    </row>
    <row r="4554" spans="1:2" x14ac:dyDescent="0.25">
      <c r="A4554" s="62">
        <v>31121613</v>
      </c>
      <c r="B4554" s="63" t="s">
        <v>9913</v>
      </c>
    </row>
    <row r="4555" spans="1:2" x14ac:dyDescent="0.25">
      <c r="A4555" s="62">
        <v>31121614</v>
      </c>
      <c r="B4555" s="63" t="s">
        <v>743</v>
      </c>
    </row>
    <row r="4556" spans="1:2" x14ac:dyDescent="0.25">
      <c r="A4556" s="62">
        <v>31121615</v>
      </c>
      <c r="B4556" s="63" t="s">
        <v>10658</v>
      </c>
    </row>
    <row r="4557" spans="1:2" x14ac:dyDescent="0.25">
      <c r="A4557" s="62">
        <v>31121701</v>
      </c>
      <c r="B4557" s="63" t="s">
        <v>16659</v>
      </c>
    </row>
    <row r="4558" spans="1:2" x14ac:dyDescent="0.25">
      <c r="A4558" s="62">
        <v>31121702</v>
      </c>
      <c r="B4558" s="63" t="s">
        <v>5920</v>
      </c>
    </row>
    <row r="4559" spans="1:2" x14ac:dyDescent="0.25">
      <c r="A4559" s="62">
        <v>31121703</v>
      </c>
      <c r="B4559" s="63" t="s">
        <v>13380</v>
      </c>
    </row>
    <row r="4560" spans="1:2" x14ac:dyDescent="0.25">
      <c r="A4560" s="62">
        <v>31121704</v>
      </c>
      <c r="B4560" s="63" t="s">
        <v>14270</v>
      </c>
    </row>
    <row r="4561" spans="1:2" x14ac:dyDescent="0.25">
      <c r="A4561" s="62">
        <v>31121705</v>
      </c>
      <c r="B4561" s="63" t="s">
        <v>13127</v>
      </c>
    </row>
    <row r="4562" spans="1:2" x14ac:dyDescent="0.25">
      <c r="A4562" s="62">
        <v>31121706</v>
      </c>
      <c r="B4562" s="63" t="s">
        <v>14201</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12923</v>
      </c>
    </row>
    <row r="4568" spans="1:2" x14ac:dyDescent="0.25">
      <c r="A4568" s="62">
        <v>31121712</v>
      </c>
      <c r="B4568" s="63" t="s">
        <v>11420</v>
      </c>
    </row>
    <row r="4569" spans="1:2" x14ac:dyDescent="0.25">
      <c r="A4569" s="62">
        <v>31121713</v>
      </c>
      <c r="B4569" s="63" t="s">
        <v>1571</v>
      </c>
    </row>
    <row r="4570" spans="1:2" x14ac:dyDescent="0.25">
      <c r="A4570" s="62">
        <v>31121714</v>
      </c>
      <c r="B4570" s="63" t="s">
        <v>6059</v>
      </c>
    </row>
    <row r="4571" spans="1:2" x14ac:dyDescent="0.25">
      <c r="A4571" s="62">
        <v>31121715</v>
      </c>
      <c r="B4571" s="63" t="s">
        <v>1270</v>
      </c>
    </row>
    <row r="4572" spans="1:2" x14ac:dyDescent="0.25">
      <c r="A4572" s="62">
        <v>31121716</v>
      </c>
      <c r="B4572" s="63" t="s">
        <v>17839</v>
      </c>
    </row>
    <row r="4573" spans="1:2" x14ac:dyDescent="0.25">
      <c r="A4573" s="62">
        <v>31121717</v>
      </c>
      <c r="B4573" s="63" t="s">
        <v>9684</v>
      </c>
    </row>
    <row r="4574" spans="1:2" x14ac:dyDescent="0.25">
      <c r="A4574" s="62">
        <v>31121718</v>
      </c>
      <c r="B4574" s="63" t="s">
        <v>5622</v>
      </c>
    </row>
    <row r="4575" spans="1:2" x14ac:dyDescent="0.25">
      <c r="A4575" s="62">
        <v>31121719</v>
      </c>
      <c r="B4575" s="63" t="s">
        <v>3047</v>
      </c>
    </row>
    <row r="4576" spans="1:2" x14ac:dyDescent="0.25">
      <c r="A4576" s="62">
        <v>31121801</v>
      </c>
      <c r="B4576" s="63" t="s">
        <v>4549</v>
      </c>
    </row>
    <row r="4577" spans="1:2" x14ac:dyDescent="0.25">
      <c r="A4577" s="62">
        <v>31121802</v>
      </c>
      <c r="B4577" s="63" t="s">
        <v>9168</v>
      </c>
    </row>
    <row r="4578" spans="1:2" x14ac:dyDescent="0.25">
      <c r="A4578" s="62">
        <v>31121803</v>
      </c>
      <c r="B4578" s="63" t="s">
        <v>10069</v>
      </c>
    </row>
    <row r="4579" spans="1:2" x14ac:dyDescent="0.25">
      <c r="A4579" s="62">
        <v>31121804</v>
      </c>
      <c r="B4579" s="63" t="s">
        <v>12989</v>
      </c>
    </row>
    <row r="4580" spans="1:2" x14ac:dyDescent="0.25">
      <c r="A4580" s="62">
        <v>31121805</v>
      </c>
      <c r="B4580" s="63" t="s">
        <v>10654</v>
      </c>
    </row>
    <row r="4581" spans="1:2" x14ac:dyDescent="0.25">
      <c r="A4581" s="62">
        <v>31121806</v>
      </c>
      <c r="B4581" s="63" t="s">
        <v>6555</v>
      </c>
    </row>
    <row r="4582" spans="1:2" x14ac:dyDescent="0.25">
      <c r="A4582" s="62">
        <v>31121807</v>
      </c>
      <c r="B4582" s="63" t="s">
        <v>3001</v>
      </c>
    </row>
    <row r="4583" spans="1:2" x14ac:dyDescent="0.25">
      <c r="A4583" s="62">
        <v>31121808</v>
      </c>
      <c r="B4583" s="63" t="s">
        <v>5111</v>
      </c>
    </row>
    <row r="4584" spans="1:2" x14ac:dyDescent="0.25">
      <c r="A4584" s="62">
        <v>31121809</v>
      </c>
      <c r="B4584" s="63" t="s">
        <v>9442</v>
      </c>
    </row>
    <row r="4585" spans="1:2" x14ac:dyDescent="0.25">
      <c r="A4585" s="62">
        <v>31121810</v>
      </c>
      <c r="B4585" s="63" t="s">
        <v>16850</v>
      </c>
    </row>
    <row r="4586" spans="1:2" x14ac:dyDescent="0.25">
      <c r="A4586" s="62">
        <v>31121811</v>
      </c>
      <c r="B4586" s="63" t="s">
        <v>14219</v>
      </c>
    </row>
    <row r="4587" spans="1:2" x14ac:dyDescent="0.25">
      <c r="A4587" s="62">
        <v>31121812</v>
      </c>
      <c r="B4587" s="63" t="s">
        <v>374</v>
      </c>
    </row>
    <row r="4588" spans="1:2" x14ac:dyDescent="0.25">
      <c r="A4588" s="62">
        <v>31121813</v>
      </c>
      <c r="B4588" s="63" t="s">
        <v>18194</v>
      </c>
    </row>
    <row r="4589" spans="1:2" x14ac:dyDescent="0.25">
      <c r="A4589" s="62">
        <v>31121814</v>
      </c>
      <c r="B4589" s="63" t="s">
        <v>5983</v>
      </c>
    </row>
    <row r="4590" spans="1:2" x14ac:dyDescent="0.25">
      <c r="A4590" s="62">
        <v>31121815</v>
      </c>
      <c r="B4590" s="63" t="s">
        <v>666</v>
      </c>
    </row>
    <row r="4591" spans="1:2" x14ac:dyDescent="0.25">
      <c r="A4591" s="62">
        <v>31121816</v>
      </c>
      <c r="B4591" s="63" t="s">
        <v>10687</v>
      </c>
    </row>
    <row r="4592" spans="1:2" x14ac:dyDescent="0.25">
      <c r="A4592" s="62">
        <v>31121817</v>
      </c>
      <c r="B4592" s="63" t="s">
        <v>1663</v>
      </c>
    </row>
    <row r="4593" spans="1:2" x14ac:dyDescent="0.25">
      <c r="A4593" s="62">
        <v>31121818</v>
      </c>
      <c r="B4593" s="63" t="s">
        <v>3490</v>
      </c>
    </row>
    <row r="4594" spans="1:2" x14ac:dyDescent="0.25">
      <c r="A4594" s="62">
        <v>31121819</v>
      </c>
      <c r="B4594" s="63" t="s">
        <v>7992</v>
      </c>
    </row>
    <row r="4595" spans="1:2" x14ac:dyDescent="0.25">
      <c r="A4595" s="62">
        <v>31121901</v>
      </c>
      <c r="B4595" s="63" t="s">
        <v>9191</v>
      </c>
    </row>
    <row r="4596" spans="1:2" x14ac:dyDescent="0.25">
      <c r="A4596" s="62">
        <v>31121902</v>
      </c>
      <c r="B4596" s="63" t="s">
        <v>9612</v>
      </c>
    </row>
    <row r="4597" spans="1:2" x14ac:dyDescent="0.25">
      <c r="A4597" s="62">
        <v>31121903</v>
      </c>
      <c r="B4597" s="63" t="s">
        <v>1837</v>
      </c>
    </row>
    <row r="4598" spans="1:2" x14ac:dyDescent="0.25">
      <c r="A4598" s="62">
        <v>31121904</v>
      </c>
      <c r="B4598" s="63" t="s">
        <v>2946</v>
      </c>
    </row>
    <row r="4599" spans="1:2" x14ac:dyDescent="0.25">
      <c r="A4599" s="62">
        <v>31121905</v>
      </c>
      <c r="B4599" s="63" t="s">
        <v>11255</v>
      </c>
    </row>
    <row r="4600" spans="1:2" x14ac:dyDescent="0.25">
      <c r="A4600" s="62">
        <v>31121906</v>
      </c>
      <c r="B4600" s="63" t="s">
        <v>11150</v>
      </c>
    </row>
    <row r="4601" spans="1:2" x14ac:dyDescent="0.25">
      <c r="A4601" s="62">
        <v>31121907</v>
      </c>
      <c r="B4601" s="63" t="s">
        <v>11030</v>
      </c>
    </row>
    <row r="4602" spans="1:2" x14ac:dyDescent="0.25">
      <c r="A4602" s="62">
        <v>31121908</v>
      </c>
      <c r="B4602" s="63" t="s">
        <v>4862</v>
      </c>
    </row>
    <row r="4603" spans="1:2" x14ac:dyDescent="0.25">
      <c r="A4603" s="62">
        <v>31121909</v>
      </c>
      <c r="B4603" s="63" t="s">
        <v>15782</v>
      </c>
    </row>
    <row r="4604" spans="1:2" x14ac:dyDescent="0.25">
      <c r="A4604" s="62">
        <v>31121910</v>
      </c>
      <c r="B4604" s="63" t="s">
        <v>17886</v>
      </c>
    </row>
    <row r="4605" spans="1:2" x14ac:dyDescent="0.25">
      <c r="A4605" s="62">
        <v>31121911</v>
      </c>
      <c r="B4605" s="63" t="s">
        <v>12924</v>
      </c>
    </row>
    <row r="4606" spans="1:2" x14ac:dyDescent="0.25">
      <c r="A4606" s="62">
        <v>31121912</v>
      </c>
      <c r="B4606" s="63" t="s">
        <v>13284</v>
      </c>
    </row>
    <row r="4607" spans="1:2" x14ac:dyDescent="0.25">
      <c r="A4607" s="62">
        <v>31121913</v>
      </c>
      <c r="B4607" s="63" t="s">
        <v>16559</v>
      </c>
    </row>
    <row r="4608" spans="1:2" x14ac:dyDescent="0.25">
      <c r="A4608" s="62">
        <v>31121914</v>
      </c>
      <c r="B4608" s="63" t="s">
        <v>8677</v>
      </c>
    </row>
    <row r="4609" spans="1:2" x14ac:dyDescent="0.25">
      <c r="A4609" s="62">
        <v>31121915</v>
      </c>
      <c r="B4609" s="63" t="s">
        <v>7444</v>
      </c>
    </row>
    <row r="4610" spans="1:2" x14ac:dyDescent="0.25">
      <c r="A4610" s="62">
        <v>31121916</v>
      </c>
      <c r="B4610" s="63" t="s">
        <v>10029</v>
      </c>
    </row>
    <row r="4611" spans="1:2" x14ac:dyDescent="0.25">
      <c r="A4611" s="62">
        <v>31121917</v>
      </c>
      <c r="B4611" s="63" t="s">
        <v>2582</v>
      </c>
    </row>
    <row r="4612" spans="1:2" x14ac:dyDescent="0.25">
      <c r="A4612" s="62">
        <v>31121918</v>
      </c>
      <c r="B4612" s="63" t="s">
        <v>1846</v>
      </c>
    </row>
    <row r="4613" spans="1:2" x14ac:dyDescent="0.25">
      <c r="A4613" s="62">
        <v>31121919</v>
      </c>
      <c r="B4613" s="63" t="s">
        <v>6596</v>
      </c>
    </row>
    <row r="4614" spans="1:2" x14ac:dyDescent="0.25">
      <c r="A4614" s="62">
        <v>31131501</v>
      </c>
      <c r="B4614" s="63" t="s">
        <v>7214</v>
      </c>
    </row>
    <row r="4615" spans="1:2" x14ac:dyDescent="0.25">
      <c r="A4615" s="62">
        <v>31131502</v>
      </c>
      <c r="B4615" s="63" t="s">
        <v>728</v>
      </c>
    </row>
    <row r="4616" spans="1:2" x14ac:dyDescent="0.25">
      <c r="A4616" s="62">
        <v>31131503</v>
      </c>
      <c r="B4616" s="63" t="s">
        <v>12124</v>
      </c>
    </row>
    <row r="4617" spans="1:2" x14ac:dyDescent="0.25">
      <c r="A4617" s="62">
        <v>31131504</v>
      </c>
      <c r="B4617" s="63" t="s">
        <v>6174</v>
      </c>
    </row>
    <row r="4618" spans="1:2" x14ac:dyDescent="0.25">
      <c r="A4618" s="62">
        <v>31131505</v>
      </c>
      <c r="B4618" s="63" t="s">
        <v>14834</v>
      </c>
    </row>
    <row r="4619" spans="1:2" x14ac:dyDescent="0.25">
      <c r="A4619" s="62">
        <v>31131506</v>
      </c>
      <c r="B4619" s="63" t="s">
        <v>14200</v>
      </c>
    </row>
    <row r="4620" spans="1:2" x14ac:dyDescent="0.25">
      <c r="A4620" s="62">
        <v>31131507</v>
      </c>
      <c r="B4620" s="63" t="s">
        <v>12911</v>
      </c>
    </row>
    <row r="4621" spans="1:2" x14ac:dyDescent="0.25">
      <c r="A4621" s="62">
        <v>31131508</v>
      </c>
      <c r="B4621" s="63" t="s">
        <v>2955</v>
      </c>
    </row>
    <row r="4622" spans="1:2" x14ac:dyDescent="0.25">
      <c r="A4622" s="62">
        <v>31131509</v>
      </c>
      <c r="B4622" s="63" t="s">
        <v>6415</v>
      </c>
    </row>
    <row r="4623" spans="1:2" x14ac:dyDescent="0.25">
      <c r="A4623" s="62">
        <v>31131510</v>
      </c>
      <c r="B4623" s="63" t="s">
        <v>11308</v>
      </c>
    </row>
    <row r="4624" spans="1:2" x14ac:dyDescent="0.25">
      <c r="A4624" s="62">
        <v>31131511</v>
      </c>
      <c r="B4624" s="63" t="s">
        <v>7103</v>
      </c>
    </row>
    <row r="4625" spans="1:2" x14ac:dyDescent="0.25">
      <c r="A4625" s="62">
        <v>31131512</v>
      </c>
      <c r="B4625" s="63" t="s">
        <v>2638</v>
      </c>
    </row>
    <row r="4626" spans="1:2" x14ac:dyDescent="0.25">
      <c r="A4626" s="62">
        <v>31131513</v>
      </c>
      <c r="B4626" s="63" t="s">
        <v>6349</v>
      </c>
    </row>
    <row r="4627" spans="1:2" x14ac:dyDescent="0.25">
      <c r="A4627" s="62">
        <v>31131514</v>
      </c>
      <c r="B4627" s="63" t="s">
        <v>4806</v>
      </c>
    </row>
    <row r="4628" spans="1:2" x14ac:dyDescent="0.25">
      <c r="A4628" s="62">
        <v>31131515</v>
      </c>
      <c r="B4628" s="63" t="s">
        <v>10759</v>
      </c>
    </row>
    <row r="4629" spans="1:2" x14ac:dyDescent="0.25">
      <c r="A4629" s="62">
        <v>31131516</v>
      </c>
      <c r="B4629" s="63" t="s">
        <v>2161</v>
      </c>
    </row>
    <row r="4630" spans="1:2" x14ac:dyDescent="0.25">
      <c r="A4630" s="62">
        <v>31131601</v>
      </c>
      <c r="B4630" s="63" t="s">
        <v>3141</v>
      </c>
    </row>
    <row r="4631" spans="1:2" x14ac:dyDescent="0.25">
      <c r="A4631" s="62">
        <v>31131602</v>
      </c>
      <c r="B4631" s="63" t="s">
        <v>6969</v>
      </c>
    </row>
    <row r="4632" spans="1:2" x14ac:dyDescent="0.25">
      <c r="A4632" s="62">
        <v>31131603</v>
      </c>
      <c r="B4632" s="63" t="s">
        <v>2484</v>
      </c>
    </row>
    <row r="4633" spans="1:2" x14ac:dyDescent="0.25">
      <c r="A4633" s="62">
        <v>31131604</v>
      </c>
      <c r="B4633" s="63" t="s">
        <v>14053</v>
      </c>
    </row>
    <row r="4634" spans="1:2" x14ac:dyDescent="0.25">
      <c r="A4634" s="62">
        <v>31131605</v>
      </c>
      <c r="B4634" s="63" t="s">
        <v>11991</v>
      </c>
    </row>
    <row r="4635" spans="1:2" x14ac:dyDescent="0.25">
      <c r="A4635" s="62">
        <v>31131606</v>
      </c>
      <c r="B4635" s="63" t="s">
        <v>15591</v>
      </c>
    </row>
    <row r="4636" spans="1:2" x14ac:dyDescent="0.25">
      <c r="A4636" s="62">
        <v>31131607</v>
      </c>
      <c r="B4636" s="63" t="s">
        <v>5583</v>
      </c>
    </row>
    <row r="4637" spans="1:2" x14ac:dyDescent="0.25">
      <c r="A4637" s="62">
        <v>31131608</v>
      </c>
      <c r="B4637" s="63" t="s">
        <v>4089</v>
      </c>
    </row>
    <row r="4638" spans="1:2" x14ac:dyDescent="0.25">
      <c r="A4638" s="62">
        <v>31131609</v>
      </c>
      <c r="B4638" s="63" t="s">
        <v>13313</v>
      </c>
    </row>
    <row r="4639" spans="1:2" x14ac:dyDescent="0.25">
      <c r="A4639" s="62">
        <v>31131610</v>
      </c>
      <c r="B4639" s="63" t="s">
        <v>5172</v>
      </c>
    </row>
    <row r="4640" spans="1:2" x14ac:dyDescent="0.25">
      <c r="A4640" s="62">
        <v>31131611</v>
      </c>
      <c r="B4640" s="63" t="s">
        <v>11849</v>
      </c>
    </row>
    <row r="4641" spans="1:2" x14ac:dyDescent="0.25">
      <c r="A4641" s="62">
        <v>31131612</v>
      </c>
      <c r="B4641" s="63" t="s">
        <v>2604</v>
      </c>
    </row>
    <row r="4642" spans="1:2" x14ac:dyDescent="0.25">
      <c r="A4642" s="62">
        <v>31131613</v>
      </c>
      <c r="B4642" s="63" t="s">
        <v>5766</v>
      </c>
    </row>
    <row r="4643" spans="1:2" x14ac:dyDescent="0.25">
      <c r="A4643" s="62">
        <v>31131614</v>
      </c>
      <c r="B4643" s="63" t="s">
        <v>8816</v>
      </c>
    </row>
    <row r="4644" spans="1:2" x14ac:dyDescent="0.25">
      <c r="A4644" s="62">
        <v>31131615</v>
      </c>
      <c r="B4644" s="63" t="s">
        <v>5467</v>
      </c>
    </row>
    <row r="4645" spans="1:2" x14ac:dyDescent="0.25">
      <c r="A4645" s="62">
        <v>31131616</v>
      </c>
      <c r="B4645" s="63" t="s">
        <v>1967</v>
      </c>
    </row>
    <row r="4646" spans="1:2" x14ac:dyDescent="0.25">
      <c r="A4646" s="62">
        <v>31131701</v>
      </c>
      <c r="B4646" s="63" t="s">
        <v>5332</v>
      </c>
    </row>
    <row r="4647" spans="1:2" x14ac:dyDescent="0.25">
      <c r="A4647" s="62">
        <v>31131702</v>
      </c>
      <c r="B4647" s="63" t="s">
        <v>6229</v>
      </c>
    </row>
    <row r="4648" spans="1:2" x14ac:dyDescent="0.25">
      <c r="A4648" s="62">
        <v>31131703</v>
      </c>
      <c r="B4648" s="63" t="s">
        <v>806</v>
      </c>
    </row>
    <row r="4649" spans="1:2" x14ac:dyDescent="0.25">
      <c r="A4649" s="62">
        <v>31131704</v>
      </c>
      <c r="B4649" s="63" t="s">
        <v>18460</v>
      </c>
    </row>
    <row r="4650" spans="1:2" x14ac:dyDescent="0.25">
      <c r="A4650" s="62">
        <v>31131705</v>
      </c>
      <c r="B4650" s="63" t="s">
        <v>13772</v>
      </c>
    </row>
    <row r="4651" spans="1:2" x14ac:dyDescent="0.25">
      <c r="A4651" s="62">
        <v>31131706</v>
      </c>
      <c r="B4651" s="63" t="s">
        <v>10797</v>
      </c>
    </row>
    <row r="4652" spans="1:2" x14ac:dyDescent="0.25">
      <c r="A4652" s="62">
        <v>31131707</v>
      </c>
      <c r="B4652" s="63" t="s">
        <v>5672</v>
      </c>
    </row>
    <row r="4653" spans="1:2" x14ac:dyDescent="0.25">
      <c r="A4653" s="62">
        <v>31131708</v>
      </c>
      <c r="B4653" s="63" t="s">
        <v>17458</v>
      </c>
    </row>
    <row r="4654" spans="1:2" x14ac:dyDescent="0.25">
      <c r="A4654" s="62">
        <v>31131709</v>
      </c>
      <c r="B4654" s="63" t="s">
        <v>8786</v>
      </c>
    </row>
    <row r="4655" spans="1:2" x14ac:dyDescent="0.25">
      <c r="A4655" s="62">
        <v>31131710</v>
      </c>
      <c r="B4655" s="63" t="s">
        <v>16786</v>
      </c>
    </row>
    <row r="4656" spans="1:2" x14ac:dyDescent="0.25">
      <c r="A4656" s="62">
        <v>31131711</v>
      </c>
      <c r="B4656" s="63" t="s">
        <v>7166</v>
      </c>
    </row>
    <row r="4657" spans="1:2" x14ac:dyDescent="0.25">
      <c r="A4657" s="62">
        <v>31131712</v>
      </c>
      <c r="B4657" s="63" t="s">
        <v>16885</v>
      </c>
    </row>
    <row r="4658" spans="1:2" x14ac:dyDescent="0.25">
      <c r="A4658" s="62">
        <v>31131713</v>
      </c>
      <c r="B4658" s="63" t="s">
        <v>8691</v>
      </c>
    </row>
    <row r="4659" spans="1:2" x14ac:dyDescent="0.25">
      <c r="A4659" s="62">
        <v>31131714</v>
      </c>
      <c r="B4659" s="63" t="s">
        <v>14468</v>
      </c>
    </row>
    <row r="4660" spans="1:2" x14ac:dyDescent="0.25">
      <c r="A4660" s="62">
        <v>31131715</v>
      </c>
      <c r="B4660" s="63" t="s">
        <v>1511</v>
      </c>
    </row>
    <row r="4661" spans="1:2" x14ac:dyDescent="0.25">
      <c r="A4661" s="62">
        <v>31131716</v>
      </c>
      <c r="B4661" s="63" t="s">
        <v>11165</v>
      </c>
    </row>
    <row r="4662" spans="1:2" x14ac:dyDescent="0.25">
      <c r="A4662" s="62">
        <v>31131801</v>
      </c>
      <c r="B4662" s="63" t="s">
        <v>8093</v>
      </c>
    </row>
    <row r="4663" spans="1:2" x14ac:dyDescent="0.25">
      <c r="A4663" s="62">
        <v>31131802</v>
      </c>
      <c r="B4663" s="63" t="s">
        <v>808</v>
      </c>
    </row>
    <row r="4664" spans="1:2" x14ac:dyDescent="0.25">
      <c r="A4664" s="62">
        <v>31131803</v>
      </c>
      <c r="B4664" s="63" t="s">
        <v>6323</v>
      </c>
    </row>
    <row r="4665" spans="1:2" x14ac:dyDescent="0.25">
      <c r="A4665" s="62">
        <v>31131804</v>
      </c>
      <c r="B4665" s="63" t="s">
        <v>1123</v>
      </c>
    </row>
    <row r="4666" spans="1:2" x14ac:dyDescent="0.25">
      <c r="A4666" s="62">
        <v>31131805</v>
      </c>
      <c r="B4666" s="63" t="s">
        <v>11049</v>
      </c>
    </row>
    <row r="4667" spans="1:2" x14ac:dyDescent="0.25">
      <c r="A4667" s="62">
        <v>31131806</v>
      </c>
      <c r="B4667" s="63" t="s">
        <v>7628</v>
      </c>
    </row>
    <row r="4668" spans="1:2" x14ac:dyDescent="0.25">
      <c r="A4668" s="62">
        <v>31131807</v>
      </c>
      <c r="B4668" s="63" t="s">
        <v>16918</v>
      </c>
    </row>
    <row r="4669" spans="1:2" x14ac:dyDescent="0.25">
      <c r="A4669" s="62">
        <v>31131808</v>
      </c>
      <c r="B4669" s="63" t="s">
        <v>1911</v>
      </c>
    </row>
    <row r="4670" spans="1:2" x14ac:dyDescent="0.25">
      <c r="A4670" s="62">
        <v>31131809</v>
      </c>
      <c r="B4670" s="63" t="s">
        <v>6760</v>
      </c>
    </row>
    <row r="4671" spans="1:2" x14ac:dyDescent="0.25">
      <c r="A4671" s="62">
        <v>31131810</v>
      </c>
      <c r="B4671" s="63" t="s">
        <v>4024</v>
      </c>
    </row>
    <row r="4672" spans="1:2" x14ac:dyDescent="0.25">
      <c r="A4672" s="62">
        <v>31131811</v>
      </c>
      <c r="B4672" s="63" t="s">
        <v>12448</v>
      </c>
    </row>
    <row r="4673" spans="1:2" x14ac:dyDescent="0.25">
      <c r="A4673" s="62">
        <v>31131812</v>
      </c>
      <c r="B4673" s="63" t="s">
        <v>8210</v>
      </c>
    </row>
    <row r="4674" spans="1:2" x14ac:dyDescent="0.25">
      <c r="A4674" s="62">
        <v>31131813</v>
      </c>
      <c r="B4674" s="63" t="s">
        <v>13035</v>
      </c>
    </row>
    <row r="4675" spans="1:2" x14ac:dyDescent="0.25">
      <c r="A4675" s="62">
        <v>31131814</v>
      </c>
      <c r="B4675" s="63" t="s">
        <v>1295</v>
      </c>
    </row>
    <row r="4676" spans="1:2" x14ac:dyDescent="0.25">
      <c r="A4676" s="62">
        <v>31131815</v>
      </c>
      <c r="B4676" s="63" t="s">
        <v>1041</v>
      </c>
    </row>
    <row r="4677" spans="1:2" x14ac:dyDescent="0.25">
      <c r="A4677" s="62">
        <v>31131816</v>
      </c>
      <c r="B4677" s="63" t="s">
        <v>14101</v>
      </c>
    </row>
    <row r="4678" spans="1:2" x14ac:dyDescent="0.25">
      <c r="A4678" s="62">
        <v>31131817</v>
      </c>
      <c r="B4678" s="63" t="s">
        <v>13643</v>
      </c>
    </row>
    <row r="4679" spans="1:2" x14ac:dyDescent="0.25">
      <c r="A4679" s="62">
        <v>31131818</v>
      </c>
      <c r="B4679" s="63" t="s">
        <v>3860</v>
      </c>
    </row>
    <row r="4680" spans="1:2" x14ac:dyDescent="0.25">
      <c r="A4680" s="62">
        <v>31131901</v>
      </c>
      <c r="B4680" s="63" t="s">
        <v>1336</v>
      </c>
    </row>
    <row r="4681" spans="1:2" x14ac:dyDescent="0.25">
      <c r="A4681" s="62">
        <v>31131902</v>
      </c>
      <c r="B4681" s="63" t="s">
        <v>7677</v>
      </c>
    </row>
    <row r="4682" spans="1:2" x14ac:dyDescent="0.25">
      <c r="A4682" s="62">
        <v>31131903</v>
      </c>
      <c r="B4682" s="63" t="s">
        <v>5625</v>
      </c>
    </row>
    <row r="4683" spans="1:2" x14ac:dyDescent="0.25">
      <c r="A4683" s="62">
        <v>31131904</v>
      </c>
      <c r="B4683" s="63" t="s">
        <v>12743</v>
      </c>
    </row>
    <row r="4684" spans="1:2" x14ac:dyDescent="0.25">
      <c r="A4684" s="62">
        <v>31131905</v>
      </c>
      <c r="B4684" s="63" t="s">
        <v>10127</v>
      </c>
    </row>
    <row r="4685" spans="1:2" x14ac:dyDescent="0.25">
      <c r="A4685" s="62">
        <v>31131906</v>
      </c>
      <c r="B4685" s="63" t="s">
        <v>17417</v>
      </c>
    </row>
    <row r="4686" spans="1:2" x14ac:dyDescent="0.25">
      <c r="A4686" s="62">
        <v>31131907</v>
      </c>
      <c r="B4686" s="63" t="s">
        <v>4999</v>
      </c>
    </row>
    <row r="4687" spans="1:2" x14ac:dyDescent="0.25">
      <c r="A4687" s="62">
        <v>31131908</v>
      </c>
      <c r="B4687" s="63" t="s">
        <v>16265</v>
      </c>
    </row>
    <row r="4688" spans="1:2" x14ac:dyDescent="0.25">
      <c r="A4688" s="62">
        <v>31131909</v>
      </c>
      <c r="B4688" s="63" t="s">
        <v>8700</v>
      </c>
    </row>
    <row r="4689" spans="1:2" x14ac:dyDescent="0.25">
      <c r="A4689" s="62">
        <v>31131910</v>
      </c>
      <c r="B4689" s="63" t="s">
        <v>16548</v>
      </c>
    </row>
    <row r="4690" spans="1:2" x14ac:dyDescent="0.25">
      <c r="A4690" s="62">
        <v>31131911</v>
      </c>
      <c r="B4690" s="63" t="s">
        <v>9662</v>
      </c>
    </row>
    <row r="4691" spans="1:2" x14ac:dyDescent="0.25">
      <c r="A4691" s="62">
        <v>31131912</v>
      </c>
      <c r="B4691" s="63" t="s">
        <v>14948</v>
      </c>
    </row>
    <row r="4692" spans="1:2" x14ac:dyDescent="0.25">
      <c r="A4692" s="62">
        <v>31131913</v>
      </c>
      <c r="B4692" s="63" t="s">
        <v>11792</v>
      </c>
    </row>
    <row r="4693" spans="1:2" x14ac:dyDescent="0.25">
      <c r="A4693" s="62">
        <v>31131914</v>
      </c>
      <c r="B4693" s="63" t="s">
        <v>13044</v>
      </c>
    </row>
    <row r="4694" spans="1:2" x14ac:dyDescent="0.25">
      <c r="A4694" s="62">
        <v>31131915</v>
      </c>
      <c r="B4694" s="63" t="s">
        <v>10338</v>
      </c>
    </row>
    <row r="4695" spans="1:2" x14ac:dyDescent="0.25">
      <c r="A4695" s="62">
        <v>31131916</v>
      </c>
      <c r="B4695" s="63" t="s">
        <v>11151</v>
      </c>
    </row>
    <row r="4696" spans="1:2" x14ac:dyDescent="0.25">
      <c r="A4696" s="62">
        <v>31132001</v>
      </c>
      <c r="B4696" s="63" t="s">
        <v>15040</v>
      </c>
    </row>
    <row r="4697" spans="1:2" x14ac:dyDescent="0.25">
      <c r="A4697" s="62">
        <v>31132002</v>
      </c>
      <c r="B4697" s="63" t="s">
        <v>12318</v>
      </c>
    </row>
    <row r="4698" spans="1:2" x14ac:dyDescent="0.25">
      <c r="A4698" s="62">
        <v>31141501</v>
      </c>
      <c r="B4698" s="63" t="s">
        <v>13734</v>
      </c>
    </row>
    <row r="4699" spans="1:2" x14ac:dyDescent="0.25">
      <c r="A4699" s="62">
        <v>31141502</v>
      </c>
      <c r="B4699" s="63" t="s">
        <v>18760</v>
      </c>
    </row>
    <row r="4700" spans="1:2" x14ac:dyDescent="0.25">
      <c r="A4700" s="62">
        <v>31141503</v>
      </c>
      <c r="B4700" s="63" t="s">
        <v>11515</v>
      </c>
    </row>
    <row r="4701" spans="1:2" x14ac:dyDescent="0.25">
      <c r="A4701" s="62">
        <v>31141601</v>
      </c>
      <c r="B4701" s="63" t="s">
        <v>1799</v>
      </c>
    </row>
    <row r="4702" spans="1:2" x14ac:dyDescent="0.25">
      <c r="A4702" s="62">
        <v>31141602</v>
      </c>
      <c r="B4702" s="63" t="s">
        <v>11213</v>
      </c>
    </row>
    <row r="4703" spans="1:2" x14ac:dyDescent="0.25">
      <c r="A4703" s="62">
        <v>31141603</v>
      </c>
      <c r="B4703" s="63" t="s">
        <v>17749</v>
      </c>
    </row>
    <row r="4704" spans="1:2" x14ac:dyDescent="0.25">
      <c r="A4704" s="62">
        <v>31141701</v>
      </c>
      <c r="B4704" s="63" t="s">
        <v>1204</v>
      </c>
    </row>
    <row r="4705" spans="1:2" x14ac:dyDescent="0.25">
      <c r="A4705" s="62">
        <v>31141702</v>
      </c>
      <c r="B4705" s="63" t="s">
        <v>14275</v>
      </c>
    </row>
    <row r="4706" spans="1:2" x14ac:dyDescent="0.25">
      <c r="A4706" s="62">
        <v>31141801</v>
      </c>
      <c r="B4706" s="63" t="s">
        <v>11887</v>
      </c>
    </row>
    <row r="4707" spans="1:2" x14ac:dyDescent="0.25">
      <c r="A4707" s="62">
        <v>31141802</v>
      </c>
      <c r="B4707" s="63" t="s">
        <v>4690</v>
      </c>
    </row>
    <row r="4708" spans="1:2" x14ac:dyDescent="0.25">
      <c r="A4708" s="62">
        <v>31151501</v>
      </c>
      <c r="B4708" s="63" t="s">
        <v>16307</v>
      </c>
    </row>
    <row r="4709" spans="1:2" x14ac:dyDescent="0.25">
      <c r="A4709" s="62">
        <v>31151502</v>
      </c>
      <c r="B4709" s="63" t="s">
        <v>8417</v>
      </c>
    </row>
    <row r="4710" spans="1:2" x14ac:dyDescent="0.25">
      <c r="A4710" s="62">
        <v>31151503</v>
      </c>
      <c r="B4710" s="63" t="s">
        <v>7619</v>
      </c>
    </row>
    <row r="4711" spans="1:2" x14ac:dyDescent="0.25">
      <c r="A4711" s="62">
        <v>31151504</v>
      </c>
      <c r="B4711" s="63" t="s">
        <v>6213</v>
      </c>
    </row>
    <row r="4712" spans="1:2" x14ac:dyDescent="0.25">
      <c r="A4712" s="62">
        <v>31151505</v>
      </c>
      <c r="B4712" s="63" t="s">
        <v>7592</v>
      </c>
    </row>
    <row r="4713" spans="1:2" x14ac:dyDescent="0.25">
      <c r="A4713" s="62">
        <v>31151506</v>
      </c>
      <c r="B4713" s="63" t="s">
        <v>1196</v>
      </c>
    </row>
    <row r="4714" spans="1:2" x14ac:dyDescent="0.25">
      <c r="A4714" s="62">
        <v>31151507</v>
      </c>
      <c r="B4714" s="63" t="s">
        <v>15607</v>
      </c>
    </row>
    <row r="4715" spans="1:2" x14ac:dyDescent="0.25">
      <c r="A4715" s="62">
        <v>31151508</v>
      </c>
      <c r="B4715" s="63" t="s">
        <v>10924</v>
      </c>
    </row>
    <row r="4716" spans="1:2" x14ac:dyDescent="0.25">
      <c r="A4716" s="62">
        <v>31151509</v>
      </c>
      <c r="B4716" s="63" t="s">
        <v>18708</v>
      </c>
    </row>
    <row r="4717" spans="1:2" x14ac:dyDescent="0.25">
      <c r="A4717" s="62">
        <v>31151601</v>
      </c>
      <c r="B4717" s="63" t="s">
        <v>4953</v>
      </c>
    </row>
    <row r="4718" spans="1:2" x14ac:dyDescent="0.25">
      <c r="A4718" s="62">
        <v>31151603</v>
      </c>
      <c r="B4718" s="63" t="s">
        <v>18335</v>
      </c>
    </row>
    <row r="4719" spans="1:2" x14ac:dyDescent="0.25">
      <c r="A4719" s="62">
        <v>31151604</v>
      </c>
      <c r="B4719" s="63" t="s">
        <v>6660</v>
      </c>
    </row>
    <row r="4720" spans="1:2" x14ac:dyDescent="0.25">
      <c r="A4720" s="62">
        <v>31151605</v>
      </c>
      <c r="B4720" s="63" t="s">
        <v>15244</v>
      </c>
    </row>
    <row r="4721" spans="1:2" x14ac:dyDescent="0.25">
      <c r="A4721" s="62">
        <v>31151606</v>
      </c>
      <c r="B4721" s="63" t="s">
        <v>3120</v>
      </c>
    </row>
    <row r="4722" spans="1:2" x14ac:dyDescent="0.25">
      <c r="A4722" s="62">
        <v>31151607</v>
      </c>
      <c r="B4722" s="63" t="s">
        <v>11554</v>
      </c>
    </row>
    <row r="4723" spans="1:2" x14ac:dyDescent="0.25">
      <c r="A4723" s="62">
        <v>31151608</v>
      </c>
      <c r="B4723" s="63" t="s">
        <v>16856</v>
      </c>
    </row>
    <row r="4724" spans="1:2" x14ac:dyDescent="0.25">
      <c r="A4724" s="62">
        <v>31151609</v>
      </c>
      <c r="B4724" s="63" t="s">
        <v>14518</v>
      </c>
    </row>
    <row r="4725" spans="1:2" x14ac:dyDescent="0.25">
      <c r="A4725" s="62">
        <v>31151702</v>
      </c>
      <c r="B4725" s="63" t="s">
        <v>3780</v>
      </c>
    </row>
    <row r="4726" spans="1:2" x14ac:dyDescent="0.25">
      <c r="A4726" s="62">
        <v>31151703</v>
      </c>
      <c r="B4726" s="63" t="s">
        <v>5340</v>
      </c>
    </row>
    <row r="4727" spans="1:2" x14ac:dyDescent="0.25">
      <c r="A4727" s="62">
        <v>31151704</v>
      </c>
      <c r="B4727" s="63" t="s">
        <v>3771</v>
      </c>
    </row>
    <row r="4728" spans="1:2" x14ac:dyDescent="0.25">
      <c r="A4728" s="62">
        <v>31151705</v>
      </c>
      <c r="B4728" s="63" t="s">
        <v>260</v>
      </c>
    </row>
    <row r="4729" spans="1:2" x14ac:dyDescent="0.25">
      <c r="A4729" s="62">
        <v>31151706</v>
      </c>
      <c r="B4729" s="63" t="s">
        <v>12554</v>
      </c>
    </row>
    <row r="4730" spans="1:2" x14ac:dyDescent="0.25">
      <c r="A4730" s="62">
        <v>31151707</v>
      </c>
      <c r="B4730" s="63" t="s">
        <v>9620</v>
      </c>
    </row>
    <row r="4731" spans="1:2" x14ac:dyDescent="0.25">
      <c r="A4731" s="62">
        <v>31151803</v>
      </c>
      <c r="B4731" s="63" t="s">
        <v>3016</v>
      </c>
    </row>
    <row r="4732" spans="1:2" x14ac:dyDescent="0.25">
      <c r="A4732" s="62">
        <v>31151804</v>
      </c>
      <c r="B4732" s="63" t="s">
        <v>17098</v>
      </c>
    </row>
    <row r="4733" spans="1:2" x14ac:dyDescent="0.25">
      <c r="A4733" s="62">
        <v>31151901</v>
      </c>
      <c r="B4733" s="63" t="s">
        <v>8630</v>
      </c>
    </row>
    <row r="4734" spans="1:2" x14ac:dyDescent="0.25">
      <c r="A4734" s="62">
        <v>31151902</v>
      </c>
      <c r="B4734" s="63" t="s">
        <v>4807</v>
      </c>
    </row>
    <row r="4735" spans="1:2" x14ac:dyDescent="0.25">
      <c r="A4735" s="62">
        <v>31151903</v>
      </c>
      <c r="B4735" s="63" t="s">
        <v>15996</v>
      </c>
    </row>
    <row r="4736" spans="1:2" x14ac:dyDescent="0.25">
      <c r="A4736" s="62">
        <v>31151904</v>
      </c>
      <c r="B4736" s="63" t="s">
        <v>16864</v>
      </c>
    </row>
    <row r="4737" spans="1:2" x14ac:dyDescent="0.25">
      <c r="A4737" s="62">
        <v>31151905</v>
      </c>
      <c r="B4737" s="63" t="s">
        <v>18456</v>
      </c>
    </row>
    <row r="4738" spans="1:2" x14ac:dyDescent="0.25">
      <c r="A4738" s="62">
        <v>31152001</v>
      </c>
      <c r="B4738" s="63" t="s">
        <v>10938</v>
      </c>
    </row>
    <row r="4739" spans="1:2" x14ac:dyDescent="0.25">
      <c r="A4739" s="62">
        <v>31152002</v>
      </c>
      <c r="B4739" s="63" t="s">
        <v>45</v>
      </c>
    </row>
    <row r="4740" spans="1:2" x14ac:dyDescent="0.25">
      <c r="A4740" s="62">
        <v>31161501</v>
      </c>
      <c r="B4740" s="63" t="s">
        <v>1994</v>
      </c>
    </row>
    <row r="4741" spans="1:2" x14ac:dyDescent="0.25">
      <c r="A4741" s="62">
        <v>31161502</v>
      </c>
      <c r="B4741" s="63" t="s">
        <v>6406</v>
      </c>
    </row>
    <row r="4742" spans="1:2" x14ac:dyDescent="0.25">
      <c r="A4742" s="62">
        <v>31161503</v>
      </c>
      <c r="B4742" s="63" t="s">
        <v>1221</v>
      </c>
    </row>
    <row r="4743" spans="1:2" x14ac:dyDescent="0.25">
      <c r="A4743" s="62">
        <v>31161504</v>
      </c>
      <c r="B4743" s="63" t="s">
        <v>3671</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18219</v>
      </c>
    </row>
    <row r="4750" spans="1:2" x14ac:dyDescent="0.25">
      <c r="A4750" s="62">
        <v>31161511</v>
      </c>
      <c r="B4750" s="63" t="s">
        <v>11545</v>
      </c>
    </row>
    <row r="4751" spans="1:2" x14ac:dyDescent="0.25">
      <c r="A4751" s="62">
        <v>31161512</v>
      </c>
      <c r="B4751" s="63" t="s">
        <v>12002</v>
      </c>
    </row>
    <row r="4752" spans="1:2" x14ac:dyDescent="0.25">
      <c r="A4752" s="62">
        <v>31161513</v>
      </c>
      <c r="B4752" s="63" t="s">
        <v>3324</v>
      </c>
    </row>
    <row r="4753" spans="1:2" x14ac:dyDescent="0.25">
      <c r="A4753" s="62">
        <v>31161514</v>
      </c>
      <c r="B4753" s="63" t="s">
        <v>13047</v>
      </c>
    </row>
    <row r="4754" spans="1:2" x14ac:dyDescent="0.25">
      <c r="A4754" s="62">
        <v>31161516</v>
      </c>
      <c r="B4754" s="63" t="s">
        <v>7708</v>
      </c>
    </row>
    <row r="4755" spans="1:2" x14ac:dyDescent="0.25">
      <c r="A4755" s="62">
        <v>31161517</v>
      </c>
      <c r="B4755" s="63" t="s">
        <v>14618</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15431</v>
      </c>
    </row>
    <row r="4760" spans="1:2" x14ac:dyDescent="0.25">
      <c r="A4760" s="62">
        <v>31161604</v>
      </c>
      <c r="B4760" s="63" t="s">
        <v>14246</v>
      </c>
    </row>
    <row r="4761" spans="1:2" x14ac:dyDescent="0.25">
      <c r="A4761" s="62">
        <v>31161605</v>
      </c>
      <c r="B4761" s="63" t="s">
        <v>11009</v>
      </c>
    </row>
    <row r="4762" spans="1:2" x14ac:dyDescent="0.25">
      <c r="A4762" s="62">
        <v>31161606</v>
      </c>
      <c r="B4762" s="63" t="s">
        <v>14941</v>
      </c>
    </row>
    <row r="4763" spans="1:2" x14ac:dyDescent="0.25">
      <c r="A4763" s="62">
        <v>31161607</v>
      </c>
      <c r="B4763" s="63" t="s">
        <v>2402</v>
      </c>
    </row>
    <row r="4764" spans="1:2" x14ac:dyDescent="0.25">
      <c r="A4764" s="62">
        <v>31161608</v>
      </c>
      <c r="B4764" s="63" t="s">
        <v>13660</v>
      </c>
    </row>
    <row r="4765" spans="1:2" x14ac:dyDescent="0.25">
      <c r="A4765" s="62">
        <v>31161609</v>
      </c>
      <c r="B4765" s="63" t="s">
        <v>9844</v>
      </c>
    </row>
    <row r="4766" spans="1:2" x14ac:dyDescent="0.25">
      <c r="A4766" s="62">
        <v>31161610</v>
      </c>
      <c r="B4766" s="63" t="s">
        <v>2644</v>
      </c>
    </row>
    <row r="4767" spans="1:2" x14ac:dyDescent="0.25">
      <c r="A4767" s="62">
        <v>31161611</v>
      </c>
      <c r="B4767" s="63" t="s">
        <v>10691</v>
      </c>
    </row>
    <row r="4768" spans="1:2" x14ac:dyDescent="0.25">
      <c r="A4768" s="62">
        <v>31161612</v>
      </c>
      <c r="B4768" s="63" t="s">
        <v>16847</v>
      </c>
    </row>
    <row r="4769" spans="1:2" x14ac:dyDescent="0.25">
      <c r="A4769" s="62">
        <v>31161613</v>
      </c>
      <c r="B4769" s="63" t="s">
        <v>4970</v>
      </c>
    </row>
    <row r="4770" spans="1:2" x14ac:dyDescent="0.25">
      <c r="A4770" s="62">
        <v>31161614</v>
      </c>
      <c r="B4770" s="63" t="s">
        <v>50</v>
      </c>
    </row>
    <row r="4771" spans="1:2" x14ac:dyDescent="0.25">
      <c r="A4771" s="62">
        <v>31161616</v>
      </c>
      <c r="B4771" s="63" t="s">
        <v>8560</v>
      </c>
    </row>
    <row r="4772" spans="1:2" x14ac:dyDescent="0.25">
      <c r="A4772" s="62">
        <v>31161617</v>
      </c>
      <c r="B4772" s="63" t="s">
        <v>7397</v>
      </c>
    </row>
    <row r="4773" spans="1:2" x14ac:dyDescent="0.25">
      <c r="A4773" s="62">
        <v>31161618</v>
      </c>
      <c r="B4773" s="63" t="s">
        <v>13749</v>
      </c>
    </row>
    <row r="4774" spans="1:2" x14ac:dyDescent="0.25">
      <c r="A4774" s="62">
        <v>31161619</v>
      </c>
      <c r="B4774" s="63" t="s">
        <v>16492</v>
      </c>
    </row>
    <row r="4775" spans="1:2" x14ac:dyDescent="0.25">
      <c r="A4775" s="62">
        <v>31161620</v>
      </c>
      <c r="B4775" s="63" t="s">
        <v>3453</v>
      </c>
    </row>
    <row r="4776" spans="1:2" x14ac:dyDescent="0.25">
      <c r="A4776" s="62">
        <v>31161621</v>
      </c>
      <c r="B4776" s="63" t="s">
        <v>5389</v>
      </c>
    </row>
    <row r="4777" spans="1:2" x14ac:dyDescent="0.25">
      <c r="A4777" s="62">
        <v>31161701</v>
      </c>
      <c r="B4777" s="63" t="s">
        <v>16144</v>
      </c>
    </row>
    <row r="4778" spans="1:2" x14ac:dyDescent="0.25">
      <c r="A4778" s="62">
        <v>31161702</v>
      </c>
      <c r="B4778" s="63" t="s">
        <v>8294</v>
      </c>
    </row>
    <row r="4779" spans="1:2" x14ac:dyDescent="0.25">
      <c r="A4779" s="62">
        <v>31161703</v>
      </c>
      <c r="B4779" s="63" t="s">
        <v>7883</v>
      </c>
    </row>
    <row r="4780" spans="1:2" x14ac:dyDescent="0.25">
      <c r="A4780" s="62">
        <v>31161704</v>
      </c>
      <c r="B4780" s="63" t="s">
        <v>13738</v>
      </c>
    </row>
    <row r="4781" spans="1:2" x14ac:dyDescent="0.25">
      <c r="A4781" s="62">
        <v>31161705</v>
      </c>
      <c r="B4781" s="63" t="s">
        <v>16311</v>
      </c>
    </row>
    <row r="4782" spans="1:2" x14ac:dyDescent="0.25">
      <c r="A4782" s="62">
        <v>31161706</v>
      </c>
      <c r="B4782" s="63" t="s">
        <v>15124</v>
      </c>
    </row>
    <row r="4783" spans="1:2" x14ac:dyDescent="0.25">
      <c r="A4783" s="62">
        <v>31161707</v>
      </c>
      <c r="B4783" s="63" t="s">
        <v>15200</v>
      </c>
    </row>
    <row r="4784" spans="1:2" x14ac:dyDescent="0.25">
      <c r="A4784" s="62">
        <v>31161708</v>
      </c>
      <c r="B4784" s="63" t="s">
        <v>7728</v>
      </c>
    </row>
    <row r="4785" spans="1:2" x14ac:dyDescent="0.25">
      <c r="A4785" s="62">
        <v>31161709</v>
      </c>
      <c r="B4785" s="63" t="s">
        <v>2202</v>
      </c>
    </row>
    <row r="4786" spans="1:2" x14ac:dyDescent="0.25">
      <c r="A4786" s="62">
        <v>31161710</v>
      </c>
      <c r="B4786" s="63" t="s">
        <v>7640</v>
      </c>
    </row>
    <row r="4787" spans="1:2" x14ac:dyDescent="0.25">
      <c r="A4787" s="62">
        <v>31161711</v>
      </c>
      <c r="B4787" s="63" t="s">
        <v>14878</v>
      </c>
    </row>
    <row r="4788" spans="1:2" x14ac:dyDescent="0.25">
      <c r="A4788" s="62">
        <v>31161712</v>
      </c>
      <c r="B4788" s="63" t="s">
        <v>7285</v>
      </c>
    </row>
    <row r="4789" spans="1:2" x14ac:dyDescent="0.25">
      <c r="A4789" s="62">
        <v>31161713</v>
      </c>
      <c r="B4789" s="63" t="s">
        <v>7270</v>
      </c>
    </row>
    <row r="4790" spans="1:2" x14ac:dyDescent="0.25">
      <c r="A4790" s="62">
        <v>31161714</v>
      </c>
      <c r="B4790" s="63" t="s">
        <v>5749</v>
      </c>
    </row>
    <row r="4791" spans="1:2" x14ac:dyDescent="0.25">
      <c r="A4791" s="62">
        <v>31161716</v>
      </c>
      <c r="B4791" s="63" t="s">
        <v>198</v>
      </c>
    </row>
    <row r="4792" spans="1:2" x14ac:dyDescent="0.25">
      <c r="A4792" s="62">
        <v>31161717</v>
      </c>
      <c r="B4792" s="63" t="s">
        <v>11465</v>
      </c>
    </row>
    <row r="4793" spans="1:2" x14ac:dyDescent="0.25">
      <c r="A4793" s="62">
        <v>31161718</v>
      </c>
      <c r="B4793" s="63" t="s">
        <v>5037</v>
      </c>
    </row>
    <row r="4794" spans="1:2" x14ac:dyDescent="0.25">
      <c r="A4794" s="62">
        <v>31161719</v>
      </c>
      <c r="B4794" s="63" t="s">
        <v>14863</v>
      </c>
    </row>
    <row r="4795" spans="1:2" x14ac:dyDescent="0.25">
      <c r="A4795" s="62">
        <v>31161720</v>
      </c>
      <c r="B4795" s="63" t="s">
        <v>7610</v>
      </c>
    </row>
    <row r="4796" spans="1:2" x14ac:dyDescent="0.25">
      <c r="A4796" s="62">
        <v>31161721</v>
      </c>
      <c r="B4796" s="63" t="s">
        <v>5096</v>
      </c>
    </row>
    <row r="4797" spans="1:2" x14ac:dyDescent="0.25">
      <c r="A4797" s="62">
        <v>31161722</v>
      </c>
      <c r="B4797" s="63" t="s">
        <v>9449</v>
      </c>
    </row>
    <row r="4798" spans="1:2" x14ac:dyDescent="0.25">
      <c r="A4798" s="62">
        <v>31161723</v>
      </c>
      <c r="B4798" s="63" t="s">
        <v>17023</v>
      </c>
    </row>
    <row r="4799" spans="1:2" x14ac:dyDescent="0.25">
      <c r="A4799" s="62">
        <v>31161724</v>
      </c>
      <c r="B4799" s="63" t="s">
        <v>14670</v>
      </c>
    </row>
    <row r="4800" spans="1:2" x14ac:dyDescent="0.25">
      <c r="A4800" s="62">
        <v>31161725</v>
      </c>
      <c r="B4800" s="63" t="s">
        <v>17651</v>
      </c>
    </row>
    <row r="4801" spans="1:2" x14ac:dyDescent="0.25">
      <c r="A4801" s="62">
        <v>31161726</v>
      </c>
      <c r="B4801" s="63" t="s">
        <v>10341</v>
      </c>
    </row>
    <row r="4802" spans="1:2" x14ac:dyDescent="0.25">
      <c r="A4802" s="62">
        <v>31161727</v>
      </c>
      <c r="B4802" s="63" t="s">
        <v>2983</v>
      </c>
    </row>
    <row r="4803" spans="1:2" x14ac:dyDescent="0.25">
      <c r="A4803" s="62">
        <v>31161728</v>
      </c>
      <c r="B4803" s="63" t="s">
        <v>9454</v>
      </c>
    </row>
    <row r="4804" spans="1:2" x14ac:dyDescent="0.25">
      <c r="A4804" s="62">
        <v>31161729</v>
      </c>
      <c r="B4804" s="63" t="s">
        <v>5426</v>
      </c>
    </row>
    <row r="4805" spans="1:2" x14ac:dyDescent="0.25">
      <c r="A4805" s="62">
        <v>31161730</v>
      </c>
      <c r="B4805" s="63" t="s">
        <v>17943</v>
      </c>
    </row>
    <row r="4806" spans="1:2" x14ac:dyDescent="0.25">
      <c r="A4806" s="62">
        <v>31161731</v>
      </c>
      <c r="B4806" s="63" t="s">
        <v>13924</v>
      </c>
    </row>
    <row r="4807" spans="1:2" x14ac:dyDescent="0.25">
      <c r="A4807" s="62">
        <v>31161801</v>
      </c>
      <c r="B4807" s="63" t="s">
        <v>8922</v>
      </c>
    </row>
    <row r="4808" spans="1:2" x14ac:dyDescent="0.25">
      <c r="A4808" s="62">
        <v>31161802</v>
      </c>
      <c r="B4808" s="63" t="s">
        <v>17305</v>
      </c>
    </row>
    <row r="4809" spans="1:2" x14ac:dyDescent="0.25">
      <c r="A4809" s="62">
        <v>31161803</v>
      </c>
      <c r="B4809" s="63" t="s">
        <v>310</v>
      </c>
    </row>
    <row r="4810" spans="1:2" x14ac:dyDescent="0.25">
      <c r="A4810" s="62">
        <v>31161804</v>
      </c>
      <c r="B4810" s="63" t="s">
        <v>7842</v>
      </c>
    </row>
    <row r="4811" spans="1:2" x14ac:dyDescent="0.25">
      <c r="A4811" s="62">
        <v>31161805</v>
      </c>
      <c r="B4811" s="63" t="s">
        <v>355</v>
      </c>
    </row>
    <row r="4812" spans="1:2" x14ac:dyDescent="0.25">
      <c r="A4812" s="62">
        <v>31161806</v>
      </c>
      <c r="B4812" s="63" t="s">
        <v>11818</v>
      </c>
    </row>
    <row r="4813" spans="1:2" x14ac:dyDescent="0.25">
      <c r="A4813" s="62">
        <v>31161807</v>
      </c>
      <c r="B4813" s="63" t="s">
        <v>4261</v>
      </c>
    </row>
    <row r="4814" spans="1:2" x14ac:dyDescent="0.25">
      <c r="A4814" s="62">
        <v>31161808</v>
      </c>
      <c r="B4814" s="63" t="s">
        <v>6504</v>
      </c>
    </row>
    <row r="4815" spans="1:2" x14ac:dyDescent="0.25">
      <c r="A4815" s="62">
        <v>31161809</v>
      </c>
      <c r="B4815" s="63" t="s">
        <v>7605</v>
      </c>
    </row>
    <row r="4816" spans="1:2" x14ac:dyDescent="0.25">
      <c r="A4816" s="62">
        <v>31161810</v>
      </c>
      <c r="B4816" s="63" t="s">
        <v>8196</v>
      </c>
    </row>
    <row r="4817" spans="1:2" x14ac:dyDescent="0.25">
      <c r="A4817" s="62">
        <v>31161811</v>
      </c>
      <c r="B4817" s="63" t="s">
        <v>18684</v>
      </c>
    </row>
    <row r="4818" spans="1:2" x14ac:dyDescent="0.25">
      <c r="A4818" s="62">
        <v>31161812</v>
      </c>
      <c r="B4818" s="63" t="s">
        <v>4214</v>
      </c>
    </row>
    <row r="4819" spans="1:2" x14ac:dyDescent="0.25">
      <c r="A4819" s="62">
        <v>31161813</v>
      </c>
      <c r="B4819" s="63" t="s">
        <v>18567</v>
      </c>
    </row>
    <row r="4820" spans="1:2" x14ac:dyDescent="0.25">
      <c r="A4820" s="62">
        <v>31161814</v>
      </c>
      <c r="B4820" s="63" t="s">
        <v>3931</v>
      </c>
    </row>
    <row r="4821" spans="1:2" x14ac:dyDescent="0.25">
      <c r="A4821" s="62">
        <v>31161815</v>
      </c>
      <c r="B4821" s="63" t="s">
        <v>14637</v>
      </c>
    </row>
    <row r="4822" spans="1:2" x14ac:dyDescent="0.25">
      <c r="A4822" s="62">
        <v>31161816</v>
      </c>
      <c r="B4822" s="63" t="s">
        <v>8312</v>
      </c>
    </row>
    <row r="4823" spans="1:2" x14ac:dyDescent="0.25">
      <c r="A4823" s="62">
        <v>31161817</v>
      </c>
      <c r="B4823" s="63" t="s">
        <v>9335</v>
      </c>
    </row>
    <row r="4824" spans="1:2" x14ac:dyDescent="0.25">
      <c r="A4824" s="62">
        <v>31161818</v>
      </c>
      <c r="B4824" s="63" t="s">
        <v>18800</v>
      </c>
    </row>
    <row r="4825" spans="1:2" x14ac:dyDescent="0.25">
      <c r="A4825" s="62">
        <v>31161819</v>
      </c>
      <c r="B4825" s="63" t="s">
        <v>10768</v>
      </c>
    </row>
    <row r="4826" spans="1:2" x14ac:dyDescent="0.25">
      <c r="A4826" s="62">
        <v>31161820</v>
      </c>
      <c r="B4826" s="63" t="s">
        <v>4216</v>
      </c>
    </row>
    <row r="4827" spans="1:2" x14ac:dyDescent="0.25">
      <c r="A4827" s="62">
        <v>31161901</v>
      </c>
      <c r="B4827" s="63" t="s">
        <v>2918</v>
      </c>
    </row>
    <row r="4828" spans="1:2" x14ac:dyDescent="0.25">
      <c r="A4828" s="62">
        <v>31161902</v>
      </c>
      <c r="B4828" s="63" t="s">
        <v>12386</v>
      </c>
    </row>
    <row r="4829" spans="1:2" x14ac:dyDescent="0.25">
      <c r="A4829" s="62">
        <v>31161903</v>
      </c>
      <c r="B4829" s="63" t="s">
        <v>8581</v>
      </c>
    </row>
    <row r="4830" spans="1:2" x14ac:dyDescent="0.25">
      <c r="A4830" s="62">
        <v>31161904</v>
      </c>
      <c r="B4830" s="63" t="s">
        <v>8991</v>
      </c>
    </row>
    <row r="4831" spans="1:2" x14ac:dyDescent="0.25">
      <c r="A4831" s="62">
        <v>31161905</v>
      </c>
      <c r="B4831" s="63" t="s">
        <v>18590</v>
      </c>
    </row>
    <row r="4832" spans="1:2" x14ac:dyDescent="0.25">
      <c r="A4832" s="62">
        <v>31161906</v>
      </c>
      <c r="B4832" s="63" t="s">
        <v>2259</v>
      </c>
    </row>
    <row r="4833" spans="1:2" x14ac:dyDescent="0.25">
      <c r="A4833" s="62">
        <v>31161907</v>
      </c>
      <c r="B4833" s="63" t="s">
        <v>3230</v>
      </c>
    </row>
    <row r="4834" spans="1:2" x14ac:dyDescent="0.25">
      <c r="A4834" s="62">
        <v>31161908</v>
      </c>
      <c r="B4834" s="63" t="s">
        <v>13766</v>
      </c>
    </row>
    <row r="4835" spans="1:2" x14ac:dyDescent="0.25">
      <c r="A4835" s="62">
        <v>31162001</v>
      </c>
      <c r="B4835" s="63" t="s">
        <v>16959</v>
      </c>
    </row>
    <row r="4836" spans="1:2" x14ac:dyDescent="0.25">
      <c r="A4836" s="62">
        <v>31162002</v>
      </c>
      <c r="B4836" s="63" t="s">
        <v>2046</v>
      </c>
    </row>
    <row r="4837" spans="1:2" x14ac:dyDescent="0.25">
      <c r="A4837" s="62">
        <v>31162003</v>
      </c>
      <c r="B4837" s="63" t="s">
        <v>13839</v>
      </c>
    </row>
    <row r="4838" spans="1:2" x14ac:dyDescent="0.25">
      <c r="A4838" s="62">
        <v>31162004</v>
      </c>
      <c r="B4838" s="63" t="s">
        <v>6142</v>
      </c>
    </row>
    <row r="4839" spans="1:2" x14ac:dyDescent="0.25">
      <c r="A4839" s="62">
        <v>31162005</v>
      </c>
      <c r="B4839" s="63" t="s">
        <v>13096</v>
      </c>
    </row>
    <row r="4840" spans="1:2" x14ac:dyDescent="0.25">
      <c r="A4840" s="62">
        <v>31162006</v>
      </c>
      <c r="B4840" s="63" t="s">
        <v>16893</v>
      </c>
    </row>
    <row r="4841" spans="1:2" x14ac:dyDescent="0.25">
      <c r="A4841" s="62">
        <v>31162007</v>
      </c>
      <c r="B4841" s="63" t="s">
        <v>11770</v>
      </c>
    </row>
    <row r="4842" spans="1:2" x14ac:dyDescent="0.25">
      <c r="A4842" s="62">
        <v>31162008</v>
      </c>
      <c r="B4842" s="63" t="s">
        <v>10034</v>
      </c>
    </row>
    <row r="4843" spans="1:2" x14ac:dyDescent="0.25">
      <c r="A4843" s="62">
        <v>31162101</v>
      </c>
      <c r="B4843" s="63" t="s">
        <v>2752</v>
      </c>
    </row>
    <row r="4844" spans="1:2" x14ac:dyDescent="0.25">
      <c r="A4844" s="62">
        <v>31162102</v>
      </c>
      <c r="B4844" s="63" t="s">
        <v>6618</v>
      </c>
    </row>
    <row r="4845" spans="1:2" x14ac:dyDescent="0.25">
      <c r="A4845" s="62">
        <v>31162103</v>
      </c>
      <c r="B4845" s="63" t="s">
        <v>6072</v>
      </c>
    </row>
    <row r="4846" spans="1:2" x14ac:dyDescent="0.25">
      <c r="A4846" s="62">
        <v>31162104</v>
      </c>
      <c r="B4846" s="63" t="s">
        <v>15477</v>
      </c>
    </row>
    <row r="4847" spans="1:2" x14ac:dyDescent="0.25">
      <c r="A4847" s="62">
        <v>31162105</v>
      </c>
      <c r="B4847" s="63" t="s">
        <v>5823</v>
      </c>
    </row>
    <row r="4848" spans="1:2" x14ac:dyDescent="0.25">
      <c r="A4848" s="62">
        <v>31162106</v>
      </c>
      <c r="B4848" s="63" t="s">
        <v>1453</v>
      </c>
    </row>
    <row r="4849" spans="1:2" x14ac:dyDescent="0.25">
      <c r="A4849" s="62">
        <v>31162107</v>
      </c>
      <c r="B4849" s="63" t="s">
        <v>17959</v>
      </c>
    </row>
    <row r="4850" spans="1:2" x14ac:dyDescent="0.25">
      <c r="A4850" s="62">
        <v>31162108</v>
      </c>
      <c r="B4850" s="63" t="s">
        <v>7989</v>
      </c>
    </row>
    <row r="4851" spans="1:2" x14ac:dyDescent="0.25">
      <c r="A4851" s="62">
        <v>31162201</v>
      </c>
      <c r="B4851" s="63" t="s">
        <v>17800</v>
      </c>
    </row>
    <row r="4852" spans="1:2" x14ac:dyDescent="0.25">
      <c r="A4852" s="62">
        <v>31162202</v>
      </c>
      <c r="B4852" s="63" t="s">
        <v>10200</v>
      </c>
    </row>
    <row r="4853" spans="1:2" x14ac:dyDescent="0.25">
      <c r="A4853" s="62">
        <v>31162203</v>
      </c>
      <c r="B4853" s="63" t="s">
        <v>13477</v>
      </c>
    </row>
    <row r="4854" spans="1:2" x14ac:dyDescent="0.25">
      <c r="A4854" s="62">
        <v>31162204</v>
      </c>
      <c r="B4854" s="63" t="s">
        <v>14102</v>
      </c>
    </row>
    <row r="4855" spans="1:2" x14ac:dyDescent="0.25">
      <c r="A4855" s="62">
        <v>31162205</v>
      </c>
      <c r="B4855" s="63" t="s">
        <v>7210</v>
      </c>
    </row>
    <row r="4856" spans="1:2" x14ac:dyDescent="0.25">
      <c r="A4856" s="62">
        <v>31162206</v>
      </c>
      <c r="B4856" s="63" t="s">
        <v>16155</v>
      </c>
    </row>
    <row r="4857" spans="1:2" x14ac:dyDescent="0.25">
      <c r="A4857" s="62">
        <v>31162207</v>
      </c>
      <c r="B4857" s="63" t="s">
        <v>1582</v>
      </c>
    </row>
    <row r="4858" spans="1:2" x14ac:dyDescent="0.25">
      <c r="A4858" s="62">
        <v>31162208</v>
      </c>
      <c r="B4858" s="63" t="s">
        <v>18100</v>
      </c>
    </row>
    <row r="4859" spans="1:2" x14ac:dyDescent="0.25">
      <c r="A4859" s="62">
        <v>31162209</v>
      </c>
      <c r="B4859" s="63" t="s">
        <v>2873</v>
      </c>
    </row>
    <row r="4860" spans="1:2" x14ac:dyDescent="0.25">
      <c r="A4860" s="62">
        <v>31162210</v>
      </c>
      <c r="B4860" s="63" t="s">
        <v>18742</v>
      </c>
    </row>
    <row r="4861" spans="1:2" x14ac:dyDescent="0.25">
      <c r="A4861" s="62">
        <v>31162301</v>
      </c>
      <c r="B4861" s="63" t="s">
        <v>1166</v>
      </c>
    </row>
    <row r="4862" spans="1:2" x14ac:dyDescent="0.25">
      <c r="A4862" s="62">
        <v>31162303</v>
      </c>
      <c r="B4862" s="63" t="s">
        <v>1500</v>
      </c>
    </row>
    <row r="4863" spans="1:2" x14ac:dyDescent="0.25">
      <c r="A4863" s="62">
        <v>31162304</v>
      </c>
      <c r="B4863" s="63" t="s">
        <v>7981</v>
      </c>
    </row>
    <row r="4864" spans="1:2" x14ac:dyDescent="0.25">
      <c r="A4864" s="62">
        <v>31162305</v>
      </c>
      <c r="B4864" s="63" t="s">
        <v>8526</v>
      </c>
    </row>
    <row r="4865" spans="1:2" x14ac:dyDescent="0.25">
      <c r="A4865" s="62">
        <v>31162306</v>
      </c>
      <c r="B4865" s="63" t="s">
        <v>10508</v>
      </c>
    </row>
    <row r="4866" spans="1:2" x14ac:dyDescent="0.25">
      <c r="A4866" s="62">
        <v>31162307</v>
      </c>
      <c r="B4866" s="63" t="s">
        <v>10250</v>
      </c>
    </row>
    <row r="4867" spans="1:2" x14ac:dyDescent="0.25">
      <c r="A4867" s="62">
        <v>31162308</v>
      </c>
      <c r="B4867" s="63" t="s">
        <v>4072</v>
      </c>
    </row>
    <row r="4868" spans="1:2" x14ac:dyDescent="0.25">
      <c r="A4868" s="62">
        <v>31162309</v>
      </c>
      <c r="B4868" s="63" t="s">
        <v>7961</v>
      </c>
    </row>
    <row r="4869" spans="1:2" x14ac:dyDescent="0.25">
      <c r="A4869" s="62">
        <v>31162310</v>
      </c>
      <c r="B4869" s="63" t="s">
        <v>18026</v>
      </c>
    </row>
    <row r="4870" spans="1:2" x14ac:dyDescent="0.25">
      <c r="A4870" s="62">
        <v>31162311</v>
      </c>
      <c r="B4870" s="63" t="s">
        <v>12977</v>
      </c>
    </row>
    <row r="4871" spans="1:2" x14ac:dyDescent="0.25">
      <c r="A4871" s="62">
        <v>31162312</v>
      </c>
      <c r="B4871" s="63" t="s">
        <v>17756</v>
      </c>
    </row>
    <row r="4872" spans="1:2" x14ac:dyDescent="0.25">
      <c r="A4872" s="62">
        <v>31162313</v>
      </c>
      <c r="B4872" s="63" t="s">
        <v>15347</v>
      </c>
    </row>
    <row r="4873" spans="1:2" x14ac:dyDescent="0.25">
      <c r="A4873" s="62">
        <v>31162401</v>
      </c>
      <c r="B4873" s="63" t="s">
        <v>16263</v>
      </c>
    </row>
    <row r="4874" spans="1:2" x14ac:dyDescent="0.25">
      <c r="A4874" s="62">
        <v>31162402</v>
      </c>
      <c r="B4874" s="63" t="s">
        <v>10927</v>
      </c>
    </row>
    <row r="4875" spans="1:2" x14ac:dyDescent="0.25">
      <c r="A4875" s="62">
        <v>31162403</v>
      </c>
      <c r="B4875" s="63" t="s">
        <v>506</v>
      </c>
    </row>
    <row r="4876" spans="1:2" x14ac:dyDescent="0.25">
      <c r="A4876" s="62">
        <v>31162404</v>
      </c>
      <c r="B4876" s="63" t="s">
        <v>10096</v>
      </c>
    </row>
    <row r="4877" spans="1:2" x14ac:dyDescent="0.25">
      <c r="A4877" s="62">
        <v>31162405</v>
      </c>
      <c r="B4877" s="63" t="s">
        <v>13873</v>
      </c>
    </row>
    <row r="4878" spans="1:2" x14ac:dyDescent="0.25">
      <c r="A4878" s="62">
        <v>31162406</v>
      </c>
      <c r="B4878" s="63" t="s">
        <v>12532</v>
      </c>
    </row>
    <row r="4879" spans="1:2" x14ac:dyDescent="0.25">
      <c r="A4879" s="62">
        <v>31162407</v>
      </c>
      <c r="B4879" s="63" t="s">
        <v>14857</v>
      </c>
    </row>
    <row r="4880" spans="1:2" x14ac:dyDescent="0.25">
      <c r="A4880" s="62">
        <v>31162409</v>
      </c>
      <c r="B4880" s="63" t="s">
        <v>9885</v>
      </c>
    </row>
    <row r="4881" spans="1:2" x14ac:dyDescent="0.25">
      <c r="A4881" s="62">
        <v>31162410</v>
      </c>
      <c r="B4881" s="63" t="s">
        <v>5029</v>
      </c>
    </row>
    <row r="4882" spans="1:2" x14ac:dyDescent="0.25">
      <c r="A4882" s="62">
        <v>31162411</v>
      </c>
      <c r="B4882" s="63" t="s">
        <v>5434</v>
      </c>
    </row>
    <row r="4883" spans="1:2" x14ac:dyDescent="0.25">
      <c r="A4883" s="62">
        <v>31162412</v>
      </c>
      <c r="B4883" s="63" t="s">
        <v>780</v>
      </c>
    </row>
    <row r="4884" spans="1:2" x14ac:dyDescent="0.25">
      <c r="A4884" s="62">
        <v>31162413</v>
      </c>
      <c r="B4884" s="63" t="s">
        <v>3760</v>
      </c>
    </row>
    <row r="4885" spans="1:2" x14ac:dyDescent="0.25">
      <c r="A4885" s="62">
        <v>31162414</v>
      </c>
      <c r="B4885" s="63" t="s">
        <v>4250</v>
      </c>
    </row>
    <row r="4886" spans="1:2" x14ac:dyDescent="0.25">
      <c r="A4886" s="62">
        <v>31162415</v>
      </c>
      <c r="B4886" s="63" t="s">
        <v>362</v>
      </c>
    </row>
    <row r="4887" spans="1:2" x14ac:dyDescent="0.25">
      <c r="A4887" s="62">
        <v>31162416</v>
      </c>
      <c r="B4887" s="63" t="s">
        <v>4295</v>
      </c>
    </row>
    <row r="4888" spans="1:2" x14ac:dyDescent="0.25">
      <c r="A4888" s="62">
        <v>31162417</v>
      </c>
      <c r="B4888" s="63" t="s">
        <v>11610</v>
      </c>
    </row>
    <row r="4889" spans="1:2" x14ac:dyDescent="0.25">
      <c r="A4889" s="62">
        <v>31162418</v>
      </c>
      <c r="B4889" s="63" t="s">
        <v>14696</v>
      </c>
    </row>
    <row r="4890" spans="1:2" x14ac:dyDescent="0.25">
      <c r="A4890" s="62">
        <v>31162501</v>
      </c>
      <c r="B4890" s="63" t="s">
        <v>4703</v>
      </c>
    </row>
    <row r="4891" spans="1:2" x14ac:dyDescent="0.25">
      <c r="A4891" s="62">
        <v>31162502</v>
      </c>
      <c r="B4891" s="63" t="s">
        <v>5258</v>
      </c>
    </row>
    <row r="4892" spans="1:2" x14ac:dyDescent="0.25">
      <c r="A4892" s="62">
        <v>31162503</v>
      </c>
      <c r="B4892" s="63" t="s">
        <v>11141</v>
      </c>
    </row>
    <row r="4893" spans="1:2" x14ac:dyDescent="0.25">
      <c r="A4893" s="62">
        <v>31162504</v>
      </c>
      <c r="B4893" s="63" t="s">
        <v>15481</v>
      </c>
    </row>
    <row r="4894" spans="1:2" x14ac:dyDescent="0.25">
      <c r="A4894" s="62">
        <v>31162505</v>
      </c>
      <c r="B4894" s="63" t="s">
        <v>12569</v>
      </c>
    </row>
    <row r="4895" spans="1:2" x14ac:dyDescent="0.25">
      <c r="A4895" s="62">
        <v>31162506</v>
      </c>
      <c r="B4895" s="63" t="s">
        <v>8759</v>
      </c>
    </row>
    <row r="4896" spans="1:2" x14ac:dyDescent="0.25">
      <c r="A4896" s="62">
        <v>31162507</v>
      </c>
      <c r="B4896" s="63" t="s">
        <v>3858</v>
      </c>
    </row>
    <row r="4897" spans="1:2" x14ac:dyDescent="0.25">
      <c r="A4897" s="62">
        <v>31162601</v>
      </c>
      <c r="B4897" s="63" t="s">
        <v>6054</v>
      </c>
    </row>
    <row r="4898" spans="1:2" x14ac:dyDescent="0.25">
      <c r="A4898" s="62">
        <v>31162602</v>
      </c>
      <c r="B4898" s="63" t="s">
        <v>363</v>
      </c>
    </row>
    <row r="4899" spans="1:2" x14ac:dyDescent="0.25">
      <c r="A4899" s="62">
        <v>31162603</v>
      </c>
      <c r="B4899" s="63" t="s">
        <v>13208</v>
      </c>
    </row>
    <row r="4900" spans="1:2" x14ac:dyDescent="0.25">
      <c r="A4900" s="62">
        <v>31162604</v>
      </c>
      <c r="B4900" s="63" t="s">
        <v>2467</v>
      </c>
    </row>
    <row r="4901" spans="1:2" x14ac:dyDescent="0.25">
      <c r="A4901" s="62">
        <v>31162605</v>
      </c>
      <c r="B4901" s="63" t="s">
        <v>12887</v>
      </c>
    </row>
    <row r="4902" spans="1:2" x14ac:dyDescent="0.25">
      <c r="A4902" s="62">
        <v>31162606</v>
      </c>
      <c r="B4902" s="63" t="s">
        <v>18628</v>
      </c>
    </row>
    <row r="4903" spans="1:2" x14ac:dyDescent="0.25">
      <c r="A4903" s="62">
        <v>31162607</v>
      </c>
      <c r="B4903" s="63" t="s">
        <v>9839</v>
      </c>
    </row>
    <row r="4904" spans="1:2" x14ac:dyDescent="0.25">
      <c r="A4904" s="62">
        <v>31162608</v>
      </c>
      <c r="B4904" s="63" t="s">
        <v>10568</v>
      </c>
    </row>
    <row r="4905" spans="1:2" x14ac:dyDescent="0.25">
      <c r="A4905" s="62">
        <v>31162609</v>
      </c>
      <c r="B4905" s="63" t="s">
        <v>13404</v>
      </c>
    </row>
    <row r="4906" spans="1:2" x14ac:dyDescent="0.25">
      <c r="A4906" s="62">
        <v>31162610</v>
      </c>
      <c r="B4906" s="63" t="s">
        <v>13209</v>
      </c>
    </row>
    <row r="4907" spans="1:2" x14ac:dyDescent="0.25">
      <c r="A4907" s="62">
        <v>31162611</v>
      </c>
      <c r="B4907" s="63" t="s">
        <v>17698</v>
      </c>
    </row>
    <row r="4908" spans="1:2" x14ac:dyDescent="0.25">
      <c r="A4908" s="62">
        <v>31162701</v>
      </c>
      <c r="B4908" s="63" t="s">
        <v>8709</v>
      </c>
    </row>
    <row r="4909" spans="1:2" x14ac:dyDescent="0.25">
      <c r="A4909" s="62">
        <v>31162702</v>
      </c>
      <c r="B4909" s="63" t="s">
        <v>7055</v>
      </c>
    </row>
    <row r="4910" spans="1:2" x14ac:dyDescent="0.25">
      <c r="A4910" s="62">
        <v>31162703</v>
      </c>
      <c r="B4910" s="63" t="s">
        <v>11663</v>
      </c>
    </row>
    <row r="4911" spans="1:2" x14ac:dyDescent="0.25">
      <c r="A4911" s="62">
        <v>31162704</v>
      </c>
      <c r="B4911" s="63" t="s">
        <v>15303</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13652</v>
      </c>
    </row>
    <row r="4917" spans="1:2" x14ac:dyDescent="0.25">
      <c r="A4917" s="62">
        <v>31162806</v>
      </c>
      <c r="B4917" s="63" t="s">
        <v>3536</v>
      </c>
    </row>
    <row r="4918" spans="1:2" x14ac:dyDescent="0.25">
      <c r="A4918" s="62">
        <v>31162807</v>
      </c>
      <c r="B4918" s="63" t="s">
        <v>4392</v>
      </c>
    </row>
    <row r="4919" spans="1:2" x14ac:dyDescent="0.25">
      <c r="A4919" s="62">
        <v>31162808</v>
      </c>
      <c r="B4919" s="63" t="s">
        <v>7573</v>
      </c>
    </row>
    <row r="4920" spans="1:2" x14ac:dyDescent="0.25">
      <c r="A4920" s="62">
        <v>31162809</v>
      </c>
      <c r="B4920" s="63" t="s">
        <v>2018</v>
      </c>
    </row>
    <row r="4921" spans="1:2" x14ac:dyDescent="0.25">
      <c r="A4921" s="62">
        <v>31162810</v>
      </c>
      <c r="B4921" s="63" t="s">
        <v>1033</v>
      </c>
    </row>
    <row r="4922" spans="1:2" x14ac:dyDescent="0.25">
      <c r="A4922" s="62">
        <v>31162811</v>
      </c>
      <c r="B4922" s="63" t="s">
        <v>3864</v>
      </c>
    </row>
    <row r="4923" spans="1:2" x14ac:dyDescent="0.25">
      <c r="A4923" s="62">
        <v>31162901</v>
      </c>
      <c r="B4923" s="63" t="s">
        <v>8280</v>
      </c>
    </row>
    <row r="4924" spans="1:2" x14ac:dyDescent="0.25">
      <c r="A4924" s="62">
        <v>31162902</v>
      </c>
      <c r="B4924" s="63" t="s">
        <v>9938</v>
      </c>
    </row>
    <row r="4925" spans="1:2" x14ac:dyDescent="0.25">
      <c r="A4925" s="62">
        <v>31162903</v>
      </c>
      <c r="B4925" s="63" t="s">
        <v>15000</v>
      </c>
    </row>
    <row r="4926" spans="1:2" x14ac:dyDescent="0.25">
      <c r="A4926" s="62">
        <v>31162904</v>
      </c>
      <c r="B4926" s="63" t="s">
        <v>4596</v>
      </c>
    </row>
    <row r="4927" spans="1:2" x14ac:dyDescent="0.25">
      <c r="A4927" s="62">
        <v>31162905</v>
      </c>
      <c r="B4927" s="63" t="s">
        <v>17893</v>
      </c>
    </row>
    <row r="4928" spans="1:2" x14ac:dyDescent="0.25">
      <c r="A4928" s="62">
        <v>31162906</v>
      </c>
      <c r="B4928" s="63" t="s">
        <v>15670</v>
      </c>
    </row>
    <row r="4929" spans="1:2" x14ac:dyDescent="0.25">
      <c r="A4929" s="62">
        <v>31163001</v>
      </c>
      <c r="B4929" s="63" t="s">
        <v>11901</v>
      </c>
    </row>
    <row r="4930" spans="1:2" x14ac:dyDescent="0.25">
      <c r="A4930" s="62">
        <v>31163002</v>
      </c>
      <c r="B4930" s="63" t="s">
        <v>10049</v>
      </c>
    </row>
    <row r="4931" spans="1:2" x14ac:dyDescent="0.25">
      <c r="A4931" s="62">
        <v>31163003</v>
      </c>
      <c r="B4931" s="63" t="s">
        <v>702</v>
      </c>
    </row>
    <row r="4932" spans="1:2" x14ac:dyDescent="0.25">
      <c r="A4932" s="62">
        <v>31163004</v>
      </c>
      <c r="B4932" s="63" t="s">
        <v>8777</v>
      </c>
    </row>
    <row r="4933" spans="1:2" x14ac:dyDescent="0.25">
      <c r="A4933" s="62">
        <v>31163005</v>
      </c>
      <c r="B4933" s="63" t="s">
        <v>1280</v>
      </c>
    </row>
    <row r="4934" spans="1:2" x14ac:dyDescent="0.25">
      <c r="A4934" s="62">
        <v>31163101</v>
      </c>
      <c r="B4934" s="63" t="s">
        <v>3806</v>
      </c>
    </row>
    <row r="4935" spans="1:2" x14ac:dyDescent="0.25">
      <c r="A4935" s="62">
        <v>31163102</v>
      </c>
      <c r="B4935" s="63" t="s">
        <v>5322</v>
      </c>
    </row>
    <row r="4936" spans="1:2" x14ac:dyDescent="0.25">
      <c r="A4936" s="62">
        <v>31163103</v>
      </c>
      <c r="B4936" s="63" t="s">
        <v>6599</v>
      </c>
    </row>
    <row r="4937" spans="1:2" x14ac:dyDescent="0.25">
      <c r="A4937" s="62">
        <v>31163201</v>
      </c>
      <c r="B4937" s="63" t="s">
        <v>16196</v>
      </c>
    </row>
    <row r="4938" spans="1:2" x14ac:dyDescent="0.25">
      <c r="A4938" s="62">
        <v>31163202</v>
      </c>
      <c r="B4938" s="63" t="s">
        <v>16037</v>
      </c>
    </row>
    <row r="4939" spans="1:2" x14ac:dyDescent="0.25">
      <c r="A4939" s="62">
        <v>31163203</v>
      </c>
      <c r="B4939" s="63" t="s">
        <v>2837</v>
      </c>
    </row>
    <row r="4940" spans="1:2" x14ac:dyDescent="0.25">
      <c r="A4940" s="62">
        <v>31163204</v>
      </c>
      <c r="B4940" s="63" t="s">
        <v>9885</v>
      </c>
    </row>
    <row r="4941" spans="1:2" x14ac:dyDescent="0.25">
      <c r="A4941" s="62">
        <v>31163205</v>
      </c>
      <c r="B4941" s="63" t="s">
        <v>1134</v>
      </c>
    </row>
    <row r="4942" spans="1:2" x14ac:dyDescent="0.25">
      <c r="A4942" s="62">
        <v>31163207</v>
      </c>
      <c r="B4942" s="63" t="s">
        <v>5965</v>
      </c>
    </row>
    <row r="4943" spans="1:2" x14ac:dyDescent="0.25">
      <c r="A4943" s="62">
        <v>31163208</v>
      </c>
      <c r="B4943" s="63" t="s">
        <v>7866</v>
      </c>
    </row>
    <row r="4944" spans="1:2" x14ac:dyDescent="0.25">
      <c r="A4944" s="62">
        <v>31163209</v>
      </c>
      <c r="B4944" s="63" t="s">
        <v>12849</v>
      </c>
    </row>
    <row r="4945" spans="1:2" x14ac:dyDescent="0.25">
      <c r="A4945" s="62">
        <v>31163210</v>
      </c>
      <c r="B4945" s="63" t="s">
        <v>8825</v>
      </c>
    </row>
    <row r="4946" spans="1:2" x14ac:dyDescent="0.25">
      <c r="A4946" s="62">
        <v>31163211</v>
      </c>
      <c r="B4946" s="63" t="s">
        <v>5973</v>
      </c>
    </row>
    <row r="4947" spans="1:2" x14ac:dyDescent="0.25">
      <c r="A4947" s="62">
        <v>31163212</v>
      </c>
      <c r="B4947" s="63" t="s">
        <v>16367</v>
      </c>
    </row>
    <row r="4948" spans="1:2" x14ac:dyDescent="0.25">
      <c r="A4948" s="62">
        <v>31163213</v>
      </c>
      <c r="B4948" s="63" t="s">
        <v>11905</v>
      </c>
    </row>
    <row r="4949" spans="1:2" x14ac:dyDescent="0.25">
      <c r="A4949" s="62">
        <v>31163214</v>
      </c>
      <c r="B4949" s="63" t="s">
        <v>13183</v>
      </c>
    </row>
    <row r="4950" spans="1:2" x14ac:dyDescent="0.25">
      <c r="A4950" s="62">
        <v>31163215</v>
      </c>
      <c r="B4950" s="63" t="s">
        <v>5029</v>
      </c>
    </row>
    <row r="4951" spans="1:2" x14ac:dyDescent="0.25">
      <c r="A4951" s="62">
        <v>31163301</v>
      </c>
      <c r="B4951" s="63" t="s">
        <v>4393</v>
      </c>
    </row>
    <row r="4952" spans="1:2" x14ac:dyDescent="0.25">
      <c r="A4952" s="62">
        <v>31171501</v>
      </c>
      <c r="B4952" s="63" t="s">
        <v>17535</v>
      </c>
    </row>
    <row r="4953" spans="1:2" x14ac:dyDescent="0.25">
      <c r="A4953" s="62">
        <v>31171502</v>
      </c>
      <c r="B4953" s="63" t="s">
        <v>1611</v>
      </c>
    </row>
    <row r="4954" spans="1:2" x14ac:dyDescent="0.25">
      <c r="A4954" s="62">
        <v>31171503</v>
      </c>
      <c r="B4954" s="63" t="s">
        <v>7620</v>
      </c>
    </row>
    <row r="4955" spans="1:2" x14ac:dyDescent="0.25">
      <c r="A4955" s="62">
        <v>31171504</v>
      </c>
      <c r="B4955" s="63" t="s">
        <v>10794</v>
      </c>
    </row>
    <row r="4956" spans="1:2" x14ac:dyDescent="0.25">
      <c r="A4956" s="62">
        <v>31171505</v>
      </c>
      <c r="B4956" s="63" t="s">
        <v>6546</v>
      </c>
    </row>
    <row r="4957" spans="1:2" x14ac:dyDescent="0.25">
      <c r="A4957" s="62">
        <v>31171506</v>
      </c>
      <c r="B4957" s="63" t="s">
        <v>2773</v>
      </c>
    </row>
    <row r="4958" spans="1:2" x14ac:dyDescent="0.25">
      <c r="A4958" s="62">
        <v>31171507</v>
      </c>
      <c r="B4958" s="63" t="s">
        <v>6782</v>
      </c>
    </row>
    <row r="4959" spans="1:2" x14ac:dyDescent="0.25">
      <c r="A4959" s="62">
        <v>31171508</v>
      </c>
      <c r="B4959" s="63" t="s">
        <v>2060</v>
      </c>
    </row>
    <row r="4960" spans="1:2" x14ac:dyDescent="0.25">
      <c r="A4960" s="62">
        <v>31171509</v>
      </c>
      <c r="B4960" s="63" t="s">
        <v>10564</v>
      </c>
    </row>
    <row r="4961" spans="1:2" x14ac:dyDescent="0.25">
      <c r="A4961" s="62">
        <v>31171510</v>
      </c>
      <c r="B4961" s="63" t="s">
        <v>7428</v>
      </c>
    </row>
    <row r="4962" spans="1:2" x14ac:dyDescent="0.25">
      <c r="A4962" s="62">
        <v>31171511</v>
      </c>
      <c r="B4962" s="63" t="s">
        <v>12257</v>
      </c>
    </row>
    <row r="4963" spans="1:2" x14ac:dyDescent="0.25">
      <c r="A4963" s="62">
        <v>31171512</v>
      </c>
      <c r="B4963" s="63" t="s">
        <v>15866</v>
      </c>
    </row>
    <row r="4964" spans="1:2" x14ac:dyDescent="0.25">
      <c r="A4964" s="62">
        <v>31171513</v>
      </c>
      <c r="B4964" s="63" t="s">
        <v>14006</v>
      </c>
    </row>
    <row r="4965" spans="1:2" x14ac:dyDescent="0.25">
      <c r="A4965" s="62">
        <v>31171515</v>
      </c>
      <c r="B4965" s="63" t="s">
        <v>9422</v>
      </c>
    </row>
    <row r="4966" spans="1:2" x14ac:dyDescent="0.25">
      <c r="A4966" s="62">
        <v>31171516</v>
      </c>
      <c r="B4966" s="63" t="s">
        <v>9099</v>
      </c>
    </row>
    <row r="4967" spans="1:2" x14ac:dyDescent="0.25">
      <c r="A4967" s="62">
        <v>31171518</v>
      </c>
      <c r="B4967" s="63" t="s">
        <v>6345</v>
      </c>
    </row>
    <row r="4968" spans="1:2" x14ac:dyDescent="0.25">
      <c r="A4968" s="62">
        <v>31171519</v>
      </c>
      <c r="B4968" s="63" t="s">
        <v>2269</v>
      </c>
    </row>
    <row r="4969" spans="1:2" x14ac:dyDescent="0.25">
      <c r="A4969" s="62">
        <v>31171520</v>
      </c>
      <c r="B4969" s="63" t="s">
        <v>1879</v>
      </c>
    </row>
    <row r="4970" spans="1:2" x14ac:dyDescent="0.25">
      <c r="A4970" s="62">
        <v>31171521</v>
      </c>
      <c r="B4970" s="63" t="s">
        <v>9755</v>
      </c>
    </row>
    <row r="4971" spans="1:2" x14ac:dyDescent="0.25">
      <c r="A4971" s="62">
        <v>31171522</v>
      </c>
      <c r="B4971" s="63" t="s">
        <v>2254</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9905</v>
      </c>
    </row>
    <row r="4976" spans="1:2" x14ac:dyDescent="0.25">
      <c r="A4976" s="62">
        <v>31171527</v>
      </c>
      <c r="B4976" s="63" t="s">
        <v>2002</v>
      </c>
    </row>
    <row r="4977" spans="1:2" x14ac:dyDescent="0.25">
      <c r="A4977" s="62">
        <v>31171528</v>
      </c>
      <c r="B4977" s="63" t="s">
        <v>2802</v>
      </c>
    </row>
    <row r="4978" spans="1:2" x14ac:dyDescent="0.25">
      <c r="A4978" s="62">
        <v>31171529</v>
      </c>
      <c r="B4978" s="63" t="s">
        <v>13199</v>
      </c>
    </row>
    <row r="4979" spans="1:2" x14ac:dyDescent="0.25">
      <c r="A4979" s="62">
        <v>31171603</v>
      </c>
      <c r="B4979" s="63" t="s">
        <v>14002</v>
      </c>
    </row>
    <row r="4980" spans="1:2" x14ac:dyDescent="0.25">
      <c r="A4980" s="62">
        <v>31171604</v>
      </c>
      <c r="B4980" s="63" t="s">
        <v>809</v>
      </c>
    </row>
    <row r="4981" spans="1:2" x14ac:dyDescent="0.25">
      <c r="A4981" s="62">
        <v>31171605</v>
      </c>
      <c r="B4981" s="63" t="s">
        <v>10926</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11780</v>
      </c>
    </row>
    <row r="4986" spans="1:2" x14ac:dyDescent="0.25">
      <c r="A4986" s="62">
        <v>31171708</v>
      </c>
      <c r="B4986" s="63" t="s">
        <v>3566</v>
      </c>
    </row>
    <row r="4987" spans="1:2" x14ac:dyDescent="0.25">
      <c r="A4987" s="62">
        <v>31171709</v>
      </c>
      <c r="B4987" s="63" t="s">
        <v>11565</v>
      </c>
    </row>
    <row r="4988" spans="1:2" x14ac:dyDescent="0.25">
      <c r="A4988" s="62">
        <v>31171710</v>
      </c>
      <c r="B4988" s="63" t="s">
        <v>10857</v>
      </c>
    </row>
    <row r="4989" spans="1:2" x14ac:dyDescent="0.25">
      <c r="A4989" s="62">
        <v>31171711</v>
      </c>
      <c r="B4989" s="63" t="s">
        <v>16469</v>
      </c>
    </row>
    <row r="4990" spans="1:2" x14ac:dyDescent="0.25">
      <c r="A4990" s="62">
        <v>31171712</v>
      </c>
      <c r="B4990" s="63" t="s">
        <v>18054</v>
      </c>
    </row>
    <row r="4991" spans="1:2" x14ac:dyDescent="0.25">
      <c r="A4991" s="62">
        <v>31171713</v>
      </c>
      <c r="B4991" s="63" t="s">
        <v>10170</v>
      </c>
    </row>
    <row r="4992" spans="1:2" x14ac:dyDescent="0.25">
      <c r="A4992" s="62">
        <v>31171714</v>
      </c>
      <c r="B4992" s="63" t="s">
        <v>8246</v>
      </c>
    </row>
    <row r="4993" spans="1:2" x14ac:dyDescent="0.25">
      <c r="A4993" s="62">
        <v>31171801</v>
      </c>
      <c r="B4993" s="63" t="s">
        <v>17791</v>
      </c>
    </row>
    <row r="4994" spans="1:2" x14ac:dyDescent="0.25">
      <c r="A4994" s="62">
        <v>31171802</v>
      </c>
      <c r="B4994" s="63" t="s">
        <v>7237</v>
      </c>
    </row>
    <row r="4995" spans="1:2" x14ac:dyDescent="0.25">
      <c r="A4995" s="62">
        <v>31171803</v>
      </c>
      <c r="B4995" s="63" t="s">
        <v>1024</v>
      </c>
    </row>
    <row r="4996" spans="1:2" x14ac:dyDescent="0.25">
      <c r="A4996" s="62">
        <v>31171804</v>
      </c>
      <c r="B4996" s="63" t="s">
        <v>9990</v>
      </c>
    </row>
    <row r="4997" spans="1:2" x14ac:dyDescent="0.25">
      <c r="A4997" s="62">
        <v>31171805</v>
      </c>
      <c r="B4997" s="63" t="s">
        <v>13625</v>
      </c>
    </row>
    <row r="4998" spans="1:2" x14ac:dyDescent="0.25">
      <c r="A4998" s="62">
        <v>31171806</v>
      </c>
      <c r="B4998" s="63" t="s">
        <v>4191</v>
      </c>
    </row>
    <row r="4999" spans="1:2" x14ac:dyDescent="0.25">
      <c r="A4999" s="62">
        <v>31171901</v>
      </c>
      <c r="B4999" s="63" t="s">
        <v>5838</v>
      </c>
    </row>
    <row r="5000" spans="1:2" x14ac:dyDescent="0.25">
      <c r="A5000" s="62">
        <v>31181501</v>
      </c>
      <c r="B5000" s="63" t="s">
        <v>9269</v>
      </c>
    </row>
    <row r="5001" spans="1:2" x14ac:dyDescent="0.25">
      <c r="A5001" s="62">
        <v>31181502</v>
      </c>
      <c r="B5001" s="63" t="s">
        <v>12543</v>
      </c>
    </row>
    <row r="5002" spans="1:2" x14ac:dyDescent="0.25">
      <c r="A5002" s="62">
        <v>31181503</v>
      </c>
      <c r="B5002" s="63" t="s">
        <v>7176</v>
      </c>
    </row>
    <row r="5003" spans="1:2" x14ac:dyDescent="0.25">
      <c r="A5003" s="62">
        <v>31181504</v>
      </c>
      <c r="B5003" s="63" t="s">
        <v>2438</v>
      </c>
    </row>
    <row r="5004" spans="1:2" x14ac:dyDescent="0.25">
      <c r="A5004" s="62">
        <v>31181505</v>
      </c>
      <c r="B5004" s="63" t="s">
        <v>6715</v>
      </c>
    </row>
    <row r="5005" spans="1:2" x14ac:dyDescent="0.25">
      <c r="A5005" s="62">
        <v>31181506</v>
      </c>
      <c r="B5005" s="63" t="s">
        <v>12342</v>
      </c>
    </row>
    <row r="5006" spans="1:2" x14ac:dyDescent="0.25">
      <c r="A5006" s="62">
        <v>31181507</v>
      </c>
      <c r="B5006" s="63" t="s">
        <v>5948</v>
      </c>
    </row>
    <row r="5007" spans="1:2" x14ac:dyDescent="0.25">
      <c r="A5007" s="62">
        <v>31181508</v>
      </c>
      <c r="B5007" s="63" t="s">
        <v>17497</v>
      </c>
    </row>
    <row r="5008" spans="1:2" x14ac:dyDescent="0.25">
      <c r="A5008" s="62">
        <v>31181509</v>
      </c>
      <c r="B5008" s="63" t="s">
        <v>1347</v>
      </c>
    </row>
    <row r="5009" spans="1:2" x14ac:dyDescent="0.25">
      <c r="A5009" s="62">
        <v>31181510</v>
      </c>
      <c r="B5009" s="63" t="s">
        <v>3922</v>
      </c>
    </row>
    <row r="5010" spans="1:2" x14ac:dyDescent="0.25">
      <c r="A5010" s="62">
        <v>31181511</v>
      </c>
      <c r="B5010" s="63" t="s">
        <v>11875</v>
      </c>
    </row>
    <row r="5011" spans="1:2" x14ac:dyDescent="0.25">
      <c r="A5011" s="62">
        <v>31181512</v>
      </c>
      <c r="B5011" s="63" t="s">
        <v>2188</v>
      </c>
    </row>
    <row r="5012" spans="1:2" x14ac:dyDescent="0.25">
      <c r="A5012" s="62">
        <v>31181601</v>
      </c>
      <c r="B5012" s="63" t="s">
        <v>8645</v>
      </c>
    </row>
    <row r="5013" spans="1:2" x14ac:dyDescent="0.25">
      <c r="A5013" s="62">
        <v>31181602</v>
      </c>
      <c r="B5013" s="63" t="s">
        <v>12656</v>
      </c>
    </row>
    <row r="5014" spans="1:2" x14ac:dyDescent="0.25">
      <c r="A5014" s="62">
        <v>31181603</v>
      </c>
      <c r="B5014" s="63" t="s">
        <v>7183</v>
      </c>
    </row>
    <row r="5015" spans="1:2" x14ac:dyDescent="0.25">
      <c r="A5015" s="62">
        <v>31181604</v>
      </c>
      <c r="B5015" s="63" t="s">
        <v>11662</v>
      </c>
    </row>
    <row r="5016" spans="1:2" x14ac:dyDescent="0.25">
      <c r="A5016" s="62">
        <v>31181605</v>
      </c>
      <c r="B5016" s="63" t="s">
        <v>15584</v>
      </c>
    </row>
    <row r="5017" spans="1:2" x14ac:dyDescent="0.25">
      <c r="A5017" s="62">
        <v>31181606</v>
      </c>
      <c r="B5017" s="63" t="s">
        <v>4015</v>
      </c>
    </row>
    <row r="5018" spans="1:2" x14ac:dyDescent="0.25">
      <c r="A5018" s="62">
        <v>31181607</v>
      </c>
      <c r="B5018" s="63" t="s">
        <v>14504</v>
      </c>
    </row>
    <row r="5019" spans="1:2" x14ac:dyDescent="0.25">
      <c r="A5019" s="62">
        <v>31181701</v>
      </c>
      <c r="B5019" s="63" t="s">
        <v>8051</v>
      </c>
    </row>
    <row r="5020" spans="1:2" x14ac:dyDescent="0.25">
      <c r="A5020" s="62">
        <v>31181702</v>
      </c>
      <c r="B5020" s="63" t="s">
        <v>6578</v>
      </c>
    </row>
    <row r="5021" spans="1:2" x14ac:dyDescent="0.25">
      <c r="A5021" s="62">
        <v>31181703</v>
      </c>
      <c r="B5021" s="63" t="s">
        <v>2073</v>
      </c>
    </row>
    <row r="5022" spans="1:2" x14ac:dyDescent="0.25">
      <c r="A5022" s="62">
        <v>31191501</v>
      </c>
      <c r="B5022" s="63" t="s">
        <v>2052</v>
      </c>
    </row>
    <row r="5023" spans="1:2" x14ac:dyDescent="0.25">
      <c r="A5023" s="62">
        <v>31191502</v>
      </c>
      <c r="B5023" s="63" t="s">
        <v>14909</v>
      </c>
    </row>
    <row r="5024" spans="1:2" x14ac:dyDescent="0.25">
      <c r="A5024" s="62">
        <v>31191504</v>
      </c>
      <c r="B5024" s="63" t="s">
        <v>11456</v>
      </c>
    </row>
    <row r="5025" spans="1:2" x14ac:dyDescent="0.25">
      <c r="A5025" s="62">
        <v>31191505</v>
      </c>
      <c r="B5025" s="63" t="s">
        <v>1138</v>
      </c>
    </row>
    <row r="5026" spans="1:2" x14ac:dyDescent="0.25">
      <c r="A5026" s="62">
        <v>31191506</v>
      </c>
      <c r="B5026" s="63" t="s">
        <v>1392</v>
      </c>
    </row>
    <row r="5027" spans="1:2" x14ac:dyDescent="0.25">
      <c r="A5027" s="62">
        <v>31191507</v>
      </c>
      <c r="B5027" s="63" t="s">
        <v>15778</v>
      </c>
    </row>
    <row r="5028" spans="1:2" x14ac:dyDescent="0.25">
      <c r="A5028" s="62">
        <v>31191508</v>
      </c>
      <c r="B5028" s="63" t="s">
        <v>7090</v>
      </c>
    </row>
    <row r="5029" spans="1:2" x14ac:dyDescent="0.25">
      <c r="A5029" s="62">
        <v>31191509</v>
      </c>
      <c r="B5029" s="63" t="s">
        <v>1985</v>
      </c>
    </row>
    <row r="5030" spans="1:2" x14ac:dyDescent="0.25">
      <c r="A5030" s="62">
        <v>31191510</v>
      </c>
      <c r="B5030" s="63" t="s">
        <v>18697</v>
      </c>
    </row>
    <row r="5031" spans="1:2" x14ac:dyDescent="0.25">
      <c r="A5031" s="62">
        <v>31191511</v>
      </c>
      <c r="B5031" s="63" t="s">
        <v>4574</v>
      </c>
    </row>
    <row r="5032" spans="1:2" x14ac:dyDescent="0.25">
      <c r="A5032" s="62">
        <v>31191512</v>
      </c>
      <c r="B5032" s="63" t="s">
        <v>11480</v>
      </c>
    </row>
    <row r="5033" spans="1:2" x14ac:dyDescent="0.25">
      <c r="A5033" s="62">
        <v>31191513</v>
      </c>
      <c r="B5033" s="63" t="s">
        <v>13274</v>
      </c>
    </row>
    <row r="5034" spans="1:2" x14ac:dyDescent="0.25">
      <c r="A5034" s="62">
        <v>31191514</v>
      </c>
      <c r="B5034" s="63" t="s">
        <v>12612</v>
      </c>
    </row>
    <row r="5035" spans="1:2" x14ac:dyDescent="0.25">
      <c r="A5035" s="62">
        <v>31191515</v>
      </c>
      <c r="B5035" s="63" t="s">
        <v>12713</v>
      </c>
    </row>
    <row r="5036" spans="1:2" x14ac:dyDescent="0.25">
      <c r="A5036" s="62">
        <v>31191516</v>
      </c>
      <c r="B5036" s="63" t="s">
        <v>2423</v>
      </c>
    </row>
    <row r="5037" spans="1:2" x14ac:dyDescent="0.25">
      <c r="A5037" s="62">
        <v>31191517</v>
      </c>
      <c r="B5037" s="63" t="s">
        <v>3073</v>
      </c>
    </row>
    <row r="5038" spans="1:2" x14ac:dyDescent="0.25">
      <c r="A5038" s="62">
        <v>31191518</v>
      </c>
      <c r="B5038" s="63" t="s">
        <v>8640</v>
      </c>
    </row>
    <row r="5039" spans="1:2" x14ac:dyDescent="0.25">
      <c r="A5039" s="62">
        <v>31191519</v>
      </c>
      <c r="B5039" s="63" t="s">
        <v>11778</v>
      </c>
    </row>
    <row r="5040" spans="1:2" x14ac:dyDescent="0.25">
      <c r="A5040" s="62">
        <v>31191601</v>
      </c>
      <c r="B5040" s="63" t="s">
        <v>6554</v>
      </c>
    </row>
    <row r="5041" spans="1:2" x14ac:dyDescent="0.25">
      <c r="A5041" s="62">
        <v>31191602</v>
      </c>
      <c r="B5041" s="63" t="s">
        <v>8436</v>
      </c>
    </row>
    <row r="5042" spans="1:2" x14ac:dyDescent="0.25">
      <c r="A5042" s="62">
        <v>31191603</v>
      </c>
      <c r="B5042" s="63" t="s">
        <v>2498</v>
      </c>
    </row>
    <row r="5043" spans="1:2" x14ac:dyDescent="0.25">
      <c r="A5043" s="62">
        <v>31201501</v>
      </c>
      <c r="B5043" s="63" t="s">
        <v>17517</v>
      </c>
    </row>
    <row r="5044" spans="1:2" x14ac:dyDescent="0.25">
      <c r="A5044" s="62">
        <v>31201502</v>
      </c>
      <c r="B5044" s="63" t="s">
        <v>12256</v>
      </c>
    </row>
    <row r="5045" spans="1:2" x14ac:dyDescent="0.25">
      <c r="A5045" s="62">
        <v>31201503</v>
      </c>
      <c r="B5045" s="63" t="s">
        <v>14993</v>
      </c>
    </row>
    <row r="5046" spans="1:2" x14ac:dyDescent="0.25">
      <c r="A5046" s="62">
        <v>31201504</v>
      </c>
      <c r="B5046" s="63" t="s">
        <v>4166</v>
      </c>
    </row>
    <row r="5047" spans="1:2" x14ac:dyDescent="0.25">
      <c r="A5047" s="62">
        <v>31201505</v>
      </c>
      <c r="B5047" s="63" t="s">
        <v>18517</v>
      </c>
    </row>
    <row r="5048" spans="1:2" x14ac:dyDescent="0.25">
      <c r="A5048" s="62">
        <v>31201506</v>
      </c>
      <c r="B5048" s="63" t="s">
        <v>18541</v>
      </c>
    </row>
    <row r="5049" spans="1:2" x14ac:dyDescent="0.25">
      <c r="A5049" s="62">
        <v>31201507</v>
      </c>
      <c r="B5049" s="63" t="s">
        <v>7908</v>
      </c>
    </row>
    <row r="5050" spans="1:2" x14ac:dyDescent="0.25">
      <c r="A5050" s="62">
        <v>31201508</v>
      </c>
      <c r="B5050" s="63" t="s">
        <v>14339</v>
      </c>
    </row>
    <row r="5051" spans="1:2" x14ac:dyDescent="0.25">
      <c r="A5051" s="62">
        <v>31201509</v>
      </c>
      <c r="B5051" s="63" t="s">
        <v>6017</v>
      </c>
    </row>
    <row r="5052" spans="1:2" x14ac:dyDescent="0.25">
      <c r="A5052" s="62">
        <v>31201510</v>
      </c>
      <c r="B5052" s="63" t="s">
        <v>14222</v>
      </c>
    </row>
    <row r="5053" spans="1:2" x14ac:dyDescent="0.25">
      <c r="A5053" s="62">
        <v>31201511</v>
      </c>
      <c r="B5053" s="63" t="s">
        <v>3576</v>
      </c>
    </row>
    <row r="5054" spans="1:2" x14ac:dyDescent="0.25">
      <c r="A5054" s="62">
        <v>31201512</v>
      </c>
      <c r="B5054" s="63" t="s">
        <v>2605</v>
      </c>
    </row>
    <row r="5055" spans="1:2" x14ac:dyDescent="0.25">
      <c r="A5055" s="62">
        <v>31201513</v>
      </c>
      <c r="B5055" s="63" t="s">
        <v>11409</v>
      </c>
    </row>
    <row r="5056" spans="1:2" x14ac:dyDescent="0.25">
      <c r="A5056" s="62">
        <v>31201514</v>
      </c>
      <c r="B5056" s="63" t="s">
        <v>6802</v>
      </c>
    </row>
    <row r="5057" spans="1:2" x14ac:dyDescent="0.25">
      <c r="A5057" s="62">
        <v>31201515</v>
      </c>
      <c r="B5057" s="63" t="s">
        <v>13390</v>
      </c>
    </row>
    <row r="5058" spans="1:2" x14ac:dyDescent="0.25">
      <c r="A5058" s="62">
        <v>31201516</v>
      </c>
      <c r="B5058" s="63" t="s">
        <v>10948</v>
      </c>
    </row>
    <row r="5059" spans="1:2" x14ac:dyDescent="0.25">
      <c r="A5059" s="62">
        <v>31201517</v>
      </c>
      <c r="B5059" s="63" t="s">
        <v>10737</v>
      </c>
    </row>
    <row r="5060" spans="1:2" x14ac:dyDescent="0.25">
      <c r="A5060" s="62">
        <v>31201518</v>
      </c>
      <c r="B5060" s="63" t="s">
        <v>7635</v>
      </c>
    </row>
    <row r="5061" spans="1:2" x14ac:dyDescent="0.25">
      <c r="A5061" s="62">
        <v>31201519</v>
      </c>
      <c r="B5061" s="63" t="s">
        <v>3107</v>
      </c>
    </row>
    <row r="5062" spans="1:2" x14ac:dyDescent="0.25">
      <c r="A5062" s="62">
        <v>31201520</v>
      </c>
      <c r="B5062" s="63" t="s">
        <v>16368</v>
      </c>
    </row>
    <row r="5063" spans="1:2" x14ac:dyDescent="0.25">
      <c r="A5063" s="62">
        <v>31201521</v>
      </c>
      <c r="B5063" s="63" t="s">
        <v>11495</v>
      </c>
    </row>
    <row r="5064" spans="1:2" x14ac:dyDescent="0.25">
      <c r="A5064" s="62">
        <v>31201522</v>
      </c>
      <c r="B5064" s="63" t="s">
        <v>10373</v>
      </c>
    </row>
    <row r="5065" spans="1:2" x14ac:dyDescent="0.25">
      <c r="A5065" s="62">
        <v>31201523</v>
      </c>
      <c r="B5065" s="63" t="s">
        <v>15263</v>
      </c>
    </row>
    <row r="5066" spans="1:2" x14ac:dyDescent="0.25">
      <c r="A5066" s="62">
        <v>31201524</v>
      </c>
      <c r="B5066" s="63" t="s">
        <v>4110</v>
      </c>
    </row>
    <row r="5067" spans="1:2" x14ac:dyDescent="0.25">
      <c r="A5067" s="62">
        <v>31201525</v>
      </c>
      <c r="B5067" s="63" t="s">
        <v>11767</v>
      </c>
    </row>
    <row r="5068" spans="1:2" x14ac:dyDescent="0.25">
      <c r="A5068" s="62">
        <v>31201526</v>
      </c>
      <c r="B5068" s="63" t="s">
        <v>3012</v>
      </c>
    </row>
    <row r="5069" spans="1:2" x14ac:dyDescent="0.25">
      <c r="A5069" s="62">
        <v>31201527</v>
      </c>
      <c r="B5069" s="63" t="s">
        <v>6535</v>
      </c>
    </row>
    <row r="5070" spans="1:2" x14ac:dyDescent="0.25">
      <c r="A5070" s="62">
        <v>31201528</v>
      </c>
      <c r="B5070" s="63" t="s">
        <v>16706</v>
      </c>
    </row>
    <row r="5071" spans="1:2" x14ac:dyDescent="0.25">
      <c r="A5071" s="62">
        <v>31201601</v>
      </c>
      <c r="B5071" s="63" t="s">
        <v>14096</v>
      </c>
    </row>
    <row r="5072" spans="1:2" x14ac:dyDescent="0.25">
      <c r="A5072" s="62">
        <v>31201602</v>
      </c>
      <c r="B5072" s="63" t="s">
        <v>17232</v>
      </c>
    </row>
    <row r="5073" spans="1:2" x14ac:dyDescent="0.25">
      <c r="A5073" s="62">
        <v>31201603</v>
      </c>
      <c r="B5073" s="63" t="s">
        <v>5458</v>
      </c>
    </row>
    <row r="5074" spans="1:2" x14ac:dyDescent="0.25">
      <c r="A5074" s="62">
        <v>31201604</v>
      </c>
      <c r="B5074" s="63" t="s">
        <v>12914</v>
      </c>
    </row>
    <row r="5075" spans="1:2" x14ac:dyDescent="0.25">
      <c r="A5075" s="62">
        <v>31201605</v>
      </c>
      <c r="B5075" s="63" t="s">
        <v>5265</v>
      </c>
    </row>
    <row r="5076" spans="1:2" x14ac:dyDescent="0.25">
      <c r="A5076" s="62">
        <v>31201606</v>
      </c>
      <c r="B5076" s="63" t="s">
        <v>9453</v>
      </c>
    </row>
    <row r="5077" spans="1:2" x14ac:dyDescent="0.25">
      <c r="A5077" s="62">
        <v>31201607</v>
      </c>
      <c r="B5077" s="63" t="s">
        <v>1407</v>
      </c>
    </row>
    <row r="5078" spans="1:2" x14ac:dyDescent="0.25">
      <c r="A5078" s="62">
        <v>31201608</v>
      </c>
      <c r="B5078" s="63" t="s">
        <v>7425</v>
      </c>
    </row>
    <row r="5079" spans="1:2" x14ac:dyDescent="0.25">
      <c r="A5079" s="62">
        <v>31201609</v>
      </c>
      <c r="B5079" s="63" t="s">
        <v>6419</v>
      </c>
    </row>
    <row r="5080" spans="1:2" x14ac:dyDescent="0.25">
      <c r="A5080" s="62">
        <v>31201610</v>
      </c>
      <c r="B5080" s="63" t="s">
        <v>7001</v>
      </c>
    </row>
    <row r="5081" spans="1:2" x14ac:dyDescent="0.25">
      <c r="A5081" s="62">
        <v>31201611</v>
      </c>
      <c r="B5081" s="63" t="s">
        <v>13493</v>
      </c>
    </row>
    <row r="5082" spans="1:2" x14ac:dyDescent="0.25">
      <c r="A5082" s="62">
        <v>31201612</v>
      </c>
      <c r="B5082" s="63" t="s">
        <v>10767</v>
      </c>
    </row>
    <row r="5083" spans="1:2" x14ac:dyDescent="0.25">
      <c r="A5083" s="62">
        <v>31201613</v>
      </c>
      <c r="B5083" s="63" t="s">
        <v>15136</v>
      </c>
    </row>
    <row r="5084" spans="1:2" x14ac:dyDescent="0.25">
      <c r="A5084" s="62">
        <v>31201614</v>
      </c>
      <c r="B5084" s="63" t="s">
        <v>1913</v>
      </c>
    </row>
    <row r="5085" spans="1:2" x14ac:dyDescent="0.25">
      <c r="A5085" s="62">
        <v>31201615</v>
      </c>
      <c r="B5085" s="63" t="s">
        <v>3734</v>
      </c>
    </row>
    <row r="5086" spans="1:2" x14ac:dyDescent="0.25">
      <c r="A5086" s="62">
        <v>31201616</v>
      </c>
      <c r="B5086" s="63" t="s">
        <v>10321</v>
      </c>
    </row>
    <row r="5087" spans="1:2" x14ac:dyDescent="0.25">
      <c r="A5087" s="62">
        <v>31201617</v>
      </c>
      <c r="B5087" s="63" t="s">
        <v>16385</v>
      </c>
    </row>
    <row r="5088" spans="1:2" x14ac:dyDescent="0.25">
      <c r="A5088" s="62">
        <v>31211501</v>
      </c>
      <c r="B5088" s="63" t="s">
        <v>11606</v>
      </c>
    </row>
    <row r="5089" spans="1:2" x14ac:dyDescent="0.25">
      <c r="A5089" s="62">
        <v>31211502</v>
      </c>
      <c r="B5089" s="63" t="s">
        <v>2249</v>
      </c>
    </row>
    <row r="5090" spans="1:2" x14ac:dyDescent="0.25">
      <c r="A5090" s="62">
        <v>31211503</v>
      </c>
      <c r="B5090" s="63" t="s">
        <v>11037</v>
      </c>
    </row>
    <row r="5091" spans="1:2" x14ac:dyDescent="0.25">
      <c r="A5091" s="62">
        <v>31211504</v>
      </c>
      <c r="B5091" s="63" t="s">
        <v>14248</v>
      </c>
    </row>
    <row r="5092" spans="1:2" x14ac:dyDescent="0.25">
      <c r="A5092" s="62">
        <v>31211505</v>
      </c>
      <c r="B5092" s="63" t="s">
        <v>4281</v>
      </c>
    </row>
    <row r="5093" spans="1:2" x14ac:dyDescent="0.25">
      <c r="A5093" s="62">
        <v>31211506</v>
      </c>
      <c r="B5093" s="63" t="s">
        <v>8856</v>
      </c>
    </row>
    <row r="5094" spans="1:2" x14ac:dyDescent="0.25">
      <c r="A5094" s="62">
        <v>31211507</v>
      </c>
      <c r="B5094" s="63" t="s">
        <v>4702</v>
      </c>
    </row>
    <row r="5095" spans="1:2" x14ac:dyDescent="0.25">
      <c r="A5095" s="62">
        <v>31211508</v>
      </c>
      <c r="B5095" s="63" t="s">
        <v>11173</v>
      </c>
    </row>
    <row r="5096" spans="1:2" x14ac:dyDescent="0.25">
      <c r="A5096" s="62">
        <v>31211509</v>
      </c>
      <c r="B5096" s="63" t="s">
        <v>18658</v>
      </c>
    </row>
    <row r="5097" spans="1:2" x14ac:dyDescent="0.25">
      <c r="A5097" s="62">
        <v>31211510</v>
      </c>
      <c r="B5097" s="63" t="s">
        <v>4156</v>
      </c>
    </row>
    <row r="5098" spans="1:2" x14ac:dyDescent="0.25">
      <c r="A5098" s="62">
        <v>31211511</v>
      </c>
      <c r="B5098" s="63" t="s">
        <v>2386</v>
      </c>
    </row>
    <row r="5099" spans="1:2" x14ac:dyDescent="0.25">
      <c r="A5099" s="62">
        <v>31211512</v>
      </c>
      <c r="B5099" s="63" t="s">
        <v>18324</v>
      </c>
    </row>
    <row r="5100" spans="1:2" x14ac:dyDescent="0.25">
      <c r="A5100" s="62">
        <v>31211601</v>
      </c>
      <c r="B5100" s="63" t="s">
        <v>7239</v>
      </c>
    </row>
    <row r="5101" spans="1:2" x14ac:dyDescent="0.25">
      <c r="A5101" s="62">
        <v>31211602</v>
      </c>
      <c r="B5101" s="63" t="s">
        <v>7239</v>
      </c>
    </row>
    <row r="5102" spans="1:2" x14ac:dyDescent="0.25">
      <c r="A5102" s="62">
        <v>31211603</v>
      </c>
      <c r="B5102" s="63" t="s">
        <v>7</v>
      </c>
    </row>
    <row r="5103" spans="1:2" x14ac:dyDescent="0.25">
      <c r="A5103" s="62">
        <v>31211604</v>
      </c>
      <c r="B5103" s="63" t="s">
        <v>12829</v>
      </c>
    </row>
    <row r="5104" spans="1:2" x14ac:dyDescent="0.25">
      <c r="A5104" s="62">
        <v>31211605</v>
      </c>
      <c r="B5104" s="63" t="s">
        <v>5564</v>
      </c>
    </row>
    <row r="5105" spans="1:2" x14ac:dyDescent="0.25">
      <c r="A5105" s="62">
        <v>31211606</v>
      </c>
      <c r="B5105" s="63" t="s">
        <v>14564</v>
      </c>
    </row>
    <row r="5106" spans="1:2" x14ac:dyDescent="0.25">
      <c r="A5106" s="62">
        <v>31211701</v>
      </c>
      <c r="B5106" s="63" t="s">
        <v>11723</v>
      </c>
    </row>
    <row r="5107" spans="1:2" x14ac:dyDescent="0.25">
      <c r="A5107" s="62">
        <v>31211702</v>
      </c>
      <c r="B5107" s="63" t="s">
        <v>18672</v>
      </c>
    </row>
    <row r="5108" spans="1:2" x14ac:dyDescent="0.25">
      <c r="A5108" s="62">
        <v>31211703</v>
      </c>
      <c r="B5108" s="63" t="s">
        <v>11444</v>
      </c>
    </row>
    <row r="5109" spans="1:2" x14ac:dyDescent="0.25">
      <c r="A5109" s="62">
        <v>31211704</v>
      </c>
      <c r="B5109" s="63" t="s">
        <v>9547</v>
      </c>
    </row>
    <row r="5110" spans="1:2" x14ac:dyDescent="0.25">
      <c r="A5110" s="62">
        <v>31211705</v>
      </c>
      <c r="B5110" s="63" t="s">
        <v>15605</v>
      </c>
    </row>
    <row r="5111" spans="1:2" x14ac:dyDescent="0.25">
      <c r="A5111" s="62">
        <v>31211706</v>
      </c>
      <c r="B5111" s="63" t="s">
        <v>12053</v>
      </c>
    </row>
    <row r="5112" spans="1:2" x14ac:dyDescent="0.25">
      <c r="A5112" s="62">
        <v>31211707</v>
      </c>
      <c r="B5112" s="63" t="s">
        <v>11816</v>
      </c>
    </row>
    <row r="5113" spans="1:2" x14ac:dyDescent="0.25">
      <c r="A5113" s="62">
        <v>31211708</v>
      </c>
      <c r="B5113" s="63" t="s">
        <v>1928</v>
      </c>
    </row>
    <row r="5114" spans="1:2" x14ac:dyDescent="0.25">
      <c r="A5114" s="62">
        <v>31211801</v>
      </c>
      <c r="B5114" s="63" t="s">
        <v>5476</v>
      </c>
    </row>
    <row r="5115" spans="1:2" x14ac:dyDescent="0.25">
      <c r="A5115" s="62">
        <v>31211802</v>
      </c>
      <c r="B5115" s="63" t="s">
        <v>14308</v>
      </c>
    </row>
    <row r="5116" spans="1:2" x14ac:dyDescent="0.25">
      <c r="A5116" s="62">
        <v>31211803</v>
      </c>
      <c r="B5116" s="63" t="s">
        <v>13944</v>
      </c>
    </row>
    <row r="5117" spans="1:2" x14ac:dyDescent="0.25">
      <c r="A5117" s="62">
        <v>31211901</v>
      </c>
      <c r="B5117" s="63" t="s">
        <v>11403</v>
      </c>
    </row>
    <row r="5118" spans="1:2" x14ac:dyDescent="0.25">
      <c r="A5118" s="62">
        <v>31211902</v>
      </c>
      <c r="B5118" s="63" t="s">
        <v>9185</v>
      </c>
    </row>
    <row r="5119" spans="1:2" x14ac:dyDescent="0.25">
      <c r="A5119" s="62">
        <v>31211903</v>
      </c>
      <c r="B5119" s="63" t="s">
        <v>14015</v>
      </c>
    </row>
    <row r="5120" spans="1:2" x14ac:dyDescent="0.25">
      <c r="A5120" s="62">
        <v>31211904</v>
      </c>
      <c r="B5120" s="63" t="s">
        <v>16356</v>
      </c>
    </row>
    <row r="5121" spans="1:2" x14ac:dyDescent="0.25">
      <c r="A5121" s="62">
        <v>31211905</v>
      </c>
      <c r="B5121" s="63" t="s">
        <v>4267</v>
      </c>
    </row>
    <row r="5122" spans="1:2" x14ac:dyDescent="0.25">
      <c r="A5122" s="62">
        <v>31211906</v>
      </c>
      <c r="B5122" s="63" t="s">
        <v>10529</v>
      </c>
    </row>
    <row r="5123" spans="1:2" x14ac:dyDescent="0.25">
      <c r="A5123" s="62">
        <v>31211908</v>
      </c>
      <c r="B5123" s="63" t="s">
        <v>10735</v>
      </c>
    </row>
    <row r="5124" spans="1:2" x14ac:dyDescent="0.25">
      <c r="A5124" s="62">
        <v>31211909</v>
      </c>
      <c r="B5124" s="63" t="s">
        <v>6926</v>
      </c>
    </row>
    <row r="5125" spans="1:2" x14ac:dyDescent="0.25">
      <c r="A5125" s="62">
        <v>31211910</v>
      </c>
      <c r="B5125" s="63" t="s">
        <v>9247</v>
      </c>
    </row>
    <row r="5126" spans="1:2" x14ac:dyDescent="0.25">
      <c r="A5126" s="62">
        <v>31211912</v>
      </c>
      <c r="B5126" s="63" t="s">
        <v>15227</v>
      </c>
    </row>
    <row r="5127" spans="1:2" x14ac:dyDescent="0.25">
      <c r="A5127" s="62">
        <v>31211913</v>
      </c>
      <c r="B5127" s="63" t="s">
        <v>14911</v>
      </c>
    </row>
    <row r="5128" spans="1:2" x14ac:dyDescent="0.25">
      <c r="A5128" s="62">
        <v>31211914</v>
      </c>
      <c r="B5128" s="63" t="s">
        <v>1820</v>
      </c>
    </row>
    <row r="5129" spans="1:2" x14ac:dyDescent="0.25">
      <c r="A5129" s="62">
        <v>31211915</v>
      </c>
      <c r="B5129" s="63" t="s">
        <v>12007</v>
      </c>
    </row>
    <row r="5130" spans="1:2" x14ac:dyDescent="0.25">
      <c r="A5130" s="62">
        <v>31211916</v>
      </c>
      <c r="B5130" s="63" t="s">
        <v>15151</v>
      </c>
    </row>
    <row r="5131" spans="1:2" x14ac:dyDescent="0.25">
      <c r="A5131" s="62">
        <v>31211917</v>
      </c>
      <c r="B5131" s="63" t="s">
        <v>7498</v>
      </c>
    </row>
    <row r="5132" spans="1:2" x14ac:dyDescent="0.25">
      <c r="A5132" s="62">
        <v>31221601</v>
      </c>
      <c r="B5132" s="63" t="s">
        <v>18021</v>
      </c>
    </row>
    <row r="5133" spans="1:2" x14ac:dyDescent="0.25">
      <c r="A5133" s="62">
        <v>31221602</v>
      </c>
      <c r="B5133" s="63" t="s">
        <v>13731</v>
      </c>
    </row>
    <row r="5134" spans="1:2" x14ac:dyDescent="0.25">
      <c r="A5134" s="62">
        <v>31221603</v>
      </c>
      <c r="B5134" s="63" t="s">
        <v>6530</v>
      </c>
    </row>
    <row r="5135" spans="1:2" x14ac:dyDescent="0.25">
      <c r="A5135" s="62">
        <v>31231101</v>
      </c>
      <c r="B5135" s="63" t="s">
        <v>2355</v>
      </c>
    </row>
    <row r="5136" spans="1:2" x14ac:dyDescent="0.25">
      <c r="A5136" s="62">
        <v>31231102</v>
      </c>
      <c r="B5136" s="63" t="s">
        <v>960</v>
      </c>
    </row>
    <row r="5137" spans="1:2" x14ac:dyDescent="0.25">
      <c r="A5137" s="62">
        <v>31231103</v>
      </c>
      <c r="B5137" s="63" t="s">
        <v>2322</v>
      </c>
    </row>
    <row r="5138" spans="1:2" x14ac:dyDescent="0.25">
      <c r="A5138" s="62">
        <v>31231104</v>
      </c>
      <c r="B5138" s="63" t="s">
        <v>2533</v>
      </c>
    </row>
    <row r="5139" spans="1:2" x14ac:dyDescent="0.25">
      <c r="A5139" s="62">
        <v>31231105</v>
      </c>
      <c r="B5139" s="63" t="s">
        <v>15293</v>
      </c>
    </row>
    <row r="5140" spans="1:2" x14ac:dyDescent="0.25">
      <c r="A5140" s="62">
        <v>31231106</v>
      </c>
      <c r="B5140" s="63" t="s">
        <v>4556</v>
      </c>
    </row>
    <row r="5141" spans="1:2" x14ac:dyDescent="0.25">
      <c r="A5141" s="62">
        <v>31231107</v>
      </c>
      <c r="B5141" s="63" t="s">
        <v>1342</v>
      </c>
    </row>
    <row r="5142" spans="1:2" x14ac:dyDescent="0.25">
      <c r="A5142" s="62">
        <v>31231108</v>
      </c>
      <c r="B5142" s="63" t="s">
        <v>16191</v>
      </c>
    </row>
    <row r="5143" spans="1:2" x14ac:dyDescent="0.25">
      <c r="A5143" s="62">
        <v>31231109</v>
      </c>
      <c r="B5143" s="63" t="s">
        <v>12725</v>
      </c>
    </row>
    <row r="5144" spans="1:2" x14ac:dyDescent="0.25">
      <c r="A5144" s="62">
        <v>31231110</v>
      </c>
      <c r="B5144" s="63" t="s">
        <v>18673</v>
      </c>
    </row>
    <row r="5145" spans="1:2" x14ac:dyDescent="0.25">
      <c r="A5145" s="62">
        <v>31231111</v>
      </c>
      <c r="B5145" s="63" t="s">
        <v>5472</v>
      </c>
    </row>
    <row r="5146" spans="1:2" x14ac:dyDescent="0.25">
      <c r="A5146" s="62">
        <v>31231112</v>
      </c>
      <c r="B5146" s="63" t="s">
        <v>12547</v>
      </c>
    </row>
    <row r="5147" spans="1:2" x14ac:dyDescent="0.25">
      <c r="A5147" s="62">
        <v>31231113</v>
      </c>
      <c r="B5147" s="63" t="s">
        <v>11880</v>
      </c>
    </row>
    <row r="5148" spans="1:2" x14ac:dyDescent="0.25">
      <c r="A5148" s="62">
        <v>31231114</v>
      </c>
      <c r="B5148" s="63" t="s">
        <v>7356</v>
      </c>
    </row>
    <row r="5149" spans="1:2" x14ac:dyDescent="0.25">
      <c r="A5149" s="62">
        <v>31231115</v>
      </c>
      <c r="B5149" s="63" t="s">
        <v>3539</v>
      </c>
    </row>
    <row r="5150" spans="1:2" x14ac:dyDescent="0.25">
      <c r="A5150" s="62">
        <v>31231116</v>
      </c>
      <c r="B5150" s="63" t="s">
        <v>1235</v>
      </c>
    </row>
    <row r="5151" spans="1:2" x14ac:dyDescent="0.25">
      <c r="A5151" s="62">
        <v>31231117</v>
      </c>
      <c r="B5151" s="63" t="s">
        <v>14217</v>
      </c>
    </row>
    <row r="5152" spans="1:2" x14ac:dyDescent="0.25">
      <c r="A5152" s="62">
        <v>31231118</v>
      </c>
      <c r="B5152" s="63" t="s">
        <v>12027</v>
      </c>
    </row>
    <row r="5153" spans="1:2" x14ac:dyDescent="0.25">
      <c r="A5153" s="62">
        <v>31231119</v>
      </c>
      <c r="B5153" s="63" t="s">
        <v>11737</v>
      </c>
    </row>
    <row r="5154" spans="1:2" x14ac:dyDescent="0.25">
      <c r="A5154" s="62">
        <v>31231201</v>
      </c>
      <c r="B5154" s="63" t="s">
        <v>3402</v>
      </c>
    </row>
    <row r="5155" spans="1:2" x14ac:dyDescent="0.25">
      <c r="A5155" s="62">
        <v>31231202</v>
      </c>
      <c r="B5155" s="63" t="s">
        <v>6466</v>
      </c>
    </row>
    <row r="5156" spans="1:2" x14ac:dyDescent="0.25">
      <c r="A5156" s="62">
        <v>31231203</v>
      </c>
      <c r="B5156" s="63" t="s">
        <v>3635</v>
      </c>
    </row>
    <row r="5157" spans="1:2" x14ac:dyDescent="0.25">
      <c r="A5157" s="62">
        <v>31231204</v>
      </c>
      <c r="B5157" s="63" t="s">
        <v>12538</v>
      </c>
    </row>
    <row r="5158" spans="1:2" x14ac:dyDescent="0.25">
      <c r="A5158" s="62">
        <v>31231205</v>
      </c>
      <c r="B5158" s="63" t="s">
        <v>338</v>
      </c>
    </row>
    <row r="5159" spans="1:2" x14ac:dyDescent="0.25">
      <c r="A5159" s="62">
        <v>31231206</v>
      </c>
      <c r="B5159" s="63" t="s">
        <v>14335</v>
      </c>
    </row>
    <row r="5160" spans="1:2" x14ac:dyDescent="0.25">
      <c r="A5160" s="62">
        <v>31231207</v>
      </c>
      <c r="B5160" s="63" t="s">
        <v>17525</v>
      </c>
    </row>
    <row r="5161" spans="1:2" x14ac:dyDescent="0.25">
      <c r="A5161" s="62">
        <v>31231208</v>
      </c>
      <c r="B5161" s="63" t="s">
        <v>5502</v>
      </c>
    </row>
    <row r="5162" spans="1:2" x14ac:dyDescent="0.25">
      <c r="A5162" s="62">
        <v>31231209</v>
      </c>
      <c r="B5162" s="63" t="s">
        <v>18265</v>
      </c>
    </row>
    <row r="5163" spans="1:2" x14ac:dyDescent="0.25">
      <c r="A5163" s="62">
        <v>31231210</v>
      </c>
      <c r="B5163" s="63" t="s">
        <v>14700</v>
      </c>
    </row>
    <row r="5164" spans="1:2" x14ac:dyDescent="0.25">
      <c r="A5164" s="62">
        <v>31231211</v>
      </c>
      <c r="B5164" s="63" t="s">
        <v>16340</v>
      </c>
    </row>
    <row r="5165" spans="1:2" x14ac:dyDescent="0.25">
      <c r="A5165" s="62">
        <v>31231212</v>
      </c>
      <c r="B5165" s="63" t="s">
        <v>13231</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11916</v>
      </c>
    </row>
    <row r="5170" spans="1:2" x14ac:dyDescent="0.25">
      <c r="A5170" s="62">
        <v>31231217</v>
      </c>
      <c r="B5170" s="63" t="s">
        <v>13392</v>
      </c>
    </row>
    <row r="5171" spans="1:2" x14ac:dyDescent="0.25">
      <c r="A5171" s="62">
        <v>31231218</v>
      </c>
      <c r="B5171" s="63" t="s">
        <v>9197</v>
      </c>
    </row>
    <row r="5172" spans="1:2" x14ac:dyDescent="0.25">
      <c r="A5172" s="62">
        <v>31231219</v>
      </c>
      <c r="B5172" s="63" t="s">
        <v>3220</v>
      </c>
    </row>
    <row r="5173" spans="1:2" x14ac:dyDescent="0.25">
      <c r="A5173" s="62">
        <v>31231301</v>
      </c>
      <c r="B5173" s="63" t="s">
        <v>17329</v>
      </c>
    </row>
    <row r="5174" spans="1:2" x14ac:dyDescent="0.25">
      <c r="A5174" s="62">
        <v>31231302</v>
      </c>
      <c r="B5174" s="63" t="s">
        <v>11485</v>
      </c>
    </row>
    <row r="5175" spans="1:2" x14ac:dyDescent="0.25">
      <c r="A5175" s="62">
        <v>31231303</v>
      </c>
      <c r="B5175" s="63" t="s">
        <v>138</v>
      </c>
    </row>
    <row r="5176" spans="1:2" x14ac:dyDescent="0.25">
      <c r="A5176" s="62">
        <v>31231304</v>
      </c>
      <c r="B5176" s="63" t="s">
        <v>5399</v>
      </c>
    </row>
    <row r="5177" spans="1:2" x14ac:dyDescent="0.25">
      <c r="A5177" s="62">
        <v>31231305</v>
      </c>
      <c r="B5177" s="63" t="s">
        <v>13756</v>
      </c>
    </row>
    <row r="5178" spans="1:2" x14ac:dyDescent="0.25">
      <c r="A5178" s="62">
        <v>31231306</v>
      </c>
      <c r="B5178" s="63" t="s">
        <v>7655</v>
      </c>
    </row>
    <row r="5179" spans="1:2" x14ac:dyDescent="0.25">
      <c r="A5179" s="62">
        <v>31231307</v>
      </c>
      <c r="B5179" s="63" t="s">
        <v>7807</v>
      </c>
    </row>
    <row r="5180" spans="1:2" x14ac:dyDescent="0.25">
      <c r="A5180" s="62">
        <v>31231308</v>
      </c>
      <c r="B5180" s="63" t="s">
        <v>7853</v>
      </c>
    </row>
    <row r="5181" spans="1:2" x14ac:dyDescent="0.25">
      <c r="A5181" s="62">
        <v>31231309</v>
      </c>
      <c r="B5181" s="63" t="s">
        <v>14354</v>
      </c>
    </row>
    <row r="5182" spans="1:2" x14ac:dyDescent="0.25">
      <c r="A5182" s="62">
        <v>31231310</v>
      </c>
      <c r="B5182" s="63" t="s">
        <v>13452</v>
      </c>
    </row>
    <row r="5183" spans="1:2" x14ac:dyDescent="0.25">
      <c r="A5183" s="62">
        <v>31231311</v>
      </c>
      <c r="B5183" s="63" t="s">
        <v>3640</v>
      </c>
    </row>
    <row r="5184" spans="1:2" x14ac:dyDescent="0.25">
      <c r="A5184" s="62">
        <v>31231312</v>
      </c>
      <c r="B5184" s="63" t="s">
        <v>1889</v>
      </c>
    </row>
    <row r="5185" spans="1:2" x14ac:dyDescent="0.25">
      <c r="A5185" s="62">
        <v>31231313</v>
      </c>
      <c r="B5185" s="63" t="s">
        <v>8951</v>
      </c>
    </row>
    <row r="5186" spans="1:2" x14ac:dyDescent="0.25">
      <c r="A5186" s="62">
        <v>31231314</v>
      </c>
      <c r="B5186" s="63" t="s">
        <v>10018</v>
      </c>
    </row>
    <row r="5187" spans="1:2" x14ac:dyDescent="0.25">
      <c r="A5187" s="62">
        <v>31231315</v>
      </c>
      <c r="B5187" s="63" t="s">
        <v>15969</v>
      </c>
    </row>
    <row r="5188" spans="1:2" x14ac:dyDescent="0.25">
      <c r="A5188" s="62">
        <v>31231316</v>
      </c>
      <c r="B5188" s="63" t="s">
        <v>3875</v>
      </c>
    </row>
    <row r="5189" spans="1:2" x14ac:dyDescent="0.25">
      <c r="A5189" s="62">
        <v>31231317</v>
      </c>
      <c r="B5189" s="63" t="s">
        <v>15549</v>
      </c>
    </row>
    <row r="5190" spans="1:2" x14ac:dyDescent="0.25">
      <c r="A5190" s="62">
        <v>31231318</v>
      </c>
      <c r="B5190" s="63" t="s">
        <v>15251</v>
      </c>
    </row>
    <row r="5191" spans="1:2" x14ac:dyDescent="0.25">
      <c r="A5191" s="62">
        <v>31231319</v>
      </c>
      <c r="B5191" s="63" t="s">
        <v>17330</v>
      </c>
    </row>
    <row r="5192" spans="1:2" x14ac:dyDescent="0.25">
      <c r="A5192" s="62">
        <v>31231320</v>
      </c>
      <c r="B5192" s="63" t="s">
        <v>16198</v>
      </c>
    </row>
    <row r="5193" spans="1:2" x14ac:dyDescent="0.25">
      <c r="A5193" s="62">
        <v>31231321</v>
      </c>
      <c r="B5193" s="63" t="s">
        <v>7011</v>
      </c>
    </row>
    <row r="5194" spans="1:2" x14ac:dyDescent="0.25">
      <c r="A5194" s="62">
        <v>31231401</v>
      </c>
      <c r="B5194" s="63" t="s">
        <v>8926</v>
      </c>
    </row>
    <row r="5195" spans="1:2" x14ac:dyDescent="0.25">
      <c r="A5195" s="62">
        <v>31231402</v>
      </c>
      <c r="B5195" s="63" t="s">
        <v>14930</v>
      </c>
    </row>
    <row r="5196" spans="1:2" x14ac:dyDescent="0.25">
      <c r="A5196" s="62">
        <v>31231403</v>
      </c>
      <c r="B5196" s="63" t="s">
        <v>16176</v>
      </c>
    </row>
    <row r="5197" spans="1:2" x14ac:dyDescent="0.25">
      <c r="A5197" s="62">
        <v>31231404</v>
      </c>
      <c r="B5197" s="63" t="s">
        <v>2782</v>
      </c>
    </row>
    <row r="5198" spans="1:2" x14ac:dyDescent="0.25">
      <c r="A5198" s="62">
        <v>31231405</v>
      </c>
      <c r="B5198" s="63" t="s">
        <v>8518</v>
      </c>
    </row>
    <row r="5199" spans="1:2" x14ac:dyDescent="0.25">
      <c r="A5199" s="62">
        <v>31241501</v>
      </c>
      <c r="B5199" s="63" t="s">
        <v>11297</v>
      </c>
    </row>
    <row r="5200" spans="1:2" x14ac:dyDescent="0.25">
      <c r="A5200" s="62">
        <v>31241502</v>
      </c>
      <c r="B5200" s="63" t="s">
        <v>9849</v>
      </c>
    </row>
    <row r="5201" spans="1:2" x14ac:dyDescent="0.25">
      <c r="A5201" s="62">
        <v>31241601</v>
      </c>
      <c r="B5201" s="63" t="s">
        <v>6413</v>
      </c>
    </row>
    <row r="5202" spans="1:2" x14ac:dyDescent="0.25">
      <c r="A5202" s="62">
        <v>31241602</v>
      </c>
      <c r="B5202" s="63" t="s">
        <v>3257</v>
      </c>
    </row>
    <row r="5203" spans="1:2" x14ac:dyDescent="0.25">
      <c r="A5203" s="62">
        <v>31241603</v>
      </c>
      <c r="B5203" s="63" t="s">
        <v>8910</v>
      </c>
    </row>
    <row r="5204" spans="1:2" x14ac:dyDescent="0.25">
      <c r="A5204" s="62">
        <v>31241604</v>
      </c>
      <c r="B5204" s="63" t="s">
        <v>6170</v>
      </c>
    </row>
    <row r="5205" spans="1:2" x14ac:dyDescent="0.25">
      <c r="A5205" s="62">
        <v>31241605</v>
      </c>
      <c r="B5205" s="63" t="s">
        <v>4738</v>
      </c>
    </row>
    <row r="5206" spans="1:2" x14ac:dyDescent="0.25">
      <c r="A5206" s="62">
        <v>31241606</v>
      </c>
      <c r="B5206" s="63" t="s">
        <v>4122</v>
      </c>
    </row>
    <row r="5207" spans="1:2" x14ac:dyDescent="0.25">
      <c r="A5207" s="62">
        <v>31241607</v>
      </c>
      <c r="B5207" s="63" t="s">
        <v>11701</v>
      </c>
    </row>
    <row r="5208" spans="1:2" x14ac:dyDescent="0.25">
      <c r="A5208" s="62">
        <v>31241608</v>
      </c>
      <c r="B5208" s="63" t="s">
        <v>4030</v>
      </c>
    </row>
    <row r="5209" spans="1:2" x14ac:dyDescent="0.25">
      <c r="A5209" s="62">
        <v>31241609</v>
      </c>
      <c r="B5209" s="63" t="s">
        <v>12596</v>
      </c>
    </row>
    <row r="5210" spans="1:2" x14ac:dyDescent="0.25">
      <c r="A5210" s="62">
        <v>31241610</v>
      </c>
      <c r="B5210" s="63" t="s">
        <v>3693</v>
      </c>
    </row>
    <row r="5211" spans="1:2" x14ac:dyDescent="0.25">
      <c r="A5211" s="62">
        <v>31241701</v>
      </c>
      <c r="B5211" s="63" t="s">
        <v>18203</v>
      </c>
    </row>
    <row r="5212" spans="1:2" x14ac:dyDescent="0.25">
      <c r="A5212" s="62">
        <v>31241702</v>
      </c>
      <c r="B5212" s="63" t="s">
        <v>17151</v>
      </c>
    </row>
    <row r="5213" spans="1:2" x14ac:dyDescent="0.25">
      <c r="A5213" s="62">
        <v>31241703</v>
      </c>
      <c r="B5213" s="63" t="s">
        <v>13395</v>
      </c>
    </row>
    <row r="5214" spans="1:2" x14ac:dyDescent="0.25">
      <c r="A5214" s="62">
        <v>31241704</v>
      </c>
      <c r="B5214" s="63" t="s">
        <v>12083</v>
      </c>
    </row>
    <row r="5215" spans="1:2" x14ac:dyDescent="0.25">
      <c r="A5215" s="62">
        <v>31241705</v>
      </c>
      <c r="B5215" s="63" t="s">
        <v>18524</v>
      </c>
    </row>
    <row r="5216" spans="1:2" x14ac:dyDescent="0.25">
      <c r="A5216" s="62">
        <v>31241801</v>
      </c>
      <c r="B5216" s="63" t="s">
        <v>3177</v>
      </c>
    </row>
    <row r="5217" spans="1:2" x14ac:dyDescent="0.25">
      <c r="A5217" s="62">
        <v>31241802</v>
      </c>
      <c r="B5217" s="63" t="s">
        <v>13470</v>
      </c>
    </row>
    <row r="5218" spans="1:2" x14ac:dyDescent="0.25">
      <c r="A5218" s="62">
        <v>31241803</v>
      </c>
      <c r="B5218" s="63" t="s">
        <v>3508</v>
      </c>
    </row>
    <row r="5219" spans="1:2" x14ac:dyDescent="0.25">
      <c r="A5219" s="62">
        <v>31241804</v>
      </c>
      <c r="B5219" s="63" t="s">
        <v>5366</v>
      </c>
    </row>
    <row r="5220" spans="1:2" x14ac:dyDescent="0.25">
      <c r="A5220" s="62">
        <v>31241805</v>
      </c>
      <c r="B5220" s="63" t="s">
        <v>1903</v>
      </c>
    </row>
    <row r="5221" spans="1:2" x14ac:dyDescent="0.25">
      <c r="A5221" s="62">
        <v>31241806</v>
      </c>
      <c r="B5221" s="63" t="s">
        <v>6828</v>
      </c>
    </row>
    <row r="5222" spans="1:2" x14ac:dyDescent="0.25">
      <c r="A5222" s="62">
        <v>31241807</v>
      </c>
      <c r="B5222" s="63" t="s">
        <v>5738</v>
      </c>
    </row>
    <row r="5223" spans="1:2" x14ac:dyDescent="0.25">
      <c r="A5223" s="62">
        <v>31241901</v>
      </c>
      <c r="B5223" s="63" t="s">
        <v>68</v>
      </c>
    </row>
    <row r="5224" spans="1:2" x14ac:dyDescent="0.25">
      <c r="A5224" s="62">
        <v>31241902</v>
      </c>
      <c r="B5224" s="63" t="s">
        <v>14344</v>
      </c>
    </row>
    <row r="5225" spans="1:2" x14ac:dyDescent="0.25">
      <c r="A5225" s="62">
        <v>31241903</v>
      </c>
      <c r="B5225" s="63" t="s">
        <v>5566</v>
      </c>
    </row>
    <row r="5226" spans="1:2" x14ac:dyDescent="0.25">
      <c r="A5226" s="62">
        <v>31241904</v>
      </c>
      <c r="B5226" s="63" t="s">
        <v>14166</v>
      </c>
    </row>
    <row r="5227" spans="1:2" x14ac:dyDescent="0.25">
      <c r="A5227" s="62">
        <v>31241905</v>
      </c>
      <c r="B5227" s="63" t="s">
        <v>5724</v>
      </c>
    </row>
    <row r="5228" spans="1:2" x14ac:dyDescent="0.25">
      <c r="A5228" s="62">
        <v>31241906</v>
      </c>
      <c r="B5228" s="63" t="s">
        <v>16334</v>
      </c>
    </row>
    <row r="5229" spans="1:2" x14ac:dyDescent="0.25">
      <c r="A5229" s="62">
        <v>31241907</v>
      </c>
      <c r="B5229" s="63" t="s">
        <v>8695</v>
      </c>
    </row>
    <row r="5230" spans="1:2" x14ac:dyDescent="0.25">
      <c r="A5230" s="62">
        <v>31241908</v>
      </c>
      <c r="B5230" s="63" t="s">
        <v>2597</v>
      </c>
    </row>
    <row r="5231" spans="1:2" x14ac:dyDescent="0.25">
      <c r="A5231" s="62">
        <v>31242001</v>
      </c>
      <c r="B5231" s="63" t="s">
        <v>17942</v>
      </c>
    </row>
    <row r="5232" spans="1:2" x14ac:dyDescent="0.25">
      <c r="A5232" s="62">
        <v>31242002</v>
      </c>
      <c r="B5232" s="63" t="s">
        <v>8043</v>
      </c>
    </row>
    <row r="5233" spans="1:2" x14ac:dyDescent="0.25">
      <c r="A5233" s="62">
        <v>31242003</v>
      </c>
      <c r="B5233" s="63" t="s">
        <v>12115</v>
      </c>
    </row>
    <row r="5234" spans="1:2" x14ac:dyDescent="0.25">
      <c r="A5234" s="62">
        <v>31242101</v>
      </c>
      <c r="B5234" s="63" t="s">
        <v>17820</v>
      </c>
    </row>
    <row r="5235" spans="1:2" x14ac:dyDescent="0.25">
      <c r="A5235" s="62">
        <v>31242103</v>
      </c>
      <c r="B5235" s="63" t="s">
        <v>10055</v>
      </c>
    </row>
    <row r="5236" spans="1:2" x14ac:dyDescent="0.25">
      <c r="A5236" s="62">
        <v>31242104</v>
      </c>
      <c r="B5236" s="63" t="s">
        <v>8948</v>
      </c>
    </row>
    <row r="5237" spans="1:2" x14ac:dyDescent="0.25">
      <c r="A5237" s="62">
        <v>31242105</v>
      </c>
      <c r="B5237" s="63" t="s">
        <v>8846</v>
      </c>
    </row>
    <row r="5238" spans="1:2" x14ac:dyDescent="0.25">
      <c r="A5238" s="62">
        <v>31242106</v>
      </c>
      <c r="B5238" s="63" t="s">
        <v>12665</v>
      </c>
    </row>
    <row r="5239" spans="1:2" x14ac:dyDescent="0.25">
      <c r="A5239" s="62">
        <v>31242201</v>
      </c>
      <c r="B5239" s="63" t="s">
        <v>1692</v>
      </c>
    </row>
    <row r="5240" spans="1:2" x14ac:dyDescent="0.25">
      <c r="A5240" s="62">
        <v>31242202</v>
      </c>
      <c r="B5240" s="63" t="s">
        <v>10168</v>
      </c>
    </row>
    <row r="5241" spans="1:2" x14ac:dyDescent="0.25">
      <c r="A5241" s="62">
        <v>31242203</v>
      </c>
      <c r="B5241" s="63" t="s">
        <v>18631</v>
      </c>
    </row>
    <row r="5242" spans="1:2" x14ac:dyDescent="0.25">
      <c r="A5242" s="62">
        <v>31242204</v>
      </c>
      <c r="B5242" s="63" t="s">
        <v>18244</v>
      </c>
    </row>
    <row r="5243" spans="1:2" x14ac:dyDescent="0.25">
      <c r="A5243" s="62">
        <v>31242205</v>
      </c>
      <c r="B5243" s="63" t="s">
        <v>9752</v>
      </c>
    </row>
    <row r="5244" spans="1:2" x14ac:dyDescent="0.25">
      <c r="A5244" s="62">
        <v>31242206</v>
      </c>
      <c r="B5244" s="63" t="s">
        <v>17610</v>
      </c>
    </row>
    <row r="5245" spans="1:2" x14ac:dyDescent="0.25">
      <c r="A5245" s="62">
        <v>31242207</v>
      </c>
      <c r="B5245" s="63" t="s">
        <v>14604</v>
      </c>
    </row>
    <row r="5246" spans="1:2" x14ac:dyDescent="0.25">
      <c r="A5246" s="62">
        <v>31242208</v>
      </c>
      <c r="B5246" s="63" t="s">
        <v>18008</v>
      </c>
    </row>
    <row r="5247" spans="1:2" x14ac:dyDescent="0.25">
      <c r="A5247" s="62">
        <v>31251501</v>
      </c>
      <c r="B5247" s="63" t="s">
        <v>6328</v>
      </c>
    </row>
    <row r="5248" spans="1:2" x14ac:dyDescent="0.25">
      <c r="A5248" s="62">
        <v>31251502</v>
      </c>
      <c r="B5248" s="63" t="s">
        <v>520</v>
      </c>
    </row>
    <row r="5249" spans="1:2" x14ac:dyDescent="0.25">
      <c r="A5249" s="62">
        <v>31251503</v>
      </c>
      <c r="B5249" s="63" t="s">
        <v>12658</v>
      </c>
    </row>
    <row r="5250" spans="1:2" x14ac:dyDescent="0.25">
      <c r="A5250" s="62">
        <v>31251504</v>
      </c>
      <c r="B5250" s="63" t="s">
        <v>15310</v>
      </c>
    </row>
    <row r="5251" spans="1:2" x14ac:dyDescent="0.25">
      <c r="A5251" s="62">
        <v>31251505</v>
      </c>
      <c r="B5251" s="63" t="s">
        <v>18667</v>
      </c>
    </row>
    <row r="5252" spans="1:2" x14ac:dyDescent="0.25">
      <c r="A5252" s="62">
        <v>31251506</v>
      </c>
      <c r="B5252" s="63" t="s">
        <v>4965</v>
      </c>
    </row>
    <row r="5253" spans="1:2" x14ac:dyDescent="0.25">
      <c r="A5253" s="62">
        <v>31251507</v>
      </c>
      <c r="B5253" s="63" t="s">
        <v>13784</v>
      </c>
    </row>
    <row r="5254" spans="1:2" x14ac:dyDescent="0.25">
      <c r="A5254" s="62">
        <v>31251508</v>
      </c>
      <c r="B5254" s="63" t="s">
        <v>12483</v>
      </c>
    </row>
    <row r="5255" spans="1:2" x14ac:dyDescent="0.25">
      <c r="A5255" s="62">
        <v>31251509</v>
      </c>
      <c r="B5255" s="63" t="s">
        <v>3234</v>
      </c>
    </row>
    <row r="5256" spans="1:2" x14ac:dyDescent="0.25">
      <c r="A5256" s="62">
        <v>31251510</v>
      </c>
      <c r="B5256" s="63" t="s">
        <v>10214</v>
      </c>
    </row>
    <row r="5257" spans="1:2" x14ac:dyDescent="0.25">
      <c r="A5257" s="62">
        <v>31251511</v>
      </c>
      <c r="B5257" s="63" t="s">
        <v>9292</v>
      </c>
    </row>
    <row r="5258" spans="1:2" x14ac:dyDescent="0.25">
      <c r="A5258" s="62">
        <v>31251601</v>
      </c>
      <c r="B5258" s="63" t="s">
        <v>8379</v>
      </c>
    </row>
    <row r="5259" spans="1:2" x14ac:dyDescent="0.25">
      <c r="A5259" s="62">
        <v>31261501</v>
      </c>
      <c r="B5259" s="63" t="s">
        <v>6607</v>
      </c>
    </row>
    <row r="5260" spans="1:2" x14ac:dyDescent="0.25">
      <c r="A5260" s="62">
        <v>31261502</v>
      </c>
      <c r="B5260" s="63" t="s">
        <v>8342</v>
      </c>
    </row>
    <row r="5261" spans="1:2" x14ac:dyDescent="0.25">
      <c r="A5261" s="62">
        <v>31261503</v>
      </c>
      <c r="B5261" s="63" t="s">
        <v>2362</v>
      </c>
    </row>
    <row r="5262" spans="1:2" x14ac:dyDescent="0.25">
      <c r="A5262" s="62">
        <v>31261504</v>
      </c>
      <c r="B5262" s="63" t="s">
        <v>9008</v>
      </c>
    </row>
    <row r="5263" spans="1:2" x14ac:dyDescent="0.25">
      <c r="A5263" s="62">
        <v>31261505</v>
      </c>
      <c r="B5263" s="63" t="s">
        <v>251</v>
      </c>
    </row>
    <row r="5264" spans="1:2" x14ac:dyDescent="0.25">
      <c r="A5264" s="62">
        <v>31261601</v>
      </c>
      <c r="B5264" s="63" t="s">
        <v>14798</v>
      </c>
    </row>
    <row r="5265" spans="1:2" x14ac:dyDescent="0.25">
      <c r="A5265" s="62">
        <v>31261602</v>
      </c>
      <c r="B5265" s="63" t="s">
        <v>4210</v>
      </c>
    </row>
    <row r="5266" spans="1:2" x14ac:dyDescent="0.25">
      <c r="A5266" s="62">
        <v>31261603</v>
      </c>
      <c r="B5266" s="63" t="s">
        <v>4907</v>
      </c>
    </row>
    <row r="5267" spans="1:2" x14ac:dyDescent="0.25">
      <c r="A5267" s="62">
        <v>31261701</v>
      </c>
      <c r="B5267" s="63" t="s">
        <v>335</v>
      </c>
    </row>
    <row r="5268" spans="1:2" x14ac:dyDescent="0.25">
      <c r="A5268" s="62">
        <v>31261702</v>
      </c>
      <c r="B5268" s="63" t="s">
        <v>7841</v>
      </c>
    </row>
    <row r="5269" spans="1:2" x14ac:dyDescent="0.25">
      <c r="A5269" s="62">
        <v>31261703</v>
      </c>
      <c r="B5269" s="63" t="s">
        <v>9005</v>
      </c>
    </row>
    <row r="5270" spans="1:2" x14ac:dyDescent="0.25">
      <c r="A5270" s="62">
        <v>31261704</v>
      </c>
      <c r="B5270" s="63" t="s">
        <v>1300</v>
      </c>
    </row>
    <row r="5271" spans="1:2" x14ac:dyDescent="0.25">
      <c r="A5271" s="62">
        <v>31271601</v>
      </c>
      <c r="B5271" s="63" t="s">
        <v>5400</v>
      </c>
    </row>
    <row r="5272" spans="1:2" x14ac:dyDescent="0.25">
      <c r="A5272" s="62">
        <v>31271602</v>
      </c>
      <c r="B5272" s="63" t="s">
        <v>4363</v>
      </c>
    </row>
    <row r="5273" spans="1:2" x14ac:dyDescent="0.25">
      <c r="A5273" s="62">
        <v>31281502</v>
      </c>
      <c r="B5273" s="63" t="s">
        <v>10720</v>
      </c>
    </row>
    <row r="5274" spans="1:2" x14ac:dyDescent="0.25">
      <c r="A5274" s="62">
        <v>31281503</v>
      </c>
      <c r="B5274" s="63" t="s">
        <v>2941</v>
      </c>
    </row>
    <row r="5275" spans="1:2" x14ac:dyDescent="0.25">
      <c r="A5275" s="62">
        <v>31281504</v>
      </c>
      <c r="B5275" s="63" t="s">
        <v>12339</v>
      </c>
    </row>
    <row r="5276" spans="1:2" x14ac:dyDescent="0.25">
      <c r="A5276" s="62">
        <v>31281505</v>
      </c>
      <c r="B5276" s="63" t="s">
        <v>7609</v>
      </c>
    </row>
    <row r="5277" spans="1:2" x14ac:dyDescent="0.25">
      <c r="A5277" s="62">
        <v>31281506</v>
      </c>
      <c r="B5277" s="63" t="s">
        <v>116</v>
      </c>
    </row>
    <row r="5278" spans="1:2" x14ac:dyDescent="0.25">
      <c r="A5278" s="62">
        <v>31281507</v>
      </c>
      <c r="B5278" s="63" t="s">
        <v>7067</v>
      </c>
    </row>
    <row r="5279" spans="1:2" x14ac:dyDescent="0.25">
      <c r="A5279" s="62">
        <v>31281508</v>
      </c>
      <c r="B5279" s="63" t="s">
        <v>7052</v>
      </c>
    </row>
    <row r="5280" spans="1:2" x14ac:dyDescent="0.25">
      <c r="A5280" s="62">
        <v>31281509</v>
      </c>
      <c r="B5280" s="63" t="s">
        <v>13509</v>
      </c>
    </row>
    <row r="5281" spans="1:2" x14ac:dyDescent="0.25">
      <c r="A5281" s="62">
        <v>31281510</v>
      </c>
      <c r="B5281" s="63" t="s">
        <v>10869</v>
      </c>
    </row>
    <row r="5282" spans="1:2" x14ac:dyDescent="0.25">
      <c r="A5282" s="62">
        <v>31281511</v>
      </c>
      <c r="B5282" s="63" t="s">
        <v>12858</v>
      </c>
    </row>
    <row r="5283" spans="1:2" x14ac:dyDescent="0.25">
      <c r="A5283" s="62">
        <v>31281512</v>
      </c>
      <c r="B5283" s="63" t="s">
        <v>8170</v>
      </c>
    </row>
    <row r="5284" spans="1:2" x14ac:dyDescent="0.25">
      <c r="A5284" s="62">
        <v>31281513</v>
      </c>
      <c r="B5284" s="63" t="s">
        <v>15421</v>
      </c>
    </row>
    <row r="5285" spans="1:2" x14ac:dyDescent="0.25">
      <c r="A5285" s="62">
        <v>31281514</v>
      </c>
      <c r="B5285" s="63" t="s">
        <v>18248</v>
      </c>
    </row>
    <row r="5286" spans="1:2" x14ac:dyDescent="0.25">
      <c r="A5286" s="62">
        <v>31281515</v>
      </c>
      <c r="B5286" s="63" t="s">
        <v>11548</v>
      </c>
    </row>
    <row r="5287" spans="1:2" x14ac:dyDescent="0.25">
      <c r="A5287" s="62">
        <v>31281516</v>
      </c>
      <c r="B5287" s="63" t="s">
        <v>12951</v>
      </c>
    </row>
    <row r="5288" spans="1:2" x14ac:dyDescent="0.25">
      <c r="A5288" s="62">
        <v>31281517</v>
      </c>
      <c r="B5288" s="63" t="s">
        <v>5805</v>
      </c>
    </row>
    <row r="5289" spans="1:2" x14ac:dyDescent="0.25">
      <c r="A5289" s="62">
        <v>31281518</v>
      </c>
      <c r="B5289" s="63" t="s">
        <v>745</v>
      </c>
    </row>
    <row r="5290" spans="1:2" x14ac:dyDescent="0.25">
      <c r="A5290" s="62">
        <v>31281519</v>
      </c>
      <c r="B5290" s="63" t="s">
        <v>4734</v>
      </c>
    </row>
    <row r="5291" spans="1:2" x14ac:dyDescent="0.25">
      <c r="A5291" s="62">
        <v>31281520</v>
      </c>
      <c r="B5291" s="63" t="s">
        <v>10032</v>
      </c>
    </row>
    <row r="5292" spans="1:2" x14ac:dyDescent="0.25">
      <c r="A5292" s="62">
        <v>31281521</v>
      </c>
      <c r="B5292" s="63" t="s">
        <v>14917</v>
      </c>
    </row>
    <row r="5293" spans="1:2" x14ac:dyDescent="0.25">
      <c r="A5293" s="62">
        <v>31281701</v>
      </c>
      <c r="B5293" s="63" t="s">
        <v>18636</v>
      </c>
    </row>
    <row r="5294" spans="1:2" x14ac:dyDescent="0.25">
      <c r="A5294" s="62">
        <v>31281801</v>
      </c>
      <c r="B5294" s="63" t="s">
        <v>1382</v>
      </c>
    </row>
    <row r="5295" spans="1:2" x14ac:dyDescent="0.25">
      <c r="A5295" s="62">
        <v>31281802</v>
      </c>
      <c r="B5295" s="63" t="s">
        <v>16238</v>
      </c>
    </row>
    <row r="5296" spans="1:2" x14ac:dyDescent="0.25">
      <c r="A5296" s="62">
        <v>31281803</v>
      </c>
      <c r="B5296" s="63" t="s">
        <v>10528</v>
      </c>
    </row>
    <row r="5297" spans="1:2" x14ac:dyDescent="0.25">
      <c r="A5297" s="62">
        <v>31281804</v>
      </c>
      <c r="B5297" s="63" t="s">
        <v>8660</v>
      </c>
    </row>
    <row r="5298" spans="1:2" x14ac:dyDescent="0.25">
      <c r="A5298" s="62">
        <v>31281805</v>
      </c>
      <c r="B5298" s="63" t="s">
        <v>1746</v>
      </c>
    </row>
    <row r="5299" spans="1:2" x14ac:dyDescent="0.25">
      <c r="A5299" s="62">
        <v>31281806</v>
      </c>
      <c r="B5299" s="63" t="s">
        <v>8725</v>
      </c>
    </row>
    <row r="5300" spans="1:2" x14ac:dyDescent="0.25">
      <c r="A5300" s="62">
        <v>31281807</v>
      </c>
      <c r="B5300" s="63" t="s">
        <v>18237</v>
      </c>
    </row>
    <row r="5301" spans="1:2" x14ac:dyDescent="0.25">
      <c r="A5301" s="62">
        <v>31281808</v>
      </c>
      <c r="B5301" s="63" t="s">
        <v>3184</v>
      </c>
    </row>
    <row r="5302" spans="1:2" x14ac:dyDescent="0.25">
      <c r="A5302" s="62">
        <v>31281809</v>
      </c>
      <c r="B5302" s="63" t="s">
        <v>1179</v>
      </c>
    </row>
    <row r="5303" spans="1:2" x14ac:dyDescent="0.25">
      <c r="A5303" s="62">
        <v>31281810</v>
      </c>
      <c r="B5303" s="63" t="s">
        <v>15631</v>
      </c>
    </row>
    <row r="5304" spans="1:2" x14ac:dyDescent="0.25">
      <c r="A5304" s="62">
        <v>31281811</v>
      </c>
      <c r="B5304" s="63" t="s">
        <v>8752</v>
      </c>
    </row>
    <row r="5305" spans="1:2" x14ac:dyDescent="0.25">
      <c r="A5305" s="62">
        <v>31281812</v>
      </c>
      <c r="B5305" s="63" t="s">
        <v>2278</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11246</v>
      </c>
    </row>
    <row r="5310" spans="1:2" x14ac:dyDescent="0.25">
      <c r="A5310" s="62">
        <v>31281817</v>
      </c>
      <c r="B5310" s="63" t="s">
        <v>944</v>
      </c>
    </row>
    <row r="5311" spans="1:2" x14ac:dyDescent="0.25">
      <c r="A5311" s="62">
        <v>31281818</v>
      </c>
      <c r="B5311" s="63" t="s">
        <v>3314</v>
      </c>
    </row>
    <row r="5312" spans="1:2" x14ac:dyDescent="0.25">
      <c r="A5312" s="62">
        <v>31281819</v>
      </c>
      <c r="B5312" s="63" t="s">
        <v>6192</v>
      </c>
    </row>
    <row r="5313" spans="1:2" x14ac:dyDescent="0.25">
      <c r="A5313" s="62">
        <v>31281901</v>
      </c>
      <c r="B5313" s="63" t="s">
        <v>10780</v>
      </c>
    </row>
    <row r="5314" spans="1:2" x14ac:dyDescent="0.25">
      <c r="A5314" s="62">
        <v>31281902</v>
      </c>
      <c r="B5314" s="63" t="s">
        <v>5877</v>
      </c>
    </row>
    <row r="5315" spans="1:2" x14ac:dyDescent="0.25">
      <c r="A5315" s="62">
        <v>31281903</v>
      </c>
      <c r="B5315" s="63" t="s">
        <v>15198</v>
      </c>
    </row>
    <row r="5316" spans="1:2" x14ac:dyDescent="0.25">
      <c r="A5316" s="62">
        <v>31281904</v>
      </c>
      <c r="B5316" s="63" t="s">
        <v>3357</v>
      </c>
    </row>
    <row r="5317" spans="1:2" x14ac:dyDescent="0.25">
      <c r="A5317" s="62">
        <v>31281905</v>
      </c>
      <c r="B5317" s="63" t="s">
        <v>10813</v>
      </c>
    </row>
    <row r="5318" spans="1:2" x14ac:dyDescent="0.25">
      <c r="A5318" s="62">
        <v>31281906</v>
      </c>
      <c r="B5318" s="63" t="s">
        <v>15833</v>
      </c>
    </row>
    <row r="5319" spans="1:2" x14ac:dyDescent="0.25">
      <c r="A5319" s="62">
        <v>31281907</v>
      </c>
      <c r="B5319" s="63" t="s">
        <v>17829</v>
      </c>
    </row>
    <row r="5320" spans="1:2" x14ac:dyDescent="0.25">
      <c r="A5320" s="62">
        <v>31281908</v>
      </c>
      <c r="B5320" s="63" t="s">
        <v>2104</v>
      </c>
    </row>
    <row r="5321" spans="1:2" x14ac:dyDescent="0.25">
      <c r="A5321" s="62">
        <v>31281909</v>
      </c>
      <c r="B5321" s="63" t="s">
        <v>14283</v>
      </c>
    </row>
    <row r="5322" spans="1:2" x14ac:dyDescent="0.25">
      <c r="A5322" s="62">
        <v>31281910</v>
      </c>
      <c r="B5322" s="63" t="s">
        <v>13115</v>
      </c>
    </row>
    <row r="5323" spans="1:2" x14ac:dyDescent="0.25">
      <c r="A5323" s="62">
        <v>31281911</v>
      </c>
      <c r="B5323" s="63" t="s">
        <v>8099</v>
      </c>
    </row>
    <row r="5324" spans="1:2" x14ac:dyDescent="0.25">
      <c r="A5324" s="62">
        <v>31281912</v>
      </c>
      <c r="B5324" s="63" t="s">
        <v>7217</v>
      </c>
    </row>
    <row r="5325" spans="1:2" x14ac:dyDescent="0.25">
      <c r="A5325" s="62">
        <v>31281913</v>
      </c>
      <c r="B5325" s="63" t="s">
        <v>2959</v>
      </c>
    </row>
    <row r="5326" spans="1:2" x14ac:dyDescent="0.25">
      <c r="A5326" s="62">
        <v>31281914</v>
      </c>
      <c r="B5326" s="63" t="s">
        <v>7307</v>
      </c>
    </row>
    <row r="5327" spans="1:2" x14ac:dyDescent="0.25">
      <c r="A5327" s="62">
        <v>31281915</v>
      </c>
      <c r="B5327" s="63" t="s">
        <v>1899</v>
      </c>
    </row>
    <row r="5328" spans="1:2" x14ac:dyDescent="0.25">
      <c r="A5328" s="62">
        <v>31281916</v>
      </c>
      <c r="B5328" s="63" t="s">
        <v>9284</v>
      </c>
    </row>
    <row r="5329" spans="1:2" x14ac:dyDescent="0.25">
      <c r="A5329" s="62">
        <v>31281917</v>
      </c>
      <c r="B5329" s="63" t="s">
        <v>8177</v>
      </c>
    </row>
    <row r="5330" spans="1:2" x14ac:dyDescent="0.25">
      <c r="A5330" s="62">
        <v>31281918</v>
      </c>
      <c r="B5330" s="63" t="s">
        <v>8904</v>
      </c>
    </row>
    <row r="5331" spans="1:2" x14ac:dyDescent="0.25">
      <c r="A5331" s="62">
        <v>31281919</v>
      </c>
      <c r="B5331" s="63" t="s">
        <v>3479</v>
      </c>
    </row>
    <row r="5332" spans="1:2" x14ac:dyDescent="0.25">
      <c r="A5332" s="62">
        <v>31282001</v>
      </c>
      <c r="B5332" s="63" t="s">
        <v>915</v>
      </c>
    </row>
    <row r="5333" spans="1:2" x14ac:dyDescent="0.25">
      <c r="A5333" s="62">
        <v>31282002</v>
      </c>
      <c r="B5333" s="63" t="s">
        <v>1110</v>
      </c>
    </row>
    <row r="5334" spans="1:2" x14ac:dyDescent="0.25">
      <c r="A5334" s="62">
        <v>31282003</v>
      </c>
      <c r="B5334" s="63" t="s">
        <v>13141</v>
      </c>
    </row>
    <row r="5335" spans="1:2" x14ac:dyDescent="0.25">
      <c r="A5335" s="62">
        <v>31282004</v>
      </c>
      <c r="B5335" s="63" t="s">
        <v>9372</v>
      </c>
    </row>
    <row r="5336" spans="1:2" x14ac:dyDescent="0.25">
      <c r="A5336" s="62">
        <v>31282005</v>
      </c>
      <c r="B5336" s="63" t="s">
        <v>7864</v>
      </c>
    </row>
    <row r="5337" spans="1:2" x14ac:dyDescent="0.25">
      <c r="A5337" s="62">
        <v>31282006</v>
      </c>
      <c r="B5337" s="63" t="s">
        <v>16955</v>
      </c>
    </row>
    <row r="5338" spans="1:2" x14ac:dyDescent="0.25">
      <c r="A5338" s="62">
        <v>31282007</v>
      </c>
      <c r="B5338" s="63" t="s">
        <v>8737</v>
      </c>
    </row>
    <row r="5339" spans="1:2" x14ac:dyDescent="0.25">
      <c r="A5339" s="62">
        <v>31282008</v>
      </c>
      <c r="B5339" s="63" t="s">
        <v>17595</v>
      </c>
    </row>
    <row r="5340" spans="1:2" x14ac:dyDescent="0.25">
      <c r="A5340" s="62">
        <v>31282009</v>
      </c>
      <c r="B5340" s="63" t="s">
        <v>5588</v>
      </c>
    </row>
    <row r="5341" spans="1:2" x14ac:dyDescent="0.25">
      <c r="A5341" s="62">
        <v>31282010</v>
      </c>
      <c r="B5341" s="63" t="s">
        <v>9045</v>
      </c>
    </row>
    <row r="5342" spans="1:2" x14ac:dyDescent="0.25">
      <c r="A5342" s="62">
        <v>31282011</v>
      </c>
      <c r="B5342" s="63" t="s">
        <v>9616</v>
      </c>
    </row>
    <row r="5343" spans="1:2" x14ac:dyDescent="0.25">
      <c r="A5343" s="62">
        <v>31282012</v>
      </c>
      <c r="B5343" s="63" t="s">
        <v>13343</v>
      </c>
    </row>
    <row r="5344" spans="1:2" x14ac:dyDescent="0.25">
      <c r="A5344" s="62">
        <v>31282013</v>
      </c>
      <c r="B5344" s="63" t="s">
        <v>8401</v>
      </c>
    </row>
    <row r="5345" spans="1:2" x14ac:dyDescent="0.25">
      <c r="A5345" s="62">
        <v>31282014</v>
      </c>
      <c r="B5345" s="63" t="s">
        <v>14140</v>
      </c>
    </row>
    <row r="5346" spans="1:2" x14ac:dyDescent="0.25">
      <c r="A5346" s="62">
        <v>31282015</v>
      </c>
      <c r="B5346" s="63" t="s">
        <v>9582</v>
      </c>
    </row>
    <row r="5347" spans="1:2" x14ac:dyDescent="0.25">
      <c r="A5347" s="62">
        <v>31282016</v>
      </c>
      <c r="B5347" s="63" t="s">
        <v>13842</v>
      </c>
    </row>
    <row r="5348" spans="1:2" x14ac:dyDescent="0.25">
      <c r="A5348" s="62">
        <v>31282017</v>
      </c>
      <c r="B5348" s="63" t="s">
        <v>9419</v>
      </c>
    </row>
    <row r="5349" spans="1:2" x14ac:dyDescent="0.25">
      <c r="A5349" s="62">
        <v>31282018</v>
      </c>
      <c r="B5349" s="63" t="s">
        <v>10600</v>
      </c>
    </row>
    <row r="5350" spans="1:2" x14ac:dyDescent="0.25">
      <c r="A5350" s="62">
        <v>31282019</v>
      </c>
      <c r="B5350" s="63" t="s">
        <v>14224</v>
      </c>
    </row>
    <row r="5351" spans="1:2" x14ac:dyDescent="0.25">
      <c r="A5351" s="62">
        <v>31282101</v>
      </c>
      <c r="B5351" s="63" t="s">
        <v>5011</v>
      </c>
    </row>
    <row r="5352" spans="1:2" x14ac:dyDescent="0.25">
      <c r="A5352" s="62">
        <v>31282102</v>
      </c>
      <c r="B5352" s="63" t="s">
        <v>14011</v>
      </c>
    </row>
    <row r="5353" spans="1:2" x14ac:dyDescent="0.25">
      <c r="A5353" s="62">
        <v>31282103</v>
      </c>
      <c r="B5353" s="63" t="s">
        <v>8833</v>
      </c>
    </row>
    <row r="5354" spans="1:2" x14ac:dyDescent="0.25">
      <c r="A5354" s="62">
        <v>31282104</v>
      </c>
      <c r="B5354" s="63" t="s">
        <v>12985</v>
      </c>
    </row>
    <row r="5355" spans="1:2" x14ac:dyDescent="0.25">
      <c r="A5355" s="62">
        <v>31282105</v>
      </c>
      <c r="B5355" s="63" t="s">
        <v>11896</v>
      </c>
    </row>
    <row r="5356" spans="1:2" x14ac:dyDescent="0.25">
      <c r="A5356" s="62">
        <v>31282106</v>
      </c>
      <c r="B5356" s="63" t="s">
        <v>7771</v>
      </c>
    </row>
    <row r="5357" spans="1:2" x14ac:dyDescent="0.25">
      <c r="A5357" s="62">
        <v>31282107</v>
      </c>
      <c r="B5357" s="63" t="s">
        <v>9798</v>
      </c>
    </row>
    <row r="5358" spans="1:2" x14ac:dyDescent="0.25">
      <c r="A5358" s="62">
        <v>31282108</v>
      </c>
      <c r="B5358" s="63" t="s">
        <v>12351</v>
      </c>
    </row>
    <row r="5359" spans="1:2" x14ac:dyDescent="0.25">
      <c r="A5359" s="62">
        <v>31282109</v>
      </c>
      <c r="B5359" s="63" t="s">
        <v>3410</v>
      </c>
    </row>
    <row r="5360" spans="1:2" x14ac:dyDescent="0.25">
      <c r="A5360" s="62">
        <v>31282110</v>
      </c>
      <c r="B5360" s="63" t="s">
        <v>14008</v>
      </c>
    </row>
    <row r="5361" spans="1:2" x14ac:dyDescent="0.25">
      <c r="A5361" s="62">
        <v>31282111</v>
      </c>
      <c r="B5361" s="63" t="s">
        <v>8959</v>
      </c>
    </row>
    <row r="5362" spans="1:2" x14ac:dyDescent="0.25">
      <c r="A5362" s="62">
        <v>31282112</v>
      </c>
      <c r="B5362" s="63" t="s">
        <v>13863</v>
      </c>
    </row>
    <row r="5363" spans="1:2" x14ac:dyDescent="0.25">
      <c r="A5363" s="62">
        <v>31282113</v>
      </c>
      <c r="B5363" s="63" t="s">
        <v>11897</v>
      </c>
    </row>
    <row r="5364" spans="1:2" x14ac:dyDescent="0.25">
      <c r="A5364" s="62">
        <v>31282114</v>
      </c>
      <c r="B5364" s="63" t="s">
        <v>14516</v>
      </c>
    </row>
    <row r="5365" spans="1:2" x14ac:dyDescent="0.25">
      <c r="A5365" s="62">
        <v>31282115</v>
      </c>
      <c r="B5365" s="63" t="s">
        <v>11595</v>
      </c>
    </row>
    <row r="5366" spans="1:2" x14ac:dyDescent="0.25">
      <c r="A5366" s="62">
        <v>31282116</v>
      </c>
      <c r="B5366" s="63" t="s">
        <v>2863</v>
      </c>
    </row>
    <row r="5367" spans="1:2" x14ac:dyDescent="0.25">
      <c r="A5367" s="62">
        <v>31282117</v>
      </c>
      <c r="B5367" s="63" t="s">
        <v>1349</v>
      </c>
    </row>
    <row r="5368" spans="1:2" x14ac:dyDescent="0.25">
      <c r="A5368" s="62">
        <v>31282118</v>
      </c>
      <c r="B5368" s="63" t="s">
        <v>11383</v>
      </c>
    </row>
    <row r="5369" spans="1:2" x14ac:dyDescent="0.25">
      <c r="A5369" s="62">
        <v>31282119</v>
      </c>
      <c r="B5369" s="63" t="s">
        <v>6627</v>
      </c>
    </row>
    <row r="5370" spans="1:2" x14ac:dyDescent="0.25">
      <c r="A5370" s="62">
        <v>31282201</v>
      </c>
      <c r="B5370" s="63" t="s">
        <v>10839</v>
      </c>
    </row>
    <row r="5371" spans="1:2" x14ac:dyDescent="0.25">
      <c r="A5371" s="62">
        <v>31282202</v>
      </c>
      <c r="B5371" s="63" t="s">
        <v>15271</v>
      </c>
    </row>
    <row r="5372" spans="1:2" x14ac:dyDescent="0.25">
      <c r="A5372" s="62">
        <v>31282203</v>
      </c>
      <c r="B5372" s="63" t="s">
        <v>12752</v>
      </c>
    </row>
    <row r="5373" spans="1:2" x14ac:dyDescent="0.25">
      <c r="A5373" s="62">
        <v>31282204</v>
      </c>
      <c r="B5373" s="63" t="s">
        <v>6331</v>
      </c>
    </row>
    <row r="5374" spans="1:2" x14ac:dyDescent="0.25">
      <c r="A5374" s="62">
        <v>31282205</v>
      </c>
      <c r="B5374" s="63" t="s">
        <v>2245</v>
      </c>
    </row>
    <row r="5375" spans="1:2" x14ac:dyDescent="0.25">
      <c r="A5375" s="62">
        <v>31282206</v>
      </c>
      <c r="B5375" s="63" t="s">
        <v>2304</v>
      </c>
    </row>
    <row r="5376" spans="1:2" x14ac:dyDescent="0.25">
      <c r="A5376" s="62">
        <v>31282207</v>
      </c>
      <c r="B5376" s="63" t="s">
        <v>1052</v>
      </c>
    </row>
    <row r="5377" spans="1:2" x14ac:dyDescent="0.25">
      <c r="A5377" s="62">
        <v>31282208</v>
      </c>
      <c r="B5377" s="63" t="s">
        <v>10269</v>
      </c>
    </row>
    <row r="5378" spans="1:2" x14ac:dyDescent="0.25">
      <c r="A5378" s="62">
        <v>31282209</v>
      </c>
      <c r="B5378" s="63" t="s">
        <v>18595</v>
      </c>
    </row>
    <row r="5379" spans="1:2" x14ac:dyDescent="0.25">
      <c r="A5379" s="62">
        <v>31282210</v>
      </c>
      <c r="B5379" s="63" t="s">
        <v>3098</v>
      </c>
    </row>
    <row r="5380" spans="1:2" x14ac:dyDescent="0.25">
      <c r="A5380" s="62">
        <v>31282211</v>
      </c>
      <c r="B5380" s="63" t="s">
        <v>3388</v>
      </c>
    </row>
    <row r="5381" spans="1:2" x14ac:dyDescent="0.25">
      <c r="A5381" s="62">
        <v>31282212</v>
      </c>
      <c r="B5381" s="63" t="s">
        <v>7293</v>
      </c>
    </row>
    <row r="5382" spans="1:2" x14ac:dyDescent="0.25">
      <c r="A5382" s="62">
        <v>31282213</v>
      </c>
      <c r="B5382" s="63" t="s">
        <v>16593</v>
      </c>
    </row>
    <row r="5383" spans="1:2" x14ac:dyDescent="0.25">
      <c r="A5383" s="62">
        <v>31282214</v>
      </c>
      <c r="B5383" s="63" t="s">
        <v>8123</v>
      </c>
    </row>
    <row r="5384" spans="1:2" x14ac:dyDescent="0.25">
      <c r="A5384" s="62">
        <v>31282215</v>
      </c>
      <c r="B5384" s="63" t="s">
        <v>10408</v>
      </c>
    </row>
    <row r="5385" spans="1:2" x14ac:dyDescent="0.25">
      <c r="A5385" s="62">
        <v>31282216</v>
      </c>
      <c r="B5385" s="63" t="s">
        <v>6864</v>
      </c>
    </row>
    <row r="5386" spans="1:2" x14ac:dyDescent="0.25">
      <c r="A5386" s="62">
        <v>31282217</v>
      </c>
      <c r="B5386" s="63" t="s">
        <v>9431</v>
      </c>
    </row>
    <row r="5387" spans="1:2" x14ac:dyDescent="0.25">
      <c r="A5387" s="62">
        <v>31282218</v>
      </c>
      <c r="B5387" s="63" t="s">
        <v>5761</v>
      </c>
    </row>
    <row r="5388" spans="1:2" x14ac:dyDescent="0.25">
      <c r="A5388" s="62">
        <v>31282219</v>
      </c>
      <c r="B5388" s="63" t="s">
        <v>3041</v>
      </c>
    </row>
    <row r="5389" spans="1:2" x14ac:dyDescent="0.25">
      <c r="A5389" s="62">
        <v>31282301</v>
      </c>
      <c r="B5389" s="63" t="s">
        <v>17514</v>
      </c>
    </row>
    <row r="5390" spans="1:2" x14ac:dyDescent="0.25">
      <c r="A5390" s="62">
        <v>31282302</v>
      </c>
      <c r="B5390" s="63" t="s">
        <v>8345</v>
      </c>
    </row>
    <row r="5391" spans="1:2" x14ac:dyDescent="0.25">
      <c r="A5391" s="62">
        <v>31282303</v>
      </c>
      <c r="B5391" s="63" t="s">
        <v>3176</v>
      </c>
    </row>
    <row r="5392" spans="1:2" x14ac:dyDescent="0.25">
      <c r="A5392" s="62">
        <v>31282304</v>
      </c>
      <c r="B5392" s="63" t="s">
        <v>250</v>
      </c>
    </row>
    <row r="5393" spans="1:2" x14ac:dyDescent="0.25">
      <c r="A5393" s="62">
        <v>31282305</v>
      </c>
      <c r="B5393" s="63" t="s">
        <v>6186</v>
      </c>
    </row>
    <row r="5394" spans="1:2" x14ac:dyDescent="0.25">
      <c r="A5394" s="62">
        <v>31282306</v>
      </c>
      <c r="B5394" s="63" t="s">
        <v>14005</v>
      </c>
    </row>
    <row r="5395" spans="1:2" x14ac:dyDescent="0.25">
      <c r="A5395" s="62">
        <v>31282307</v>
      </c>
      <c r="B5395" s="63" t="s">
        <v>14774</v>
      </c>
    </row>
    <row r="5396" spans="1:2" x14ac:dyDescent="0.25">
      <c r="A5396" s="62">
        <v>31282308</v>
      </c>
      <c r="B5396" s="63" t="s">
        <v>8738</v>
      </c>
    </row>
    <row r="5397" spans="1:2" x14ac:dyDescent="0.25">
      <c r="A5397" s="62">
        <v>31282309</v>
      </c>
      <c r="B5397" s="63" t="s">
        <v>9797</v>
      </c>
    </row>
    <row r="5398" spans="1:2" x14ac:dyDescent="0.25">
      <c r="A5398" s="62">
        <v>31282310</v>
      </c>
      <c r="B5398" s="63" t="s">
        <v>12976</v>
      </c>
    </row>
    <row r="5399" spans="1:2" x14ac:dyDescent="0.25">
      <c r="A5399" s="62">
        <v>31282311</v>
      </c>
      <c r="B5399" s="63" t="s">
        <v>4543</v>
      </c>
    </row>
    <row r="5400" spans="1:2" x14ac:dyDescent="0.25">
      <c r="A5400" s="62">
        <v>31282312</v>
      </c>
      <c r="B5400" s="63" t="s">
        <v>8467</v>
      </c>
    </row>
    <row r="5401" spans="1:2" x14ac:dyDescent="0.25">
      <c r="A5401" s="62">
        <v>31282313</v>
      </c>
      <c r="B5401" s="63" t="s">
        <v>8813</v>
      </c>
    </row>
    <row r="5402" spans="1:2" x14ac:dyDescent="0.25">
      <c r="A5402" s="62">
        <v>31282314</v>
      </c>
      <c r="B5402" s="63" t="s">
        <v>13590</v>
      </c>
    </row>
    <row r="5403" spans="1:2" x14ac:dyDescent="0.25">
      <c r="A5403" s="62">
        <v>31282315</v>
      </c>
      <c r="B5403" s="63" t="s">
        <v>16446</v>
      </c>
    </row>
    <row r="5404" spans="1:2" x14ac:dyDescent="0.25">
      <c r="A5404" s="62">
        <v>31282316</v>
      </c>
      <c r="B5404" s="63" t="s">
        <v>5022</v>
      </c>
    </row>
    <row r="5405" spans="1:2" x14ac:dyDescent="0.25">
      <c r="A5405" s="62">
        <v>31282317</v>
      </c>
      <c r="B5405" s="63" t="s">
        <v>13437</v>
      </c>
    </row>
    <row r="5406" spans="1:2" x14ac:dyDescent="0.25">
      <c r="A5406" s="62">
        <v>31282318</v>
      </c>
      <c r="B5406" s="63" t="s">
        <v>10601</v>
      </c>
    </row>
    <row r="5407" spans="1:2" x14ac:dyDescent="0.25">
      <c r="A5407" s="62">
        <v>31282319</v>
      </c>
      <c r="B5407" s="63" t="s">
        <v>9261</v>
      </c>
    </row>
    <row r="5408" spans="1:2" x14ac:dyDescent="0.25">
      <c r="A5408" s="62">
        <v>31282401</v>
      </c>
      <c r="B5408" s="63" t="s">
        <v>13758</v>
      </c>
    </row>
    <row r="5409" spans="1:2" x14ac:dyDescent="0.25">
      <c r="A5409" s="62">
        <v>31282402</v>
      </c>
      <c r="B5409" s="63" t="s">
        <v>10045</v>
      </c>
    </row>
    <row r="5410" spans="1:2" x14ac:dyDescent="0.25">
      <c r="A5410" s="62">
        <v>31282403</v>
      </c>
      <c r="B5410" s="63" t="s">
        <v>15527</v>
      </c>
    </row>
    <row r="5411" spans="1:2" x14ac:dyDescent="0.25">
      <c r="A5411" s="62">
        <v>31282404</v>
      </c>
      <c r="B5411" s="63" t="s">
        <v>6583</v>
      </c>
    </row>
    <row r="5412" spans="1:2" x14ac:dyDescent="0.25">
      <c r="A5412" s="62">
        <v>31282405</v>
      </c>
      <c r="B5412" s="63" t="s">
        <v>13613</v>
      </c>
    </row>
    <row r="5413" spans="1:2" x14ac:dyDescent="0.25">
      <c r="A5413" s="62">
        <v>31282406</v>
      </c>
      <c r="B5413" s="63" t="s">
        <v>11350</v>
      </c>
    </row>
    <row r="5414" spans="1:2" x14ac:dyDescent="0.25">
      <c r="A5414" s="62">
        <v>31282407</v>
      </c>
      <c r="B5414" s="63" t="s">
        <v>14833</v>
      </c>
    </row>
    <row r="5415" spans="1:2" x14ac:dyDescent="0.25">
      <c r="A5415" s="62">
        <v>31282408</v>
      </c>
      <c r="B5415" s="63" t="s">
        <v>5356</v>
      </c>
    </row>
    <row r="5416" spans="1:2" x14ac:dyDescent="0.25">
      <c r="A5416" s="62">
        <v>31282409</v>
      </c>
      <c r="B5416" s="63" t="s">
        <v>2526</v>
      </c>
    </row>
    <row r="5417" spans="1:2" x14ac:dyDescent="0.25">
      <c r="A5417" s="62">
        <v>31282410</v>
      </c>
      <c r="B5417" s="63" t="s">
        <v>11570</v>
      </c>
    </row>
    <row r="5418" spans="1:2" x14ac:dyDescent="0.25">
      <c r="A5418" s="62">
        <v>31282411</v>
      </c>
      <c r="B5418" s="63" t="s">
        <v>15638</v>
      </c>
    </row>
    <row r="5419" spans="1:2" x14ac:dyDescent="0.25">
      <c r="A5419" s="62">
        <v>31282412</v>
      </c>
      <c r="B5419" s="63" t="s">
        <v>2554</v>
      </c>
    </row>
    <row r="5420" spans="1:2" x14ac:dyDescent="0.25">
      <c r="A5420" s="62">
        <v>31282413</v>
      </c>
      <c r="B5420" s="63" t="s">
        <v>11959</v>
      </c>
    </row>
    <row r="5421" spans="1:2" x14ac:dyDescent="0.25">
      <c r="A5421" s="62">
        <v>31282414</v>
      </c>
      <c r="B5421" s="63" t="s">
        <v>7566</v>
      </c>
    </row>
    <row r="5422" spans="1:2" x14ac:dyDescent="0.25">
      <c r="A5422" s="62">
        <v>31282415</v>
      </c>
      <c r="B5422" s="63" t="s">
        <v>3277</v>
      </c>
    </row>
    <row r="5423" spans="1:2" x14ac:dyDescent="0.25">
      <c r="A5423" s="62">
        <v>31282416</v>
      </c>
      <c r="B5423" s="63" t="s">
        <v>4472</v>
      </c>
    </row>
    <row r="5424" spans="1:2" x14ac:dyDescent="0.25">
      <c r="A5424" s="62">
        <v>31282417</v>
      </c>
      <c r="B5424" s="63" t="s">
        <v>5370</v>
      </c>
    </row>
    <row r="5425" spans="1:2" x14ac:dyDescent="0.25">
      <c r="A5425" s="62">
        <v>31282418</v>
      </c>
      <c r="B5425" s="63" t="s">
        <v>18264</v>
      </c>
    </row>
    <row r="5426" spans="1:2" x14ac:dyDescent="0.25">
      <c r="A5426" s="62">
        <v>31282419</v>
      </c>
      <c r="B5426" s="63" t="s">
        <v>4171</v>
      </c>
    </row>
    <row r="5427" spans="1:2" x14ac:dyDescent="0.25">
      <c r="A5427" s="62">
        <v>31291101</v>
      </c>
      <c r="B5427" s="63" t="s">
        <v>4653</v>
      </c>
    </row>
    <row r="5428" spans="1:2" x14ac:dyDescent="0.25">
      <c r="A5428" s="62">
        <v>31291102</v>
      </c>
      <c r="B5428" s="63" t="s">
        <v>18671</v>
      </c>
    </row>
    <row r="5429" spans="1:2" x14ac:dyDescent="0.25">
      <c r="A5429" s="62">
        <v>31291103</v>
      </c>
      <c r="B5429" s="63" t="s">
        <v>865</v>
      </c>
    </row>
    <row r="5430" spans="1:2" x14ac:dyDescent="0.25">
      <c r="A5430" s="62">
        <v>31291104</v>
      </c>
      <c r="B5430" s="63" t="s">
        <v>12301</v>
      </c>
    </row>
    <row r="5431" spans="1:2" x14ac:dyDescent="0.25">
      <c r="A5431" s="62">
        <v>31291105</v>
      </c>
      <c r="B5431" s="63" t="s">
        <v>13752</v>
      </c>
    </row>
    <row r="5432" spans="1:2" x14ac:dyDescent="0.25">
      <c r="A5432" s="62">
        <v>31291106</v>
      </c>
      <c r="B5432" s="63" t="s">
        <v>18063</v>
      </c>
    </row>
    <row r="5433" spans="1:2" x14ac:dyDescent="0.25">
      <c r="A5433" s="62">
        <v>31291107</v>
      </c>
      <c r="B5433" s="63" t="s">
        <v>15729</v>
      </c>
    </row>
    <row r="5434" spans="1:2" x14ac:dyDescent="0.25">
      <c r="A5434" s="62">
        <v>31291108</v>
      </c>
      <c r="B5434" s="63" t="s">
        <v>8402</v>
      </c>
    </row>
    <row r="5435" spans="1:2" x14ac:dyDescent="0.25">
      <c r="A5435" s="62">
        <v>31291109</v>
      </c>
      <c r="B5435" s="63" t="s">
        <v>2395</v>
      </c>
    </row>
    <row r="5436" spans="1:2" x14ac:dyDescent="0.25">
      <c r="A5436" s="62">
        <v>31291110</v>
      </c>
      <c r="B5436" s="63" t="s">
        <v>2019</v>
      </c>
    </row>
    <row r="5437" spans="1:2" x14ac:dyDescent="0.25">
      <c r="A5437" s="62">
        <v>31291111</v>
      </c>
      <c r="B5437" s="63" t="s">
        <v>11133</v>
      </c>
    </row>
    <row r="5438" spans="1:2" x14ac:dyDescent="0.25">
      <c r="A5438" s="62">
        <v>31291112</v>
      </c>
      <c r="B5438" s="63" t="s">
        <v>18553</v>
      </c>
    </row>
    <row r="5439" spans="1:2" x14ac:dyDescent="0.25">
      <c r="A5439" s="62">
        <v>31291113</v>
      </c>
      <c r="B5439" s="63" t="s">
        <v>12562</v>
      </c>
    </row>
    <row r="5440" spans="1:2" x14ac:dyDescent="0.25">
      <c r="A5440" s="62">
        <v>31291114</v>
      </c>
      <c r="B5440" s="63" t="s">
        <v>12233</v>
      </c>
    </row>
    <row r="5441" spans="1:2" x14ac:dyDescent="0.25">
      <c r="A5441" s="62">
        <v>31291115</v>
      </c>
      <c r="B5441" s="63" t="s">
        <v>15735</v>
      </c>
    </row>
    <row r="5442" spans="1:2" x14ac:dyDescent="0.25">
      <c r="A5442" s="62">
        <v>31291116</v>
      </c>
      <c r="B5442" s="63" t="s">
        <v>463</v>
      </c>
    </row>
    <row r="5443" spans="1:2" x14ac:dyDescent="0.25">
      <c r="A5443" s="62">
        <v>31291117</v>
      </c>
      <c r="B5443" s="63" t="s">
        <v>11497</v>
      </c>
    </row>
    <row r="5444" spans="1:2" x14ac:dyDescent="0.25">
      <c r="A5444" s="62">
        <v>31291118</v>
      </c>
      <c r="B5444" s="63" t="s">
        <v>15131</v>
      </c>
    </row>
    <row r="5445" spans="1:2" x14ac:dyDescent="0.25">
      <c r="A5445" s="62">
        <v>31291119</v>
      </c>
      <c r="B5445" s="63" t="s">
        <v>2895</v>
      </c>
    </row>
    <row r="5446" spans="1:2" x14ac:dyDescent="0.25">
      <c r="A5446" s="62">
        <v>31291120</v>
      </c>
      <c r="B5446" s="63" t="s">
        <v>13725</v>
      </c>
    </row>
    <row r="5447" spans="1:2" x14ac:dyDescent="0.25">
      <c r="A5447" s="62">
        <v>31291201</v>
      </c>
      <c r="B5447" s="63" t="s">
        <v>5991</v>
      </c>
    </row>
    <row r="5448" spans="1:2" x14ac:dyDescent="0.25">
      <c r="A5448" s="62">
        <v>31291202</v>
      </c>
      <c r="B5448" s="63" t="s">
        <v>18233</v>
      </c>
    </row>
    <row r="5449" spans="1:2" x14ac:dyDescent="0.25">
      <c r="A5449" s="62">
        <v>31291203</v>
      </c>
      <c r="B5449" s="63" t="s">
        <v>7614</v>
      </c>
    </row>
    <row r="5450" spans="1:2" x14ac:dyDescent="0.25">
      <c r="A5450" s="62">
        <v>31291204</v>
      </c>
      <c r="B5450" s="63" t="s">
        <v>12244</v>
      </c>
    </row>
    <row r="5451" spans="1:2" x14ac:dyDescent="0.25">
      <c r="A5451" s="62">
        <v>31291205</v>
      </c>
      <c r="B5451" s="63" t="s">
        <v>2519</v>
      </c>
    </row>
    <row r="5452" spans="1:2" x14ac:dyDescent="0.25">
      <c r="A5452" s="62">
        <v>31291206</v>
      </c>
      <c r="B5452" s="63" t="s">
        <v>9888</v>
      </c>
    </row>
    <row r="5453" spans="1:2" x14ac:dyDescent="0.25">
      <c r="A5453" s="62">
        <v>31291207</v>
      </c>
      <c r="B5453" s="63" t="s">
        <v>16845</v>
      </c>
    </row>
    <row r="5454" spans="1:2" x14ac:dyDescent="0.25">
      <c r="A5454" s="62">
        <v>31291208</v>
      </c>
      <c r="B5454" s="63" t="s">
        <v>14322</v>
      </c>
    </row>
    <row r="5455" spans="1:2" x14ac:dyDescent="0.25">
      <c r="A5455" s="62">
        <v>31291209</v>
      </c>
      <c r="B5455" s="63" t="s">
        <v>8337</v>
      </c>
    </row>
    <row r="5456" spans="1:2" x14ac:dyDescent="0.25">
      <c r="A5456" s="62">
        <v>31291210</v>
      </c>
      <c r="B5456" s="63" t="s">
        <v>17622</v>
      </c>
    </row>
    <row r="5457" spans="1:2" x14ac:dyDescent="0.25">
      <c r="A5457" s="62">
        <v>31291211</v>
      </c>
      <c r="B5457" s="63" t="s">
        <v>5130</v>
      </c>
    </row>
    <row r="5458" spans="1:2" x14ac:dyDescent="0.25">
      <c r="A5458" s="62">
        <v>31291212</v>
      </c>
      <c r="B5458" s="63" t="s">
        <v>7607</v>
      </c>
    </row>
    <row r="5459" spans="1:2" x14ac:dyDescent="0.25">
      <c r="A5459" s="62">
        <v>31291213</v>
      </c>
      <c r="B5459" s="63" t="s">
        <v>11824</v>
      </c>
    </row>
    <row r="5460" spans="1:2" x14ac:dyDescent="0.25">
      <c r="A5460" s="62">
        <v>31291214</v>
      </c>
      <c r="B5460" s="63" t="s">
        <v>103</v>
      </c>
    </row>
    <row r="5461" spans="1:2" x14ac:dyDescent="0.25">
      <c r="A5461" s="62">
        <v>31291215</v>
      </c>
      <c r="B5461" s="63" t="s">
        <v>9671</v>
      </c>
    </row>
    <row r="5462" spans="1:2" x14ac:dyDescent="0.25">
      <c r="A5462" s="62">
        <v>31291216</v>
      </c>
      <c r="B5462" s="63" t="s">
        <v>4233</v>
      </c>
    </row>
    <row r="5463" spans="1:2" x14ac:dyDescent="0.25">
      <c r="A5463" s="62">
        <v>31291217</v>
      </c>
      <c r="B5463" s="63" t="s">
        <v>6674</v>
      </c>
    </row>
    <row r="5464" spans="1:2" x14ac:dyDescent="0.25">
      <c r="A5464" s="62">
        <v>31291218</v>
      </c>
      <c r="B5464" s="63" t="s">
        <v>14699</v>
      </c>
    </row>
    <row r="5465" spans="1:2" x14ac:dyDescent="0.25">
      <c r="A5465" s="62">
        <v>31291219</v>
      </c>
      <c r="B5465" s="63" t="s">
        <v>12856</v>
      </c>
    </row>
    <row r="5466" spans="1:2" x14ac:dyDescent="0.25">
      <c r="A5466" s="62">
        <v>31291220</v>
      </c>
      <c r="B5466" s="63" t="s">
        <v>3838</v>
      </c>
    </row>
    <row r="5467" spans="1:2" x14ac:dyDescent="0.25">
      <c r="A5467" s="62">
        <v>31291301</v>
      </c>
      <c r="B5467" s="63" t="s">
        <v>16162</v>
      </c>
    </row>
    <row r="5468" spans="1:2" x14ac:dyDescent="0.25">
      <c r="A5468" s="62">
        <v>31291302</v>
      </c>
      <c r="B5468" s="63" t="s">
        <v>10970</v>
      </c>
    </row>
    <row r="5469" spans="1:2" x14ac:dyDescent="0.25">
      <c r="A5469" s="62">
        <v>31291303</v>
      </c>
      <c r="B5469" s="63" t="s">
        <v>6514</v>
      </c>
    </row>
    <row r="5470" spans="1:2" x14ac:dyDescent="0.25">
      <c r="A5470" s="62">
        <v>31291304</v>
      </c>
      <c r="B5470" s="63" t="s">
        <v>16632</v>
      </c>
    </row>
    <row r="5471" spans="1:2" x14ac:dyDescent="0.25">
      <c r="A5471" s="62">
        <v>31291305</v>
      </c>
      <c r="B5471" s="63" t="s">
        <v>2568</v>
      </c>
    </row>
    <row r="5472" spans="1:2" x14ac:dyDescent="0.25">
      <c r="A5472" s="62">
        <v>31291306</v>
      </c>
      <c r="B5472" s="63" t="s">
        <v>4962</v>
      </c>
    </row>
    <row r="5473" spans="1:2" x14ac:dyDescent="0.25">
      <c r="A5473" s="62">
        <v>31291307</v>
      </c>
      <c r="B5473" s="63" t="s">
        <v>13334</v>
      </c>
    </row>
    <row r="5474" spans="1:2" x14ac:dyDescent="0.25">
      <c r="A5474" s="62">
        <v>31291308</v>
      </c>
      <c r="B5474" s="63" t="s">
        <v>18610</v>
      </c>
    </row>
    <row r="5475" spans="1:2" x14ac:dyDescent="0.25">
      <c r="A5475" s="62">
        <v>31291309</v>
      </c>
      <c r="B5475" s="63" t="s">
        <v>2813</v>
      </c>
    </row>
    <row r="5476" spans="1:2" x14ac:dyDescent="0.25">
      <c r="A5476" s="62">
        <v>31291310</v>
      </c>
      <c r="B5476" s="63" t="s">
        <v>7343</v>
      </c>
    </row>
    <row r="5477" spans="1:2" x14ac:dyDescent="0.25">
      <c r="A5477" s="62">
        <v>31291311</v>
      </c>
      <c r="B5477" s="63" t="s">
        <v>5727</v>
      </c>
    </row>
    <row r="5478" spans="1:2" x14ac:dyDescent="0.25">
      <c r="A5478" s="62">
        <v>31291312</v>
      </c>
      <c r="B5478" s="63" t="s">
        <v>10266</v>
      </c>
    </row>
    <row r="5479" spans="1:2" x14ac:dyDescent="0.25">
      <c r="A5479" s="62">
        <v>31291313</v>
      </c>
      <c r="B5479" s="63" t="s">
        <v>3942</v>
      </c>
    </row>
    <row r="5480" spans="1:2" x14ac:dyDescent="0.25">
      <c r="A5480" s="62">
        <v>31291314</v>
      </c>
      <c r="B5480" s="63" t="s">
        <v>16745</v>
      </c>
    </row>
    <row r="5481" spans="1:2" x14ac:dyDescent="0.25">
      <c r="A5481" s="62">
        <v>31291315</v>
      </c>
      <c r="B5481" s="63" t="s">
        <v>10124</v>
      </c>
    </row>
    <row r="5482" spans="1:2" x14ac:dyDescent="0.25">
      <c r="A5482" s="62">
        <v>31291316</v>
      </c>
      <c r="B5482" s="63" t="s">
        <v>4843</v>
      </c>
    </row>
    <row r="5483" spans="1:2" x14ac:dyDescent="0.25">
      <c r="A5483" s="62">
        <v>31291317</v>
      </c>
      <c r="B5483" s="63" t="s">
        <v>16874</v>
      </c>
    </row>
    <row r="5484" spans="1:2" x14ac:dyDescent="0.25">
      <c r="A5484" s="62">
        <v>31291318</v>
      </c>
      <c r="B5484" s="63" t="s">
        <v>15031</v>
      </c>
    </row>
    <row r="5485" spans="1:2" x14ac:dyDescent="0.25">
      <c r="A5485" s="62">
        <v>31291319</v>
      </c>
      <c r="B5485" s="63" t="s">
        <v>4592</v>
      </c>
    </row>
    <row r="5486" spans="1:2" x14ac:dyDescent="0.25">
      <c r="A5486" s="62">
        <v>31291320</v>
      </c>
      <c r="B5486" s="63" t="s">
        <v>1717</v>
      </c>
    </row>
    <row r="5487" spans="1:2" x14ac:dyDescent="0.25">
      <c r="A5487" s="62">
        <v>31291401</v>
      </c>
      <c r="B5487" s="63" t="s">
        <v>9638</v>
      </c>
    </row>
    <row r="5488" spans="1:2" x14ac:dyDescent="0.25">
      <c r="A5488" s="62">
        <v>31291402</v>
      </c>
      <c r="B5488" s="63" t="s">
        <v>14705</v>
      </c>
    </row>
    <row r="5489" spans="1:2" x14ac:dyDescent="0.25">
      <c r="A5489" s="62">
        <v>31291403</v>
      </c>
      <c r="B5489" s="63" t="s">
        <v>9557</v>
      </c>
    </row>
    <row r="5490" spans="1:2" x14ac:dyDescent="0.25">
      <c r="A5490" s="62">
        <v>31291404</v>
      </c>
      <c r="B5490" s="63" t="s">
        <v>3123</v>
      </c>
    </row>
    <row r="5491" spans="1:2" x14ac:dyDescent="0.25">
      <c r="A5491" s="62">
        <v>31291405</v>
      </c>
      <c r="B5491" s="63" t="s">
        <v>8584</v>
      </c>
    </row>
    <row r="5492" spans="1:2" x14ac:dyDescent="0.25">
      <c r="A5492" s="62">
        <v>31291406</v>
      </c>
      <c r="B5492" s="63" t="s">
        <v>592</v>
      </c>
    </row>
    <row r="5493" spans="1:2" x14ac:dyDescent="0.25">
      <c r="A5493" s="62">
        <v>31291407</v>
      </c>
      <c r="B5493" s="63" t="s">
        <v>15652</v>
      </c>
    </row>
    <row r="5494" spans="1:2" x14ac:dyDescent="0.25">
      <c r="A5494" s="62">
        <v>31291408</v>
      </c>
      <c r="B5494" s="63" t="s">
        <v>13055</v>
      </c>
    </row>
    <row r="5495" spans="1:2" x14ac:dyDescent="0.25">
      <c r="A5495" s="62">
        <v>31291409</v>
      </c>
      <c r="B5495" s="63" t="s">
        <v>3202</v>
      </c>
    </row>
    <row r="5496" spans="1:2" x14ac:dyDescent="0.25">
      <c r="A5496" s="62">
        <v>31291410</v>
      </c>
      <c r="B5496" s="63" t="s">
        <v>17976</v>
      </c>
    </row>
    <row r="5497" spans="1:2" x14ac:dyDescent="0.25">
      <c r="A5497" s="62">
        <v>31291411</v>
      </c>
      <c r="B5497" s="63" t="s">
        <v>13762</v>
      </c>
    </row>
    <row r="5498" spans="1:2" x14ac:dyDescent="0.25">
      <c r="A5498" s="62">
        <v>31291412</v>
      </c>
      <c r="B5498" s="63" t="s">
        <v>14768</v>
      </c>
    </row>
    <row r="5499" spans="1:2" x14ac:dyDescent="0.25">
      <c r="A5499" s="62">
        <v>31291413</v>
      </c>
      <c r="B5499" s="63" t="s">
        <v>11939</v>
      </c>
    </row>
    <row r="5500" spans="1:2" x14ac:dyDescent="0.25">
      <c r="A5500" s="62">
        <v>31291414</v>
      </c>
      <c r="B5500" s="63" t="s">
        <v>14342</v>
      </c>
    </row>
    <row r="5501" spans="1:2" x14ac:dyDescent="0.25">
      <c r="A5501" s="62">
        <v>31291415</v>
      </c>
      <c r="B5501" s="63" t="s">
        <v>17436</v>
      </c>
    </row>
    <row r="5502" spans="1:2" x14ac:dyDescent="0.25">
      <c r="A5502" s="62">
        <v>31291416</v>
      </c>
      <c r="B5502" s="63" t="s">
        <v>14781</v>
      </c>
    </row>
    <row r="5503" spans="1:2" x14ac:dyDescent="0.25">
      <c r="A5503" s="62">
        <v>31291417</v>
      </c>
      <c r="B5503" s="63" t="s">
        <v>6889</v>
      </c>
    </row>
    <row r="5504" spans="1:2" x14ac:dyDescent="0.25">
      <c r="A5504" s="62">
        <v>31291418</v>
      </c>
      <c r="B5504" s="63" t="s">
        <v>9523</v>
      </c>
    </row>
    <row r="5505" spans="1:2" x14ac:dyDescent="0.25">
      <c r="A5505" s="62">
        <v>31291419</v>
      </c>
      <c r="B5505" s="63" t="s">
        <v>3353</v>
      </c>
    </row>
    <row r="5506" spans="1:2" x14ac:dyDescent="0.25">
      <c r="A5506" s="62">
        <v>31291420</v>
      </c>
      <c r="B5506" s="63" t="s">
        <v>14386</v>
      </c>
    </row>
    <row r="5507" spans="1:2" x14ac:dyDescent="0.25">
      <c r="A5507" s="62">
        <v>31301101</v>
      </c>
      <c r="B5507" s="63" t="s">
        <v>10782</v>
      </c>
    </row>
    <row r="5508" spans="1:2" x14ac:dyDescent="0.25">
      <c r="A5508" s="62">
        <v>31301102</v>
      </c>
      <c r="B5508" s="63" t="s">
        <v>10620</v>
      </c>
    </row>
    <row r="5509" spans="1:2" x14ac:dyDescent="0.25">
      <c r="A5509" s="62">
        <v>31301103</v>
      </c>
      <c r="B5509" s="63" t="s">
        <v>5457</v>
      </c>
    </row>
    <row r="5510" spans="1:2" x14ac:dyDescent="0.25">
      <c r="A5510" s="62">
        <v>31301104</v>
      </c>
      <c r="B5510" s="63" t="s">
        <v>311</v>
      </c>
    </row>
    <row r="5511" spans="1:2" x14ac:dyDescent="0.25">
      <c r="A5511" s="62">
        <v>31301105</v>
      </c>
      <c r="B5511" s="63" t="s">
        <v>11883</v>
      </c>
    </row>
    <row r="5512" spans="1:2" x14ac:dyDescent="0.25">
      <c r="A5512" s="62">
        <v>31301106</v>
      </c>
      <c r="B5512" s="63" t="s">
        <v>12673</v>
      </c>
    </row>
    <row r="5513" spans="1:2" x14ac:dyDescent="0.25">
      <c r="A5513" s="62">
        <v>31301107</v>
      </c>
      <c r="B5513" s="63" t="s">
        <v>8192</v>
      </c>
    </row>
    <row r="5514" spans="1:2" x14ac:dyDescent="0.25">
      <c r="A5514" s="62">
        <v>31301108</v>
      </c>
      <c r="B5514" s="63" t="s">
        <v>788</v>
      </c>
    </row>
    <row r="5515" spans="1:2" x14ac:dyDescent="0.25">
      <c r="A5515" s="62">
        <v>31301109</v>
      </c>
      <c r="B5515" s="63" t="s">
        <v>9618</v>
      </c>
    </row>
    <row r="5516" spans="1:2" x14ac:dyDescent="0.25">
      <c r="A5516" s="62">
        <v>31301110</v>
      </c>
      <c r="B5516" s="63" t="s">
        <v>7375</v>
      </c>
    </row>
    <row r="5517" spans="1:2" x14ac:dyDescent="0.25">
      <c r="A5517" s="62">
        <v>31301111</v>
      </c>
      <c r="B5517" s="63" t="s">
        <v>9735</v>
      </c>
    </row>
    <row r="5518" spans="1:2" x14ac:dyDescent="0.25">
      <c r="A5518" s="62">
        <v>31301112</v>
      </c>
      <c r="B5518" s="63" t="s">
        <v>6353</v>
      </c>
    </row>
    <row r="5519" spans="1:2" x14ac:dyDescent="0.25">
      <c r="A5519" s="62">
        <v>31301113</v>
      </c>
      <c r="B5519" s="63" t="s">
        <v>3877</v>
      </c>
    </row>
    <row r="5520" spans="1:2" x14ac:dyDescent="0.25">
      <c r="A5520" s="62">
        <v>31301114</v>
      </c>
      <c r="B5520" s="63" t="s">
        <v>893</v>
      </c>
    </row>
    <row r="5521" spans="1:2" x14ac:dyDescent="0.25">
      <c r="A5521" s="62">
        <v>31301115</v>
      </c>
      <c r="B5521" s="63" t="s">
        <v>10594</v>
      </c>
    </row>
    <row r="5522" spans="1:2" x14ac:dyDescent="0.25">
      <c r="A5522" s="62">
        <v>31301116</v>
      </c>
      <c r="B5522" s="63" t="s">
        <v>2244</v>
      </c>
    </row>
    <row r="5523" spans="1:2" x14ac:dyDescent="0.25">
      <c r="A5523" s="62">
        <v>31301117</v>
      </c>
      <c r="B5523" s="63" t="s">
        <v>13824</v>
      </c>
    </row>
    <row r="5524" spans="1:2" x14ac:dyDescent="0.25">
      <c r="A5524" s="62">
        <v>31301118</v>
      </c>
      <c r="B5524" s="63" t="s">
        <v>4451</v>
      </c>
    </row>
    <row r="5525" spans="1:2" x14ac:dyDescent="0.25">
      <c r="A5525" s="62">
        <v>31301119</v>
      </c>
      <c r="B5525" s="63" t="s">
        <v>13303</v>
      </c>
    </row>
    <row r="5526" spans="1:2" x14ac:dyDescent="0.25">
      <c r="A5526" s="62">
        <v>31301201</v>
      </c>
      <c r="B5526" s="63" t="s">
        <v>15256</v>
      </c>
    </row>
    <row r="5527" spans="1:2" x14ac:dyDescent="0.25">
      <c r="A5527" s="62">
        <v>31301202</v>
      </c>
      <c r="B5527" s="63" t="s">
        <v>9018</v>
      </c>
    </row>
    <row r="5528" spans="1:2" x14ac:dyDescent="0.25">
      <c r="A5528" s="62">
        <v>31301203</v>
      </c>
      <c r="B5528" s="63" t="s">
        <v>7506</v>
      </c>
    </row>
    <row r="5529" spans="1:2" x14ac:dyDescent="0.25">
      <c r="A5529" s="62">
        <v>31301204</v>
      </c>
      <c r="B5529" s="63" t="s">
        <v>1679</v>
      </c>
    </row>
    <row r="5530" spans="1:2" x14ac:dyDescent="0.25">
      <c r="A5530" s="62">
        <v>31301205</v>
      </c>
      <c r="B5530" s="63" t="s">
        <v>13475</v>
      </c>
    </row>
    <row r="5531" spans="1:2" x14ac:dyDescent="0.25">
      <c r="A5531" s="62">
        <v>31301206</v>
      </c>
      <c r="B5531" s="63" t="s">
        <v>4848</v>
      </c>
    </row>
    <row r="5532" spans="1:2" x14ac:dyDescent="0.25">
      <c r="A5532" s="62">
        <v>31301207</v>
      </c>
      <c r="B5532" s="63" t="s">
        <v>262</v>
      </c>
    </row>
    <row r="5533" spans="1:2" x14ac:dyDescent="0.25">
      <c r="A5533" s="62">
        <v>31301208</v>
      </c>
      <c r="B5533" s="63" t="s">
        <v>1565</v>
      </c>
    </row>
    <row r="5534" spans="1:2" x14ac:dyDescent="0.25">
      <c r="A5534" s="62">
        <v>31301209</v>
      </c>
      <c r="B5534" s="63" t="s">
        <v>18818</v>
      </c>
    </row>
    <row r="5535" spans="1:2" x14ac:dyDescent="0.25">
      <c r="A5535" s="62">
        <v>31301210</v>
      </c>
      <c r="B5535" s="63" t="s">
        <v>4042</v>
      </c>
    </row>
    <row r="5536" spans="1:2" x14ac:dyDescent="0.25">
      <c r="A5536" s="62">
        <v>31301211</v>
      </c>
      <c r="B5536" s="63" t="s">
        <v>11486</v>
      </c>
    </row>
    <row r="5537" spans="1:2" x14ac:dyDescent="0.25">
      <c r="A5537" s="62">
        <v>31301212</v>
      </c>
      <c r="B5537" s="63" t="s">
        <v>3412</v>
      </c>
    </row>
    <row r="5538" spans="1:2" x14ac:dyDescent="0.25">
      <c r="A5538" s="62">
        <v>31301213</v>
      </c>
      <c r="B5538" s="63" t="s">
        <v>2128</v>
      </c>
    </row>
    <row r="5539" spans="1:2" x14ac:dyDescent="0.25">
      <c r="A5539" s="62">
        <v>31301214</v>
      </c>
      <c r="B5539" s="63" t="s">
        <v>3842</v>
      </c>
    </row>
    <row r="5540" spans="1:2" x14ac:dyDescent="0.25">
      <c r="A5540" s="62">
        <v>31301215</v>
      </c>
      <c r="B5540" s="63" t="s">
        <v>4232</v>
      </c>
    </row>
    <row r="5541" spans="1:2" x14ac:dyDescent="0.25">
      <c r="A5541" s="62">
        <v>31301216</v>
      </c>
      <c r="B5541" s="63" t="s">
        <v>162</v>
      </c>
    </row>
    <row r="5542" spans="1:2" x14ac:dyDescent="0.25">
      <c r="A5542" s="62">
        <v>31301217</v>
      </c>
      <c r="B5542" s="63" t="s">
        <v>8701</v>
      </c>
    </row>
    <row r="5543" spans="1:2" x14ac:dyDescent="0.25">
      <c r="A5543" s="62">
        <v>31301218</v>
      </c>
      <c r="B5543" s="63" t="s">
        <v>2091</v>
      </c>
    </row>
    <row r="5544" spans="1:2" x14ac:dyDescent="0.25">
      <c r="A5544" s="62">
        <v>31301219</v>
      </c>
      <c r="B5544" s="63" t="s">
        <v>2056</v>
      </c>
    </row>
    <row r="5545" spans="1:2" x14ac:dyDescent="0.25">
      <c r="A5545" s="62">
        <v>31301301</v>
      </c>
      <c r="B5545" s="63" t="s">
        <v>1425</v>
      </c>
    </row>
    <row r="5546" spans="1:2" x14ac:dyDescent="0.25">
      <c r="A5546" s="62">
        <v>31301302</v>
      </c>
      <c r="B5546" s="63" t="s">
        <v>1887</v>
      </c>
    </row>
    <row r="5547" spans="1:2" x14ac:dyDescent="0.25">
      <c r="A5547" s="62">
        <v>31301303</v>
      </c>
      <c r="B5547" s="63" t="s">
        <v>10349</v>
      </c>
    </row>
    <row r="5548" spans="1:2" x14ac:dyDescent="0.25">
      <c r="A5548" s="62">
        <v>31301304</v>
      </c>
      <c r="B5548" s="63" t="s">
        <v>17221</v>
      </c>
    </row>
    <row r="5549" spans="1:2" x14ac:dyDescent="0.25">
      <c r="A5549" s="62">
        <v>31301305</v>
      </c>
      <c r="B5549" s="63" t="s">
        <v>1477</v>
      </c>
    </row>
    <row r="5550" spans="1:2" x14ac:dyDescent="0.25">
      <c r="A5550" s="62">
        <v>31301306</v>
      </c>
      <c r="B5550" s="63" t="s">
        <v>14602</v>
      </c>
    </row>
    <row r="5551" spans="1:2" x14ac:dyDescent="0.25">
      <c r="A5551" s="62">
        <v>31301307</v>
      </c>
      <c r="B5551" s="63" t="s">
        <v>9201</v>
      </c>
    </row>
    <row r="5552" spans="1:2" x14ac:dyDescent="0.25">
      <c r="A5552" s="62">
        <v>31301308</v>
      </c>
      <c r="B5552" s="63" t="s">
        <v>18789</v>
      </c>
    </row>
    <row r="5553" spans="1:2" x14ac:dyDescent="0.25">
      <c r="A5553" s="62">
        <v>31301309</v>
      </c>
      <c r="B5553" s="63" t="s">
        <v>10210</v>
      </c>
    </row>
    <row r="5554" spans="1:2" x14ac:dyDescent="0.25">
      <c r="A5554" s="62">
        <v>31301310</v>
      </c>
      <c r="B5554" s="63" t="s">
        <v>13957</v>
      </c>
    </row>
    <row r="5555" spans="1:2" x14ac:dyDescent="0.25">
      <c r="A5555" s="62">
        <v>31301311</v>
      </c>
      <c r="B5555" s="63" t="s">
        <v>17261</v>
      </c>
    </row>
    <row r="5556" spans="1:2" x14ac:dyDescent="0.25">
      <c r="A5556" s="62">
        <v>31301312</v>
      </c>
      <c r="B5556" s="63" t="s">
        <v>18717</v>
      </c>
    </row>
    <row r="5557" spans="1:2" x14ac:dyDescent="0.25">
      <c r="A5557" s="62">
        <v>31301313</v>
      </c>
      <c r="B5557" s="63" t="s">
        <v>10193</v>
      </c>
    </row>
    <row r="5558" spans="1:2" x14ac:dyDescent="0.25">
      <c r="A5558" s="62">
        <v>31301314</v>
      </c>
      <c r="B5558" s="63" t="s">
        <v>1834</v>
      </c>
    </row>
    <row r="5559" spans="1:2" x14ac:dyDescent="0.25">
      <c r="A5559" s="62">
        <v>31301315</v>
      </c>
      <c r="B5559" s="63" t="s">
        <v>11188</v>
      </c>
    </row>
    <row r="5560" spans="1:2" x14ac:dyDescent="0.25">
      <c r="A5560" s="62">
        <v>31301316</v>
      </c>
      <c r="B5560" s="63" t="s">
        <v>699</v>
      </c>
    </row>
    <row r="5561" spans="1:2" x14ac:dyDescent="0.25">
      <c r="A5561" s="62">
        <v>31301317</v>
      </c>
      <c r="B5561" s="63" t="s">
        <v>12839</v>
      </c>
    </row>
    <row r="5562" spans="1:2" x14ac:dyDescent="0.25">
      <c r="A5562" s="62">
        <v>31301318</v>
      </c>
      <c r="B5562" s="63" t="s">
        <v>17194</v>
      </c>
    </row>
    <row r="5563" spans="1:2" x14ac:dyDescent="0.25">
      <c r="A5563" s="62">
        <v>31301319</v>
      </c>
      <c r="B5563" s="63" t="s">
        <v>12044</v>
      </c>
    </row>
    <row r="5564" spans="1:2" x14ac:dyDescent="0.25">
      <c r="A5564" s="62">
        <v>31301401</v>
      </c>
      <c r="B5564" s="63" t="s">
        <v>8530</v>
      </c>
    </row>
    <row r="5565" spans="1:2" x14ac:dyDescent="0.25">
      <c r="A5565" s="62">
        <v>31301402</v>
      </c>
      <c r="B5565" s="63" t="s">
        <v>127</v>
      </c>
    </row>
    <row r="5566" spans="1:2" x14ac:dyDescent="0.25">
      <c r="A5566" s="62">
        <v>31301403</v>
      </c>
      <c r="B5566" s="63" t="s">
        <v>16271</v>
      </c>
    </row>
    <row r="5567" spans="1:2" x14ac:dyDescent="0.25">
      <c r="A5567" s="62">
        <v>31301404</v>
      </c>
      <c r="B5567" s="63" t="s">
        <v>8940</v>
      </c>
    </row>
    <row r="5568" spans="1:2" x14ac:dyDescent="0.25">
      <c r="A5568" s="62">
        <v>31301405</v>
      </c>
      <c r="B5568" s="63" t="s">
        <v>11454</v>
      </c>
    </row>
    <row r="5569" spans="1:2" x14ac:dyDescent="0.25">
      <c r="A5569" s="62">
        <v>31301406</v>
      </c>
      <c r="B5569" s="63" t="s">
        <v>12771</v>
      </c>
    </row>
    <row r="5570" spans="1:2" x14ac:dyDescent="0.25">
      <c r="A5570" s="62">
        <v>31301407</v>
      </c>
      <c r="B5570" s="63" t="s">
        <v>2825</v>
      </c>
    </row>
    <row r="5571" spans="1:2" x14ac:dyDescent="0.25">
      <c r="A5571" s="62">
        <v>31301408</v>
      </c>
      <c r="B5571" s="63" t="s">
        <v>4754</v>
      </c>
    </row>
    <row r="5572" spans="1:2" x14ac:dyDescent="0.25">
      <c r="A5572" s="62">
        <v>31301409</v>
      </c>
      <c r="B5572" s="63" t="s">
        <v>17251</v>
      </c>
    </row>
    <row r="5573" spans="1:2" x14ac:dyDescent="0.25">
      <c r="A5573" s="62">
        <v>31301410</v>
      </c>
      <c r="B5573" s="63" t="s">
        <v>11228</v>
      </c>
    </row>
    <row r="5574" spans="1:2" x14ac:dyDescent="0.25">
      <c r="A5574" s="62">
        <v>31301411</v>
      </c>
      <c r="B5574" s="63" t="s">
        <v>6998</v>
      </c>
    </row>
    <row r="5575" spans="1:2" x14ac:dyDescent="0.25">
      <c r="A5575" s="62">
        <v>31301412</v>
      </c>
      <c r="B5575" s="63" t="s">
        <v>13987</v>
      </c>
    </row>
    <row r="5576" spans="1:2" x14ac:dyDescent="0.25">
      <c r="A5576" s="62">
        <v>31301413</v>
      </c>
      <c r="B5576" s="63" t="s">
        <v>1139</v>
      </c>
    </row>
    <row r="5577" spans="1:2" x14ac:dyDescent="0.25">
      <c r="A5577" s="62">
        <v>31301414</v>
      </c>
      <c r="B5577" s="63" t="s">
        <v>18328</v>
      </c>
    </row>
    <row r="5578" spans="1:2" x14ac:dyDescent="0.25">
      <c r="A5578" s="62">
        <v>31301415</v>
      </c>
      <c r="B5578" s="63" t="s">
        <v>6838</v>
      </c>
    </row>
    <row r="5579" spans="1:2" x14ac:dyDescent="0.25">
      <c r="A5579" s="62">
        <v>31301416</v>
      </c>
      <c r="B5579" s="63" t="s">
        <v>18036</v>
      </c>
    </row>
    <row r="5580" spans="1:2" x14ac:dyDescent="0.25">
      <c r="A5580" s="62">
        <v>31301417</v>
      </c>
      <c r="B5580" s="63" t="s">
        <v>8617</v>
      </c>
    </row>
    <row r="5581" spans="1:2" x14ac:dyDescent="0.25">
      <c r="A5581" s="62">
        <v>31301418</v>
      </c>
      <c r="B5581" s="63" t="s">
        <v>2385</v>
      </c>
    </row>
    <row r="5582" spans="1:2" x14ac:dyDescent="0.25">
      <c r="A5582" s="62">
        <v>31301419</v>
      </c>
      <c r="B5582" s="63" t="s">
        <v>11020</v>
      </c>
    </row>
    <row r="5583" spans="1:2" x14ac:dyDescent="0.25">
      <c r="A5583" s="62">
        <v>31301501</v>
      </c>
      <c r="B5583" s="63" t="s">
        <v>14210</v>
      </c>
    </row>
    <row r="5584" spans="1:2" x14ac:dyDescent="0.25">
      <c r="A5584" s="62">
        <v>31301502</v>
      </c>
      <c r="B5584" s="63" t="s">
        <v>14199</v>
      </c>
    </row>
    <row r="5585" spans="1:2" x14ac:dyDescent="0.25">
      <c r="A5585" s="62">
        <v>31301503</v>
      </c>
      <c r="B5585" s="63" t="s">
        <v>12135</v>
      </c>
    </row>
    <row r="5586" spans="1:2" x14ac:dyDescent="0.25">
      <c r="A5586" s="62">
        <v>31301504</v>
      </c>
      <c r="B5586" s="63" t="s">
        <v>9909</v>
      </c>
    </row>
    <row r="5587" spans="1:2" x14ac:dyDescent="0.25">
      <c r="A5587" s="62">
        <v>31301505</v>
      </c>
      <c r="B5587" s="63" t="s">
        <v>4935</v>
      </c>
    </row>
    <row r="5588" spans="1:2" x14ac:dyDescent="0.25">
      <c r="A5588" s="62">
        <v>31301506</v>
      </c>
      <c r="B5588" s="63" t="s">
        <v>3458</v>
      </c>
    </row>
    <row r="5589" spans="1:2" x14ac:dyDescent="0.25">
      <c r="A5589" s="62">
        <v>31301507</v>
      </c>
      <c r="B5589" s="63" t="s">
        <v>13309</v>
      </c>
    </row>
    <row r="5590" spans="1:2" x14ac:dyDescent="0.25">
      <c r="A5590" s="62">
        <v>31301508</v>
      </c>
      <c r="B5590" s="63" t="s">
        <v>8788</v>
      </c>
    </row>
    <row r="5591" spans="1:2" x14ac:dyDescent="0.25">
      <c r="A5591" s="62">
        <v>31301509</v>
      </c>
      <c r="B5591" s="63" t="s">
        <v>4326</v>
      </c>
    </row>
    <row r="5592" spans="1:2" x14ac:dyDescent="0.25">
      <c r="A5592" s="62">
        <v>31301510</v>
      </c>
      <c r="B5592" s="63" t="s">
        <v>4461</v>
      </c>
    </row>
    <row r="5593" spans="1:2" x14ac:dyDescent="0.25">
      <c r="A5593" s="62">
        <v>31301511</v>
      </c>
      <c r="B5593" s="63" t="s">
        <v>6933</v>
      </c>
    </row>
    <row r="5594" spans="1:2" x14ac:dyDescent="0.25">
      <c r="A5594" s="62">
        <v>31301512</v>
      </c>
      <c r="B5594" s="63" t="s">
        <v>491</v>
      </c>
    </row>
    <row r="5595" spans="1:2" x14ac:dyDescent="0.25">
      <c r="A5595" s="62">
        <v>31301513</v>
      </c>
      <c r="B5595" s="63" t="s">
        <v>9623</v>
      </c>
    </row>
    <row r="5596" spans="1:2" x14ac:dyDescent="0.25">
      <c r="A5596" s="62">
        <v>31301514</v>
      </c>
      <c r="B5596" s="63" t="s">
        <v>3531</v>
      </c>
    </row>
    <row r="5597" spans="1:2" x14ac:dyDescent="0.25">
      <c r="A5597" s="62">
        <v>31301515</v>
      </c>
      <c r="B5597" s="63" t="s">
        <v>12965</v>
      </c>
    </row>
    <row r="5598" spans="1:2" x14ac:dyDescent="0.25">
      <c r="A5598" s="62">
        <v>31301516</v>
      </c>
      <c r="B5598" s="63" t="s">
        <v>15800</v>
      </c>
    </row>
    <row r="5599" spans="1:2" x14ac:dyDescent="0.25">
      <c r="A5599" s="62">
        <v>31301517</v>
      </c>
      <c r="B5599" s="63" t="s">
        <v>1838</v>
      </c>
    </row>
    <row r="5600" spans="1:2" x14ac:dyDescent="0.25">
      <c r="A5600" s="62">
        <v>31301518</v>
      </c>
      <c r="B5600" s="63" t="s">
        <v>15860</v>
      </c>
    </row>
    <row r="5601" spans="1:2" x14ac:dyDescent="0.25">
      <c r="A5601" s="62">
        <v>31301519</v>
      </c>
      <c r="B5601" s="63" t="s">
        <v>9145</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14723</v>
      </c>
    </row>
    <row r="5606" spans="1:2" x14ac:dyDescent="0.25">
      <c r="A5606" s="62">
        <v>31311105</v>
      </c>
      <c r="B5606" s="63" t="s">
        <v>12867</v>
      </c>
    </row>
    <row r="5607" spans="1:2" x14ac:dyDescent="0.25">
      <c r="A5607" s="62">
        <v>31311106</v>
      </c>
      <c r="B5607" s="63" t="s">
        <v>7794</v>
      </c>
    </row>
    <row r="5608" spans="1:2" x14ac:dyDescent="0.25">
      <c r="A5608" s="62">
        <v>31311109</v>
      </c>
      <c r="B5608" s="63" t="s">
        <v>9716</v>
      </c>
    </row>
    <row r="5609" spans="1:2" x14ac:dyDescent="0.25">
      <c r="A5609" s="62">
        <v>31311110</v>
      </c>
      <c r="B5609" s="63" t="s">
        <v>6849</v>
      </c>
    </row>
    <row r="5610" spans="1:2" x14ac:dyDescent="0.25">
      <c r="A5610" s="62">
        <v>31311111</v>
      </c>
      <c r="B5610" s="63" t="s">
        <v>14780</v>
      </c>
    </row>
    <row r="5611" spans="1:2" x14ac:dyDescent="0.25">
      <c r="A5611" s="62">
        <v>31311112</v>
      </c>
      <c r="B5611" s="63" t="s">
        <v>832</v>
      </c>
    </row>
    <row r="5612" spans="1:2" x14ac:dyDescent="0.25">
      <c r="A5612" s="62">
        <v>31311113</v>
      </c>
      <c r="B5612" s="63" t="s">
        <v>18189</v>
      </c>
    </row>
    <row r="5613" spans="1:2" x14ac:dyDescent="0.25">
      <c r="A5613" s="62">
        <v>31311201</v>
      </c>
      <c r="B5613" s="63" t="s">
        <v>7891</v>
      </c>
    </row>
    <row r="5614" spans="1:2" x14ac:dyDescent="0.25">
      <c r="A5614" s="62">
        <v>31311202</v>
      </c>
      <c r="B5614" s="63" t="s">
        <v>11247</v>
      </c>
    </row>
    <row r="5615" spans="1:2" x14ac:dyDescent="0.25">
      <c r="A5615" s="62">
        <v>31311203</v>
      </c>
      <c r="B5615" s="63" t="s">
        <v>11075</v>
      </c>
    </row>
    <row r="5616" spans="1:2" x14ac:dyDescent="0.25">
      <c r="A5616" s="62">
        <v>31311204</v>
      </c>
      <c r="B5616" s="63" t="s">
        <v>17065</v>
      </c>
    </row>
    <row r="5617" spans="1:2" x14ac:dyDescent="0.25">
      <c r="A5617" s="62">
        <v>31311205</v>
      </c>
      <c r="B5617" s="63" t="s">
        <v>15918</v>
      </c>
    </row>
    <row r="5618" spans="1:2" x14ac:dyDescent="0.25">
      <c r="A5618" s="62">
        <v>31311206</v>
      </c>
      <c r="B5618" s="63" t="s">
        <v>10095</v>
      </c>
    </row>
    <row r="5619" spans="1:2" x14ac:dyDescent="0.25">
      <c r="A5619" s="62">
        <v>31311209</v>
      </c>
      <c r="B5619" s="63" t="s">
        <v>9896</v>
      </c>
    </row>
    <row r="5620" spans="1:2" x14ac:dyDescent="0.25">
      <c r="A5620" s="62">
        <v>31311210</v>
      </c>
      <c r="B5620" s="63" t="s">
        <v>1993</v>
      </c>
    </row>
    <row r="5621" spans="1:2" x14ac:dyDescent="0.25">
      <c r="A5621" s="62">
        <v>31311211</v>
      </c>
      <c r="B5621" s="63" t="s">
        <v>12578</v>
      </c>
    </row>
    <row r="5622" spans="1:2" x14ac:dyDescent="0.25">
      <c r="A5622" s="62">
        <v>31311212</v>
      </c>
      <c r="B5622" s="63" t="s">
        <v>10833</v>
      </c>
    </row>
    <row r="5623" spans="1:2" x14ac:dyDescent="0.25">
      <c r="A5623" s="62">
        <v>31311213</v>
      </c>
      <c r="B5623" s="63" t="s">
        <v>6547</v>
      </c>
    </row>
    <row r="5624" spans="1:2" x14ac:dyDescent="0.25">
      <c r="A5624" s="62">
        <v>31311301</v>
      </c>
      <c r="B5624" s="63" t="s">
        <v>12042</v>
      </c>
    </row>
    <row r="5625" spans="1:2" x14ac:dyDescent="0.25">
      <c r="A5625" s="62">
        <v>31311302</v>
      </c>
      <c r="B5625" s="63" t="s">
        <v>17548</v>
      </c>
    </row>
    <row r="5626" spans="1:2" x14ac:dyDescent="0.25">
      <c r="A5626" s="62">
        <v>31311303</v>
      </c>
      <c r="B5626" s="63" t="s">
        <v>10283</v>
      </c>
    </row>
    <row r="5627" spans="1:2" x14ac:dyDescent="0.25">
      <c r="A5627" s="62">
        <v>31311304</v>
      </c>
      <c r="B5627" s="63" t="s">
        <v>1307</v>
      </c>
    </row>
    <row r="5628" spans="1:2" x14ac:dyDescent="0.25">
      <c r="A5628" s="62">
        <v>31311305</v>
      </c>
      <c r="B5628" s="63" t="s">
        <v>4661</v>
      </c>
    </row>
    <row r="5629" spans="1:2" x14ac:dyDescent="0.25">
      <c r="A5629" s="62">
        <v>31311306</v>
      </c>
      <c r="B5629" s="63" t="s">
        <v>630</v>
      </c>
    </row>
    <row r="5630" spans="1:2" x14ac:dyDescent="0.25">
      <c r="A5630" s="62">
        <v>31311309</v>
      </c>
      <c r="B5630" s="63" t="s">
        <v>3152</v>
      </c>
    </row>
    <row r="5631" spans="1:2" x14ac:dyDescent="0.25">
      <c r="A5631" s="62">
        <v>31311310</v>
      </c>
      <c r="B5631" s="63" t="s">
        <v>14960</v>
      </c>
    </row>
    <row r="5632" spans="1:2" x14ac:dyDescent="0.25">
      <c r="A5632" s="62">
        <v>31311311</v>
      </c>
      <c r="B5632" s="63" t="s">
        <v>12597</v>
      </c>
    </row>
    <row r="5633" spans="1:2" x14ac:dyDescent="0.25">
      <c r="A5633" s="62">
        <v>31311312</v>
      </c>
      <c r="B5633" s="63" t="s">
        <v>6439</v>
      </c>
    </row>
    <row r="5634" spans="1:2" x14ac:dyDescent="0.25">
      <c r="A5634" s="62">
        <v>31311313</v>
      </c>
      <c r="B5634" s="63" t="s">
        <v>16396</v>
      </c>
    </row>
    <row r="5635" spans="1:2" x14ac:dyDescent="0.25">
      <c r="A5635" s="62">
        <v>31311401</v>
      </c>
      <c r="B5635" s="63" t="s">
        <v>716</v>
      </c>
    </row>
    <row r="5636" spans="1:2" x14ac:dyDescent="0.25">
      <c r="A5636" s="62">
        <v>31311402</v>
      </c>
      <c r="B5636" s="63" t="s">
        <v>9812</v>
      </c>
    </row>
    <row r="5637" spans="1:2" x14ac:dyDescent="0.25">
      <c r="A5637" s="62">
        <v>31311403</v>
      </c>
      <c r="B5637" s="63" t="s">
        <v>9928</v>
      </c>
    </row>
    <row r="5638" spans="1:2" x14ac:dyDescent="0.25">
      <c r="A5638" s="62">
        <v>31311404</v>
      </c>
      <c r="B5638" s="63" t="s">
        <v>12693</v>
      </c>
    </row>
    <row r="5639" spans="1:2" x14ac:dyDescent="0.25">
      <c r="A5639" s="62">
        <v>31311405</v>
      </c>
      <c r="B5639" s="63" t="s">
        <v>12741</v>
      </c>
    </row>
    <row r="5640" spans="1:2" x14ac:dyDescent="0.25">
      <c r="A5640" s="62">
        <v>31311406</v>
      </c>
      <c r="B5640" s="63" t="s">
        <v>16128</v>
      </c>
    </row>
    <row r="5641" spans="1:2" x14ac:dyDescent="0.25">
      <c r="A5641" s="62">
        <v>31311409</v>
      </c>
      <c r="B5641" s="63" t="s">
        <v>3785</v>
      </c>
    </row>
    <row r="5642" spans="1:2" x14ac:dyDescent="0.25">
      <c r="A5642" s="62">
        <v>31311410</v>
      </c>
      <c r="B5642" s="63" t="s">
        <v>12934</v>
      </c>
    </row>
    <row r="5643" spans="1:2" x14ac:dyDescent="0.25">
      <c r="A5643" s="62">
        <v>31311411</v>
      </c>
      <c r="B5643" s="63" t="s">
        <v>4341</v>
      </c>
    </row>
    <row r="5644" spans="1:2" x14ac:dyDescent="0.25">
      <c r="A5644" s="62">
        <v>31311412</v>
      </c>
      <c r="B5644" s="63" t="s">
        <v>9729</v>
      </c>
    </row>
    <row r="5645" spans="1:2" x14ac:dyDescent="0.25">
      <c r="A5645" s="62">
        <v>31311413</v>
      </c>
      <c r="B5645" s="63" t="s">
        <v>17916</v>
      </c>
    </row>
    <row r="5646" spans="1:2" x14ac:dyDescent="0.25">
      <c r="A5646" s="62">
        <v>31311501</v>
      </c>
      <c r="B5646" s="63" t="s">
        <v>11583</v>
      </c>
    </row>
    <row r="5647" spans="1:2" x14ac:dyDescent="0.25">
      <c r="A5647" s="62">
        <v>31311502</v>
      </c>
      <c r="B5647" s="63" t="s">
        <v>9545</v>
      </c>
    </row>
    <row r="5648" spans="1:2" x14ac:dyDescent="0.25">
      <c r="A5648" s="62">
        <v>31311503</v>
      </c>
      <c r="B5648" s="63" t="s">
        <v>1444</v>
      </c>
    </row>
    <row r="5649" spans="1:2" x14ac:dyDescent="0.25">
      <c r="A5649" s="62">
        <v>31311504</v>
      </c>
      <c r="B5649" s="63" t="s">
        <v>5884</v>
      </c>
    </row>
    <row r="5650" spans="1:2" x14ac:dyDescent="0.25">
      <c r="A5650" s="62">
        <v>31311505</v>
      </c>
      <c r="B5650" s="63" t="s">
        <v>16660</v>
      </c>
    </row>
    <row r="5651" spans="1:2" x14ac:dyDescent="0.25">
      <c r="A5651" s="62">
        <v>31311506</v>
      </c>
      <c r="B5651" s="63" t="s">
        <v>12438</v>
      </c>
    </row>
    <row r="5652" spans="1:2" x14ac:dyDescent="0.25">
      <c r="A5652" s="62">
        <v>31311509</v>
      </c>
      <c r="B5652" s="63" t="s">
        <v>6585</v>
      </c>
    </row>
    <row r="5653" spans="1:2" x14ac:dyDescent="0.25">
      <c r="A5653" s="62">
        <v>31311510</v>
      </c>
      <c r="B5653" s="63" t="s">
        <v>16990</v>
      </c>
    </row>
    <row r="5654" spans="1:2" x14ac:dyDescent="0.25">
      <c r="A5654" s="62">
        <v>31311511</v>
      </c>
      <c r="B5654" s="63" t="s">
        <v>17258</v>
      </c>
    </row>
    <row r="5655" spans="1:2" x14ac:dyDescent="0.25">
      <c r="A5655" s="62">
        <v>31311512</v>
      </c>
      <c r="B5655" s="63" t="s">
        <v>10930</v>
      </c>
    </row>
    <row r="5656" spans="1:2" x14ac:dyDescent="0.25">
      <c r="A5656" s="62">
        <v>31311513</v>
      </c>
      <c r="B5656" s="63" t="s">
        <v>4982</v>
      </c>
    </row>
    <row r="5657" spans="1:2" x14ac:dyDescent="0.25">
      <c r="A5657" s="62">
        <v>31311601</v>
      </c>
      <c r="B5657" s="63" t="s">
        <v>13501</v>
      </c>
    </row>
    <row r="5658" spans="1:2" x14ac:dyDescent="0.25">
      <c r="A5658" s="62">
        <v>31311602</v>
      </c>
      <c r="B5658" s="63" t="s">
        <v>8859</v>
      </c>
    </row>
    <row r="5659" spans="1:2" x14ac:dyDescent="0.25">
      <c r="A5659" s="62">
        <v>31311603</v>
      </c>
      <c r="B5659" s="63" t="s">
        <v>13239</v>
      </c>
    </row>
    <row r="5660" spans="1:2" x14ac:dyDescent="0.25">
      <c r="A5660" s="62">
        <v>31311604</v>
      </c>
      <c r="B5660" s="63" t="s">
        <v>2473</v>
      </c>
    </row>
    <row r="5661" spans="1:2" x14ac:dyDescent="0.25">
      <c r="A5661" s="62">
        <v>31311605</v>
      </c>
      <c r="B5661" s="63" t="s">
        <v>13799</v>
      </c>
    </row>
    <row r="5662" spans="1:2" x14ac:dyDescent="0.25">
      <c r="A5662" s="62">
        <v>31311606</v>
      </c>
      <c r="B5662" s="63" t="s">
        <v>15732</v>
      </c>
    </row>
    <row r="5663" spans="1:2" x14ac:dyDescent="0.25">
      <c r="A5663" s="62">
        <v>31311609</v>
      </c>
      <c r="B5663" s="63" t="s">
        <v>7369</v>
      </c>
    </row>
    <row r="5664" spans="1:2" x14ac:dyDescent="0.25">
      <c r="A5664" s="62">
        <v>31311610</v>
      </c>
      <c r="B5664" s="63" t="s">
        <v>15506</v>
      </c>
    </row>
    <row r="5665" spans="1:2" x14ac:dyDescent="0.25">
      <c r="A5665" s="62">
        <v>31311611</v>
      </c>
      <c r="B5665" s="63" t="s">
        <v>10077</v>
      </c>
    </row>
    <row r="5666" spans="1:2" x14ac:dyDescent="0.25">
      <c r="A5666" s="62">
        <v>31311612</v>
      </c>
      <c r="B5666" s="63" t="s">
        <v>15581</v>
      </c>
    </row>
    <row r="5667" spans="1:2" x14ac:dyDescent="0.25">
      <c r="A5667" s="62">
        <v>31311613</v>
      </c>
      <c r="B5667" s="63" t="s">
        <v>11655</v>
      </c>
    </row>
    <row r="5668" spans="1:2" x14ac:dyDescent="0.25">
      <c r="A5668" s="62">
        <v>31311701</v>
      </c>
      <c r="B5668" s="63" t="s">
        <v>12575</v>
      </c>
    </row>
    <row r="5669" spans="1:2" x14ac:dyDescent="0.25">
      <c r="A5669" s="62">
        <v>31311702</v>
      </c>
      <c r="B5669" s="63" t="s">
        <v>15348</v>
      </c>
    </row>
    <row r="5670" spans="1:2" x14ac:dyDescent="0.25">
      <c r="A5670" s="62">
        <v>31311703</v>
      </c>
      <c r="B5670" s="63" t="s">
        <v>9424</v>
      </c>
    </row>
    <row r="5671" spans="1:2" x14ac:dyDescent="0.25">
      <c r="A5671" s="62">
        <v>31311704</v>
      </c>
      <c r="B5671" s="63" t="s">
        <v>6500</v>
      </c>
    </row>
    <row r="5672" spans="1:2" x14ac:dyDescent="0.25">
      <c r="A5672" s="62">
        <v>31311705</v>
      </c>
      <c r="B5672" s="63" t="s">
        <v>18060</v>
      </c>
    </row>
    <row r="5673" spans="1:2" x14ac:dyDescent="0.25">
      <c r="A5673" s="62">
        <v>31311706</v>
      </c>
      <c r="B5673" s="63" t="s">
        <v>5985</v>
      </c>
    </row>
    <row r="5674" spans="1:2" x14ac:dyDescent="0.25">
      <c r="A5674" s="62">
        <v>31311709</v>
      </c>
      <c r="B5674" s="63" t="s">
        <v>13576</v>
      </c>
    </row>
    <row r="5675" spans="1:2" x14ac:dyDescent="0.25">
      <c r="A5675" s="62">
        <v>31311710</v>
      </c>
      <c r="B5675" s="63" t="s">
        <v>6386</v>
      </c>
    </row>
    <row r="5676" spans="1:2" x14ac:dyDescent="0.25">
      <c r="A5676" s="62">
        <v>31311711</v>
      </c>
      <c r="B5676" s="63" t="s">
        <v>6102</v>
      </c>
    </row>
    <row r="5677" spans="1:2" x14ac:dyDescent="0.25">
      <c r="A5677" s="62">
        <v>31311712</v>
      </c>
      <c r="B5677" s="63" t="s">
        <v>5538</v>
      </c>
    </row>
    <row r="5678" spans="1:2" x14ac:dyDescent="0.25">
      <c r="A5678" s="62">
        <v>31311713</v>
      </c>
      <c r="B5678" s="63" t="s">
        <v>2674</v>
      </c>
    </row>
    <row r="5679" spans="1:2" x14ac:dyDescent="0.25">
      <c r="A5679" s="62">
        <v>31321101</v>
      </c>
      <c r="B5679" s="63" t="s">
        <v>9290</v>
      </c>
    </row>
    <row r="5680" spans="1:2" x14ac:dyDescent="0.25">
      <c r="A5680" s="62">
        <v>31321102</v>
      </c>
      <c r="B5680" s="63" t="s">
        <v>10180</v>
      </c>
    </row>
    <row r="5681" spans="1:2" x14ac:dyDescent="0.25">
      <c r="A5681" s="62">
        <v>31321103</v>
      </c>
      <c r="B5681" s="63" t="s">
        <v>7597</v>
      </c>
    </row>
    <row r="5682" spans="1:2" x14ac:dyDescent="0.25">
      <c r="A5682" s="62">
        <v>31321104</v>
      </c>
      <c r="B5682" s="63" t="s">
        <v>6814</v>
      </c>
    </row>
    <row r="5683" spans="1:2" x14ac:dyDescent="0.25">
      <c r="A5683" s="62">
        <v>31321105</v>
      </c>
      <c r="B5683" s="63" t="s">
        <v>14319</v>
      </c>
    </row>
    <row r="5684" spans="1:2" x14ac:dyDescent="0.25">
      <c r="A5684" s="62">
        <v>31321106</v>
      </c>
      <c r="B5684" s="63" t="s">
        <v>10959</v>
      </c>
    </row>
    <row r="5685" spans="1:2" x14ac:dyDescent="0.25">
      <c r="A5685" s="62">
        <v>31321109</v>
      </c>
      <c r="B5685" s="63" t="s">
        <v>18154</v>
      </c>
    </row>
    <row r="5686" spans="1:2" x14ac:dyDescent="0.25">
      <c r="A5686" s="62">
        <v>31321110</v>
      </c>
      <c r="B5686" s="63" t="s">
        <v>10978</v>
      </c>
    </row>
    <row r="5687" spans="1:2" x14ac:dyDescent="0.25">
      <c r="A5687" s="62">
        <v>31321111</v>
      </c>
      <c r="B5687" s="63" t="s">
        <v>10318</v>
      </c>
    </row>
    <row r="5688" spans="1:2" x14ac:dyDescent="0.25">
      <c r="A5688" s="62">
        <v>31321112</v>
      </c>
      <c r="B5688" s="63" t="s">
        <v>9532</v>
      </c>
    </row>
    <row r="5689" spans="1:2" x14ac:dyDescent="0.25">
      <c r="A5689" s="62">
        <v>31321113</v>
      </c>
      <c r="B5689" s="63" t="s">
        <v>13729</v>
      </c>
    </row>
    <row r="5690" spans="1:2" x14ac:dyDescent="0.25">
      <c r="A5690" s="62">
        <v>31321201</v>
      </c>
      <c r="B5690" s="63" t="s">
        <v>1880</v>
      </c>
    </row>
    <row r="5691" spans="1:2" x14ac:dyDescent="0.25">
      <c r="A5691" s="62">
        <v>31321202</v>
      </c>
      <c r="B5691" s="63" t="s">
        <v>4464</v>
      </c>
    </row>
    <row r="5692" spans="1:2" x14ac:dyDescent="0.25">
      <c r="A5692" s="62">
        <v>31321203</v>
      </c>
      <c r="B5692" s="63" t="s">
        <v>10118</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4430</v>
      </c>
    </row>
    <row r="5697" spans="1:2" x14ac:dyDescent="0.25">
      <c r="A5697" s="62">
        <v>31321210</v>
      </c>
      <c r="B5697" s="63" t="s">
        <v>15162</v>
      </c>
    </row>
    <row r="5698" spans="1:2" x14ac:dyDescent="0.25">
      <c r="A5698" s="62">
        <v>31321211</v>
      </c>
      <c r="B5698" s="63" t="s">
        <v>8269</v>
      </c>
    </row>
    <row r="5699" spans="1:2" x14ac:dyDescent="0.25">
      <c r="A5699" s="62">
        <v>31321212</v>
      </c>
      <c r="B5699" s="63" t="s">
        <v>7086</v>
      </c>
    </row>
    <row r="5700" spans="1:2" x14ac:dyDescent="0.25">
      <c r="A5700" s="62">
        <v>31321213</v>
      </c>
      <c r="B5700" s="63" t="s">
        <v>3686</v>
      </c>
    </row>
    <row r="5701" spans="1:2" x14ac:dyDescent="0.25">
      <c r="A5701" s="62">
        <v>31321301</v>
      </c>
      <c r="B5701" s="63" t="s">
        <v>3865</v>
      </c>
    </row>
    <row r="5702" spans="1:2" x14ac:dyDescent="0.25">
      <c r="A5702" s="62">
        <v>31321302</v>
      </c>
      <c r="B5702" s="63" t="s">
        <v>16129</v>
      </c>
    </row>
    <row r="5703" spans="1:2" x14ac:dyDescent="0.25">
      <c r="A5703" s="62">
        <v>31321303</v>
      </c>
      <c r="B5703" s="63" t="s">
        <v>2305</v>
      </c>
    </row>
    <row r="5704" spans="1:2" x14ac:dyDescent="0.25">
      <c r="A5704" s="62">
        <v>31321304</v>
      </c>
      <c r="B5704" s="63" t="s">
        <v>16261</v>
      </c>
    </row>
    <row r="5705" spans="1:2" x14ac:dyDescent="0.25">
      <c r="A5705" s="62">
        <v>31321305</v>
      </c>
      <c r="B5705" s="63" t="s">
        <v>5007</v>
      </c>
    </row>
    <row r="5706" spans="1:2" x14ac:dyDescent="0.25">
      <c r="A5706" s="62">
        <v>31321306</v>
      </c>
      <c r="B5706" s="63" t="s">
        <v>5049</v>
      </c>
    </row>
    <row r="5707" spans="1:2" x14ac:dyDescent="0.25">
      <c r="A5707" s="62">
        <v>31321309</v>
      </c>
      <c r="B5707" s="63" t="s">
        <v>17557</v>
      </c>
    </row>
    <row r="5708" spans="1:2" x14ac:dyDescent="0.25">
      <c r="A5708" s="62">
        <v>31321310</v>
      </c>
      <c r="B5708" s="63" t="s">
        <v>4547</v>
      </c>
    </row>
    <row r="5709" spans="1:2" x14ac:dyDescent="0.25">
      <c r="A5709" s="62">
        <v>31321311</v>
      </c>
      <c r="B5709" s="63" t="s">
        <v>12272</v>
      </c>
    </row>
    <row r="5710" spans="1:2" x14ac:dyDescent="0.25">
      <c r="A5710" s="62">
        <v>31321312</v>
      </c>
      <c r="B5710" s="63" t="s">
        <v>8282</v>
      </c>
    </row>
    <row r="5711" spans="1:2" x14ac:dyDescent="0.25">
      <c r="A5711" s="62">
        <v>31321313</v>
      </c>
      <c r="B5711" s="63" t="s">
        <v>7376</v>
      </c>
    </row>
    <row r="5712" spans="1:2" x14ac:dyDescent="0.25">
      <c r="A5712" s="62">
        <v>31321401</v>
      </c>
      <c r="B5712" s="63" t="s">
        <v>13248</v>
      </c>
    </row>
    <row r="5713" spans="1:2" x14ac:dyDescent="0.25">
      <c r="A5713" s="62">
        <v>31321402</v>
      </c>
      <c r="B5713" s="63" t="s">
        <v>2716</v>
      </c>
    </row>
    <row r="5714" spans="1:2" x14ac:dyDescent="0.25">
      <c r="A5714" s="62">
        <v>31321403</v>
      </c>
      <c r="B5714" s="63" t="s">
        <v>1863</v>
      </c>
    </row>
    <row r="5715" spans="1:2" x14ac:dyDescent="0.25">
      <c r="A5715" s="62">
        <v>31321404</v>
      </c>
      <c r="B5715" s="63" t="s">
        <v>10539</v>
      </c>
    </row>
    <row r="5716" spans="1:2" x14ac:dyDescent="0.25">
      <c r="A5716" s="62">
        <v>31321405</v>
      </c>
      <c r="B5716" s="63" t="s">
        <v>11046</v>
      </c>
    </row>
    <row r="5717" spans="1:2" x14ac:dyDescent="0.25">
      <c r="A5717" s="62">
        <v>31321406</v>
      </c>
      <c r="B5717" s="63" t="s">
        <v>12175</v>
      </c>
    </row>
    <row r="5718" spans="1:2" x14ac:dyDescent="0.25">
      <c r="A5718" s="62">
        <v>31321409</v>
      </c>
      <c r="B5718" s="63" t="s">
        <v>5014</v>
      </c>
    </row>
    <row r="5719" spans="1:2" x14ac:dyDescent="0.25">
      <c r="A5719" s="62">
        <v>31321410</v>
      </c>
      <c r="B5719" s="63" t="s">
        <v>8077</v>
      </c>
    </row>
    <row r="5720" spans="1:2" x14ac:dyDescent="0.25">
      <c r="A5720" s="62">
        <v>31321411</v>
      </c>
      <c r="B5720" s="63" t="s">
        <v>6532</v>
      </c>
    </row>
    <row r="5721" spans="1:2" x14ac:dyDescent="0.25">
      <c r="A5721" s="62">
        <v>31321412</v>
      </c>
      <c r="B5721" s="63" t="s">
        <v>12540</v>
      </c>
    </row>
    <row r="5722" spans="1:2" x14ac:dyDescent="0.25">
      <c r="A5722" s="62">
        <v>31321413</v>
      </c>
      <c r="B5722" s="63" t="s">
        <v>9294</v>
      </c>
    </row>
    <row r="5723" spans="1:2" x14ac:dyDescent="0.25">
      <c r="A5723" s="62">
        <v>31321501</v>
      </c>
      <c r="B5723" s="63" t="s">
        <v>2339</v>
      </c>
    </row>
    <row r="5724" spans="1:2" x14ac:dyDescent="0.25">
      <c r="A5724" s="62">
        <v>31321502</v>
      </c>
      <c r="B5724" s="63" t="s">
        <v>9730</v>
      </c>
    </row>
    <row r="5725" spans="1:2" x14ac:dyDescent="0.25">
      <c r="A5725" s="62">
        <v>31321503</v>
      </c>
      <c r="B5725" s="63" t="s">
        <v>2274</v>
      </c>
    </row>
    <row r="5726" spans="1:2" x14ac:dyDescent="0.25">
      <c r="A5726" s="62">
        <v>31321504</v>
      </c>
      <c r="B5726" s="63" t="s">
        <v>3905</v>
      </c>
    </row>
    <row r="5727" spans="1:2" x14ac:dyDescent="0.25">
      <c r="A5727" s="62">
        <v>31321505</v>
      </c>
      <c r="B5727" s="63" t="s">
        <v>8433</v>
      </c>
    </row>
    <row r="5728" spans="1:2" x14ac:dyDescent="0.25">
      <c r="A5728" s="62">
        <v>31321506</v>
      </c>
      <c r="B5728" s="63" t="s">
        <v>8569</v>
      </c>
    </row>
    <row r="5729" spans="1:2" x14ac:dyDescent="0.25">
      <c r="A5729" s="62">
        <v>31321509</v>
      </c>
      <c r="B5729" s="63" t="s">
        <v>17242</v>
      </c>
    </row>
    <row r="5730" spans="1:2" x14ac:dyDescent="0.25">
      <c r="A5730" s="62">
        <v>31321510</v>
      </c>
      <c r="B5730" s="63" t="s">
        <v>8597</v>
      </c>
    </row>
    <row r="5731" spans="1:2" x14ac:dyDescent="0.25">
      <c r="A5731" s="62">
        <v>31321511</v>
      </c>
      <c r="B5731" s="63" t="s">
        <v>624</v>
      </c>
    </row>
    <row r="5732" spans="1:2" x14ac:dyDescent="0.25">
      <c r="A5732" s="62">
        <v>31321512</v>
      </c>
      <c r="B5732" s="63" t="s">
        <v>16656</v>
      </c>
    </row>
    <row r="5733" spans="1:2" x14ac:dyDescent="0.25">
      <c r="A5733" s="62">
        <v>31321513</v>
      </c>
      <c r="B5733" s="63" t="s">
        <v>9948</v>
      </c>
    </row>
    <row r="5734" spans="1:2" x14ac:dyDescent="0.25">
      <c r="A5734" s="62">
        <v>31321601</v>
      </c>
      <c r="B5734" s="63" t="s">
        <v>5222</v>
      </c>
    </row>
    <row r="5735" spans="1:2" x14ac:dyDescent="0.25">
      <c r="A5735" s="62">
        <v>31321602</v>
      </c>
      <c r="B5735" s="63" t="s">
        <v>4052</v>
      </c>
    </row>
    <row r="5736" spans="1:2" x14ac:dyDescent="0.25">
      <c r="A5736" s="62">
        <v>31321603</v>
      </c>
      <c r="B5736" s="63" t="s">
        <v>16115</v>
      </c>
    </row>
    <row r="5737" spans="1:2" x14ac:dyDescent="0.25">
      <c r="A5737" s="62">
        <v>31321604</v>
      </c>
      <c r="B5737" s="63" t="s">
        <v>17693</v>
      </c>
    </row>
    <row r="5738" spans="1:2" x14ac:dyDescent="0.25">
      <c r="A5738" s="62">
        <v>31321605</v>
      </c>
      <c r="B5738" s="63" t="s">
        <v>8748</v>
      </c>
    </row>
    <row r="5739" spans="1:2" x14ac:dyDescent="0.25">
      <c r="A5739" s="62">
        <v>31321606</v>
      </c>
      <c r="B5739" s="63" t="s">
        <v>18195</v>
      </c>
    </row>
    <row r="5740" spans="1:2" x14ac:dyDescent="0.25">
      <c r="A5740" s="62">
        <v>31321609</v>
      </c>
      <c r="B5740" s="63" t="s">
        <v>1890</v>
      </c>
    </row>
    <row r="5741" spans="1:2" x14ac:dyDescent="0.25">
      <c r="A5741" s="62">
        <v>31321610</v>
      </c>
      <c r="B5741" s="63" t="s">
        <v>12419</v>
      </c>
    </row>
    <row r="5742" spans="1:2" x14ac:dyDescent="0.25">
      <c r="A5742" s="62">
        <v>31321611</v>
      </c>
      <c r="B5742" s="63" t="s">
        <v>4184</v>
      </c>
    </row>
    <row r="5743" spans="1:2" x14ac:dyDescent="0.25">
      <c r="A5743" s="62">
        <v>31321612</v>
      </c>
      <c r="B5743" s="63" t="s">
        <v>14777</v>
      </c>
    </row>
    <row r="5744" spans="1:2" x14ac:dyDescent="0.25">
      <c r="A5744" s="62">
        <v>31321613</v>
      </c>
      <c r="B5744" s="63" t="s">
        <v>10538</v>
      </c>
    </row>
    <row r="5745" spans="1:2" x14ac:dyDescent="0.25">
      <c r="A5745" s="62">
        <v>31321701</v>
      </c>
      <c r="B5745" s="63" t="s">
        <v>8100</v>
      </c>
    </row>
    <row r="5746" spans="1:2" x14ac:dyDescent="0.25">
      <c r="A5746" s="62">
        <v>31321702</v>
      </c>
      <c r="B5746" s="63" t="s">
        <v>17649</v>
      </c>
    </row>
    <row r="5747" spans="1:2" x14ac:dyDescent="0.25">
      <c r="A5747" s="62">
        <v>31321703</v>
      </c>
      <c r="B5747" s="63" t="s">
        <v>5589</v>
      </c>
    </row>
    <row r="5748" spans="1:2" x14ac:dyDescent="0.25">
      <c r="A5748" s="62">
        <v>31321704</v>
      </c>
      <c r="B5748" s="63" t="s">
        <v>11440</v>
      </c>
    </row>
    <row r="5749" spans="1:2" x14ac:dyDescent="0.25">
      <c r="A5749" s="62">
        <v>31321705</v>
      </c>
      <c r="B5749" s="63" t="s">
        <v>12177</v>
      </c>
    </row>
    <row r="5750" spans="1:2" x14ac:dyDescent="0.25">
      <c r="A5750" s="62">
        <v>31321706</v>
      </c>
      <c r="B5750" s="63" t="s">
        <v>12855</v>
      </c>
    </row>
    <row r="5751" spans="1:2" x14ac:dyDescent="0.25">
      <c r="A5751" s="62">
        <v>31321709</v>
      </c>
      <c r="B5751" s="63" t="s">
        <v>6904</v>
      </c>
    </row>
    <row r="5752" spans="1:2" x14ac:dyDescent="0.25">
      <c r="A5752" s="62">
        <v>31321710</v>
      </c>
      <c r="B5752" s="63" t="s">
        <v>7781</v>
      </c>
    </row>
    <row r="5753" spans="1:2" x14ac:dyDescent="0.25">
      <c r="A5753" s="62">
        <v>31321711</v>
      </c>
      <c r="B5753" s="63" t="s">
        <v>18759</v>
      </c>
    </row>
    <row r="5754" spans="1:2" x14ac:dyDescent="0.25">
      <c r="A5754" s="62">
        <v>31321712</v>
      </c>
      <c r="B5754" s="63" t="s">
        <v>1702</v>
      </c>
    </row>
    <row r="5755" spans="1:2" x14ac:dyDescent="0.25">
      <c r="A5755" s="62">
        <v>31321713</v>
      </c>
      <c r="B5755" s="63" t="s">
        <v>7255</v>
      </c>
    </row>
    <row r="5756" spans="1:2" x14ac:dyDescent="0.25">
      <c r="A5756" s="62">
        <v>31331101</v>
      </c>
      <c r="B5756" s="63" t="s">
        <v>2117</v>
      </c>
    </row>
    <row r="5757" spans="1:2" x14ac:dyDescent="0.25">
      <c r="A5757" s="62">
        <v>31331102</v>
      </c>
      <c r="B5757" s="63" t="s">
        <v>6135</v>
      </c>
    </row>
    <row r="5758" spans="1:2" x14ac:dyDescent="0.25">
      <c r="A5758" s="62">
        <v>31331103</v>
      </c>
      <c r="B5758" s="63" t="s">
        <v>13751</v>
      </c>
    </row>
    <row r="5759" spans="1:2" x14ac:dyDescent="0.25">
      <c r="A5759" s="62">
        <v>31331104</v>
      </c>
      <c r="B5759" s="63" t="s">
        <v>13864</v>
      </c>
    </row>
    <row r="5760" spans="1:2" x14ac:dyDescent="0.25">
      <c r="A5760" s="62">
        <v>31331105</v>
      </c>
      <c r="B5760" s="63" t="s">
        <v>11890</v>
      </c>
    </row>
    <row r="5761" spans="1:2" x14ac:dyDescent="0.25">
      <c r="A5761" s="62">
        <v>31331106</v>
      </c>
      <c r="B5761" s="63" t="s">
        <v>4154</v>
      </c>
    </row>
    <row r="5762" spans="1:2" x14ac:dyDescent="0.25">
      <c r="A5762" s="62">
        <v>31331109</v>
      </c>
      <c r="B5762" s="63" t="s">
        <v>8877</v>
      </c>
    </row>
    <row r="5763" spans="1:2" x14ac:dyDescent="0.25">
      <c r="A5763" s="62">
        <v>31331110</v>
      </c>
      <c r="B5763" s="63" t="s">
        <v>14720</v>
      </c>
    </row>
    <row r="5764" spans="1:2" x14ac:dyDescent="0.25">
      <c r="A5764" s="62">
        <v>31331111</v>
      </c>
      <c r="B5764" s="63" t="s">
        <v>2859</v>
      </c>
    </row>
    <row r="5765" spans="1:2" x14ac:dyDescent="0.25">
      <c r="A5765" s="62">
        <v>31331112</v>
      </c>
      <c r="B5765" s="63" t="s">
        <v>7528</v>
      </c>
    </row>
    <row r="5766" spans="1:2" x14ac:dyDescent="0.25">
      <c r="A5766" s="62">
        <v>31331113</v>
      </c>
      <c r="B5766" s="63" t="s">
        <v>4256</v>
      </c>
    </row>
    <row r="5767" spans="1:2" x14ac:dyDescent="0.25">
      <c r="A5767" s="62">
        <v>31331201</v>
      </c>
      <c r="B5767" s="63" t="s">
        <v>9368</v>
      </c>
    </row>
    <row r="5768" spans="1:2" x14ac:dyDescent="0.25">
      <c r="A5768" s="62">
        <v>31331202</v>
      </c>
      <c r="B5768" s="63" t="s">
        <v>9120</v>
      </c>
    </row>
    <row r="5769" spans="1:2" x14ac:dyDescent="0.25">
      <c r="A5769" s="62">
        <v>31331203</v>
      </c>
      <c r="B5769" s="63" t="s">
        <v>10091</v>
      </c>
    </row>
    <row r="5770" spans="1:2" x14ac:dyDescent="0.25">
      <c r="A5770" s="62">
        <v>31331204</v>
      </c>
      <c r="B5770" s="63" t="s">
        <v>4405</v>
      </c>
    </row>
    <row r="5771" spans="1:2" x14ac:dyDescent="0.25">
      <c r="A5771" s="62">
        <v>31331205</v>
      </c>
      <c r="B5771" s="63" t="s">
        <v>12259</v>
      </c>
    </row>
    <row r="5772" spans="1:2" x14ac:dyDescent="0.25">
      <c r="A5772" s="62">
        <v>31331206</v>
      </c>
      <c r="B5772" s="63" t="s">
        <v>10872</v>
      </c>
    </row>
    <row r="5773" spans="1:2" x14ac:dyDescent="0.25">
      <c r="A5773" s="62">
        <v>31331209</v>
      </c>
      <c r="B5773" s="63" t="s">
        <v>11786</v>
      </c>
    </row>
    <row r="5774" spans="1:2" x14ac:dyDescent="0.25">
      <c r="A5774" s="62">
        <v>31331210</v>
      </c>
      <c r="B5774" s="63" t="s">
        <v>15611</v>
      </c>
    </row>
    <row r="5775" spans="1:2" x14ac:dyDescent="0.25">
      <c r="A5775" s="62">
        <v>31331211</v>
      </c>
      <c r="B5775" s="63" t="s">
        <v>17230</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10447</v>
      </c>
    </row>
    <row r="5780" spans="1:2" x14ac:dyDescent="0.25">
      <c r="A5780" s="62">
        <v>31331303</v>
      </c>
      <c r="B5780" s="63" t="s">
        <v>14884</v>
      </c>
    </row>
    <row r="5781" spans="1:2" x14ac:dyDescent="0.25">
      <c r="A5781" s="62">
        <v>31331304</v>
      </c>
      <c r="B5781" s="63" t="s">
        <v>11800</v>
      </c>
    </row>
    <row r="5782" spans="1:2" x14ac:dyDescent="0.25">
      <c r="A5782" s="62">
        <v>31331305</v>
      </c>
      <c r="B5782" s="63" t="s">
        <v>2643</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13217</v>
      </c>
    </row>
    <row r="5787" spans="1:2" x14ac:dyDescent="0.25">
      <c r="A5787" s="62">
        <v>31331312</v>
      </c>
      <c r="B5787" s="63" t="s">
        <v>2429</v>
      </c>
    </row>
    <row r="5788" spans="1:2" x14ac:dyDescent="0.25">
      <c r="A5788" s="62">
        <v>31331313</v>
      </c>
      <c r="B5788" s="63" t="s">
        <v>18801</v>
      </c>
    </row>
    <row r="5789" spans="1:2" x14ac:dyDescent="0.25">
      <c r="A5789" s="62">
        <v>31331401</v>
      </c>
      <c r="B5789" s="63" t="s">
        <v>12362</v>
      </c>
    </row>
    <row r="5790" spans="1:2" x14ac:dyDescent="0.25">
      <c r="A5790" s="62">
        <v>31331402</v>
      </c>
      <c r="B5790" s="63" t="s">
        <v>11329</v>
      </c>
    </row>
    <row r="5791" spans="1:2" x14ac:dyDescent="0.25">
      <c r="A5791" s="62">
        <v>31331403</v>
      </c>
      <c r="B5791" s="63" t="s">
        <v>11355</v>
      </c>
    </row>
    <row r="5792" spans="1:2" x14ac:dyDescent="0.25">
      <c r="A5792" s="62">
        <v>31331404</v>
      </c>
      <c r="B5792" s="63" t="s">
        <v>18811</v>
      </c>
    </row>
    <row r="5793" spans="1:2" x14ac:dyDescent="0.25">
      <c r="A5793" s="62">
        <v>31331405</v>
      </c>
      <c r="B5793" s="63" t="s">
        <v>2710</v>
      </c>
    </row>
    <row r="5794" spans="1:2" x14ac:dyDescent="0.25">
      <c r="A5794" s="62">
        <v>31331406</v>
      </c>
      <c r="B5794" s="63" t="s">
        <v>9854</v>
      </c>
    </row>
    <row r="5795" spans="1:2" x14ac:dyDescent="0.25">
      <c r="A5795" s="62">
        <v>31331409</v>
      </c>
      <c r="B5795" s="63" t="s">
        <v>12238</v>
      </c>
    </row>
    <row r="5796" spans="1:2" x14ac:dyDescent="0.25">
      <c r="A5796" s="62">
        <v>31331410</v>
      </c>
      <c r="B5796" s="63" t="s">
        <v>6922</v>
      </c>
    </row>
    <row r="5797" spans="1:2" x14ac:dyDescent="0.25">
      <c r="A5797" s="62">
        <v>31331411</v>
      </c>
      <c r="B5797" s="63" t="s">
        <v>15934</v>
      </c>
    </row>
    <row r="5798" spans="1:2" x14ac:dyDescent="0.25">
      <c r="A5798" s="62">
        <v>31331412</v>
      </c>
      <c r="B5798" s="63" t="s">
        <v>11516</v>
      </c>
    </row>
    <row r="5799" spans="1:2" x14ac:dyDescent="0.25">
      <c r="A5799" s="62">
        <v>31331413</v>
      </c>
      <c r="B5799" s="63" t="s">
        <v>3673</v>
      </c>
    </row>
    <row r="5800" spans="1:2" x14ac:dyDescent="0.25">
      <c r="A5800" s="62">
        <v>31331501</v>
      </c>
      <c r="B5800" s="63" t="s">
        <v>1776</v>
      </c>
    </row>
    <row r="5801" spans="1:2" x14ac:dyDescent="0.25">
      <c r="A5801" s="62">
        <v>31331502</v>
      </c>
      <c r="B5801" s="63" t="s">
        <v>14059</v>
      </c>
    </row>
    <row r="5802" spans="1:2" x14ac:dyDescent="0.25">
      <c r="A5802" s="62">
        <v>31331503</v>
      </c>
      <c r="B5802" s="63" t="s">
        <v>7731</v>
      </c>
    </row>
    <row r="5803" spans="1:2" x14ac:dyDescent="0.25">
      <c r="A5803" s="62">
        <v>31331504</v>
      </c>
      <c r="B5803" s="63" t="s">
        <v>17607</v>
      </c>
    </row>
    <row r="5804" spans="1:2" x14ac:dyDescent="0.25">
      <c r="A5804" s="62">
        <v>31331505</v>
      </c>
      <c r="B5804" s="63" t="s">
        <v>7828</v>
      </c>
    </row>
    <row r="5805" spans="1:2" x14ac:dyDescent="0.25">
      <c r="A5805" s="62">
        <v>31331506</v>
      </c>
      <c r="B5805" s="63" t="s">
        <v>6875</v>
      </c>
    </row>
    <row r="5806" spans="1:2" x14ac:dyDescent="0.25">
      <c r="A5806" s="62">
        <v>31331509</v>
      </c>
      <c r="B5806" s="63" t="s">
        <v>3605</v>
      </c>
    </row>
    <row r="5807" spans="1:2" x14ac:dyDescent="0.25">
      <c r="A5807" s="62">
        <v>31331510</v>
      </c>
      <c r="B5807" s="63" t="s">
        <v>4484</v>
      </c>
    </row>
    <row r="5808" spans="1:2" x14ac:dyDescent="0.25">
      <c r="A5808" s="62">
        <v>31331511</v>
      </c>
      <c r="B5808" s="63" t="s">
        <v>15160</v>
      </c>
    </row>
    <row r="5809" spans="1:2" x14ac:dyDescent="0.25">
      <c r="A5809" s="62">
        <v>31331512</v>
      </c>
      <c r="B5809" s="63" t="s">
        <v>17323</v>
      </c>
    </row>
    <row r="5810" spans="1:2" x14ac:dyDescent="0.25">
      <c r="A5810" s="62">
        <v>31331513</v>
      </c>
      <c r="B5810" s="63" t="s">
        <v>6188</v>
      </c>
    </row>
    <row r="5811" spans="1:2" x14ac:dyDescent="0.25">
      <c r="A5811" s="62">
        <v>31331601</v>
      </c>
      <c r="B5811" s="63" t="s">
        <v>2237</v>
      </c>
    </row>
    <row r="5812" spans="1:2" x14ac:dyDescent="0.25">
      <c r="A5812" s="62">
        <v>31331602</v>
      </c>
      <c r="B5812" s="63" t="s">
        <v>8078</v>
      </c>
    </row>
    <row r="5813" spans="1:2" x14ac:dyDescent="0.25">
      <c r="A5813" s="62">
        <v>31331603</v>
      </c>
      <c r="B5813" s="63" t="s">
        <v>13187</v>
      </c>
    </row>
    <row r="5814" spans="1:2" x14ac:dyDescent="0.25">
      <c r="A5814" s="62">
        <v>31331604</v>
      </c>
      <c r="B5814" s="63" t="s">
        <v>903</v>
      </c>
    </row>
    <row r="5815" spans="1:2" x14ac:dyDescent="0.25">
      <c r="A5815" s="62">
        <v>31331605</v>
      </c>
      <c r="B5815" s="63" t="s">
        <v>12469</v>
      </c>
    </row>
    <row r="5816" spans="1:2" x14ac:dyDescent="0.25">
      <c r="A5816" s="62">
        <v>31331606</v>
      </c>
      <c r="B5816" s="63" t="s">
        <v>9137</v>
      </c>
    </row>
    <row r="5817" spans="1:2" x14ac:dyDescent="0.25">
      <c r="A5817" s="62">
        <v>31331609</v>
      </c>
      <c r="B5817" s="63" t="s">
        <v>14083</v>
      </c>
    </row>
    <row r="5818" spans="1:2" x14ac:dyDescent="0.25">
      <c r="A5818" s="62">
        <v>31331610</v>
      </c>
      <c r="B5818" s="63" t="s">
        <v>7587</v>
      </c>
    </row>
    <row r="5819" spans="1:2" x14ac:dyDescent="0.25">
      <c r="A5819" s="62">
        <v>31331611</v>
      </c>
      <c r="B5819" s="63" t="s">
        <v>11598</v>
      </c>
    </row>
    <row r="5820" spans="1:2" x14ac:dyDescent="0.25">
      <c r="A5820" s="62">
        <v>31331612</v>
      </c>
      <c r="B5820" s="63" t="s">
        <v>13478</v>
      </c>
    </row>
    <row r="5821" spans="1:2" x14ac:dyDescent="0.25">
      <c r="A5821" s="62">
        <v>31331613</v>
      </c>
      <c r="B5821" s="63" t="s">
        <v>18345</v>
      </c>
    </row>
    <row r="5822" spans="1:2" x14ac:dyDescent="0.25">
      <c r="A5822" s="62">
        <v>31331701</v>
      </c>
      <c r="B5822" s="63" t="s">
        <v>14913</v>
      </c>
    </row>
    <row r="5823" spans="1:2" x14ac:dyDescent="0.25">
      <c r="A5823" s="62">
        <v>31331702</v>
      </c>
      <c r="B5823" s="63" t="s">
        <v>1420</v>
      </c>
    </row>
    <row r="5824" spans="1:2" x14ac:dyDescent="0.25">
      <c r="A5824" s="62">
        <v>31331703</v>
      </c>
      <c r="B5824" s="63" t="s">
        <v>16140</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9331</v>
      </c>
    </row>
    <row r="5829" spans="1:2" x14ac:dyDescent="0.25">
      <c r="A5829" s="62">
        <v>31331710</v>
      </c>
      <c r="B5829" s="63" t="s">
        <v>5420</v>
      </c>
    </row>
    <row r="5830" spans="1:2" x14ac:dyDescent="0.25">
      <c r="A5830" s="62">
        <v>31331711</v>
      </c>
      <c r="B5830" s="63" t="s">
        <v>2464</v>
      </c>
    </row>
    <row r="5831" spans="1:2" x14ac:dyDescent="0.25">
      <c r="A5831" s="62">
        <v>31331712</v>
      </c>
      <c r="B5831" s="63" t="s">
        <v>11148</v>
      </c>
    </row>
    <row r="5832" spans="1:2" x14ac:dyDescent="0.25">
      <c r="A5832" s="62">
        <v>31331713</v>
      </c>
      <c r="B5832" s="63" t="s">
        <v>12505</v>
      </c>
    </row>
    <row r="5833" spans="1:2" x14ac:dyDescent="0.25">
      <c r="A5833" s="62">
        <v>31341101</v>
      </c>
      <c r="B5833" s="63" t="s">
        <v>17353</v>
      </c>
    </row>
    <row r="5834" spans="1:2" x14ac:dyDescent="0.25">
      <c r="A5834" s="62">
        <v>31341102</v>
      </c>
      <c r="B5834" s="63" t="s">
        <v>3391</v>
      </c>
    </row>
    <row r="5835" spans="1:2" x14ac:dyDescent="0.25">
      <c r="A5835" s="62">
        <v>31341103</v>
      </c>
      <c r="B5835" s="63" t="s">
        <v>1448</v>
      </c>
    </row>
    <row r="5836" spans="1:2" x14ac:dyDescent="0.25">
      <c r="A5836" s="62">
        <v>31341104</v>
      </c>
      <c r="B5836" s="63" t="s">
        <v>1483</v>
      </c>
    </row>
    <row r="5837" spans="1:2" x14ac:dyDescent="0.25">
      <c r="A5837" s="62">
        <v>31341105</v>
      </c>
      <c r="B5837" s="63" t="s">
        <v>1786</v>
      </c>
    </row>
    <row r="5838" spans="1:2" x14ac:dyDescent="0.25">
      <c r="A5838" s="62">
        <v>31341106</v>
      </c>
      <c r="B5838" s="63" t="s">
        <v>10762</v>
      </c>
    </row>
    <row r="5839" spans="1:2" x14ac:dyDescent="0.25">
      <c r="A5839" s="62">
        <v>31341109</v>
      </c>
      <c r="B5839" s="63" t="s">
        <v>6005</v>
      </c>
    </row>
    <row r="5840" spans="1:2" x14ac:dyDescent="0.25">
      <c r="A5840" s="62">
        <v>31341110</v>
      </c>
      <c r="B5840" s="63" t="s">
        <v>18018</v>
      </c>
    </row>
    <row r="5841" spans="1:2" x14ac:dyDescent="0.25">
      <c r="A5841" s="62">
        <v>31341111</v>
      </c>
      <c r="B5841" s="63" t="s">
        <v>4161</v>
      </c>
    </row>
    <row r="5842" spans="1:2" x14ac:dyDescent="0.25">
      <c r="A5842" s="62">
        <v>31341112</v>
      </c>
      <c r="B5842" s="63" t="s">
        <v>4835</v>
      </c>
    </row>
    <row r="5843" spans="1:2" x14ac:dyDescent="0.25">
      <c r="A5843" s="62">
        <v>31341113</v>
      </c>
      <c r="B5843" s="63" t="s">
        <v>12902</v>
      </c>
    </row>
    <row r="5844" spans="1:2" x14ac:dyDescent="0.25">
      <c r="A5844" s="62">
        <v>31341201</v>
      </c>
      <c r="B5844" s="63" t="s">
        <v>8156</v>
      </c>
    </row>
    <row r="5845" spans="1:2" x14ac:dyDescent="0.25">
      <c r="A5845" s="62">
        <v>31341202</v>
      </c>
      <c r="B5845" s="63" t="s">
        <v>1841</v>
      </c>
    </row>
    <row r="5846" spans="1:2" x14ac:dyDescent="0.25">
      <c r="A5846" s="62">
        <v>31341203</v>
      </c>
      <c r="B5846" s="63" t="s">
        <v>12708</v>
      </c>
    </row>
    <row r="5847" spans="1:2" x14ac:dyDescent="0.25">
      <c r="A5847" s="62">
        <v>31341204</v>
      </c>
      <c r="B5847" s="63" t="s">
        <v>8760</v>
      </c>
    </row>
    <row r="5848" spans="1:2" x14ac:dyDescent="0.25">
      <c r="A5848" s="62">
        <v>31341205</v>
      </c>
      <c r="B5848" s="63" t="s">
        <v>9059</v>
      </c>
    </row>
    <row r="5849" spans="1:2" x14ac:dyDescent="0.25">
      <c r="A5849" s="62">
        <v>31341206</v>
      </c>
      <c r="B5849" s="63" t="s">
        <v>7071</v>
      </c>
    </row>
    <row r="5850" spans="1:2" x14ac:dyDescent="0.25">
      <c r="A5850" s="62">
        <v>31341209</v>
      </c>
      <c r="B5850" s="63" t="s">
        <v>14527</v>
      </c>
    </row>
    <row r="5851" spans="1:2" x14ac:dyDescent="0.25">
      <c r="A5851" s="62">
        <v>31341210</v>
      </c>
      <c r="B5851" s="63" t="s">
        <v>14974</v>
      </c>
    </row>
    <row r="5852" spans="1:2" x14ac:dyDescent="0.25">
      <c r="A5852" s="62">
        <v>31341211</v>
      </c>
      <c r="B5852" s="63" t="s">
        <v>2164</v>
      </c>
    </row>
    <row r="5853" spans="1:2" x14ac:dyDescent="0.25">
      <c r="A5853" s="62">
        <v>31341212</v>
      </c>
      <c r="B5853" s="63" t="s">
        <v>5577</v>
      </c>
    </row>
    <row r="5854" spans="1:2" x14ac:dyDescent="0.25">
      <c r="A5854" s="62">
        <v>31341213</v>
      </c>
      <c r="B5854" s="63" t="s">
        <v>3587</v>
      </c>
    </row>
    <row r="5855" spans="1:2" x14ac:dyDescent="0.25">
      <c r="A5855" s="62">
        <v>31341301</v>
      </c>
      <c r="B5855" s="63" t="s">
        <v>12994</v>
      </c>
    </row>
    <row r="5856" spans="1:2" x14ac:dyDescent="0.25">
      <c r="A5856" s="62">
        <v>31341302</v>
      </c>
      <c r="B5856" s="63" t="s">
        <v>17124</v>
      </c>
    </row>
    <row r="5857" spans="1:2" x14ac:dyDescent="0.25">
      <c r="A5857" s="62">
        <v>31341303</v>
      </c>
      <c r="B5857" s="63" t="s">
        <v>11419</v>
      </c>
    </row>
    <row r="5858" spans="1:2" x14ac:dyDescent="0.25">
      <c r="A5858" s="62">
        <v>31341304</v>
      </c>
      <c r="B5858" s="63" t="s">
        <v>411</v>
      </c>
    </row>
    <row r="5859" spans="1:2" x14ac:dyDescent="0.25">
      <c r="A5859" s="62">
        <v>31341305</v>
      </c>
      <c r="B5859" s="63" t="s">
        <v>11539</v>
      </c>
    </row>
    <row r="5860" spans="1:2" x14ac:dyDescent="0.25">
      <c r="A5860" s="62">
        <v>31341306</v>
      </c>
      <c r="B5860" s="63" t="s">
        <v>15268</v>
      </c>
    </row>
    <row r="5861" spans="1:2" x14ac:dyDescent="0.25">
      <c r="A5861" s="62">
        <v>31341309</v>
      </c>
      <c r="B5861" s="63" t="s">
        <v>8084</v>
      </c>
    </row>
    <row r="5862" spans="1:2" x14ac:dyDescent="0.25">
      <c r="A5862" s="62">
        <v>31341310</v>
      </c>
      <c r="B5862" s="63" t="s">
        <v>15709</v>
      </c>
    </row>
    <row r="5863" spans="1:2" x14ac:dyDescent="0.25">
      <c r="A5863" s="62">
        <v>31341311</v>
      </c>
      <c r="B5863" s="63" t="s">
        <v>7014</v>
      </c>
    </row>
    <row r="5864" spans="1:2" x14ac:dyDescent="0.25">
      <c r="A5864" s="62">
        <v>31341312</v>
      </c>
      <c r="B5864" s="63" t="s">
        <v>7467</v>
      </c>
    </row>
    <row r="5865" spans="1:2" x14ac:dyDescent="0.25">
      <c r="A5865" s="62">
        <v>31341313</v>
      </c>
      <c r="B5865" s="63" t="s">
        <v>7815</v>
      </c>
    </row>
    <row r="5866" spans="1:2" x14ac:dyDescent="0.25">
      <c r="A5866" s="62">
        <v>31341401</v>
      </c>
      <c r="B5866" s="63" t="s">
        <v>13340</v>
      </c>
    </row>
    <row r="5867" spans="1:2" x14ac:dyDescent="0.25">
      <c r="A5867" s="62">
        <v>31341402</v>
      </c>
      <c r="B5867" s="63" t="s">
        <v>10786</v>
      </c>
    </row>
    <row r="5868" spans="1:2" x14ac:dyDescent="0.25">
      <c r="A5868" s="62">
        <v>31341403</v>
      </c>
      <c r="B5868" s="63" t="s">
        <v>15742</v>
      </c>
    </row>
    <row r="5869" spans="1:2" x14ac:dyDescent="0.25">
      <c r="A5869" s="62">
        <v>31341404</v>
      </c>
      <c r="B5869" s="63" t="s">
        <v>11679</v>
      </c>
    </row>
    <row r="5870" spans="1:2" x14ac:dyDescent="0.25">
      <c r="A5870" s="62">
        <v>31341405</v>
      </c>
      <c r="B5870" s="63" t="s">
        <v>10555</v>
      </c>
    </row>
    <row r="5871" spans="1:2" x14ac:dyDescent="0.25">
      <c r="A5871" s="62">
        <v>31341406</v>
      </c>
      <c r="B5871" s="63" t="s">
        <v>10626</v>
      </c>
    </row>
    <row r="5872" spans="1:2" x14ac:dyDescent="0.25">
      <c r="A5872" s="62">
        <v>31341409</v>
      </c>
      <c r="B5872" s="63" t="s">
        <v>13279</v>
      </c>
    </row>
    <row r="5873" spans="1:2" x14ac:dyDescent="0.25">
      <c r="A5873" s="62">
        <v>31341410</v>
      </c>
      <c r="B5873" s="63" t="s">
        <v>9670</v>
      </c>
    </row>
    <row r="5874" spans="1:2" x14ac:dyDescent="0.25">
      <c r="A5874" s="62">
        <v>31341411</v>
      </c>
      <c r="B5874" s="63" t="s">
        <v>7624</v>
      </c>
    </row>
    <row r="5875" spans="1:2" x14ac:dyDescent="0.25">
      <c r="A5875" s="62">
        <v>31341412</v>
      </c>
      <c r="B5875" s="63" t="s">
        <v>2713</v>
      </c>
    </row>
    <row r="5876" spans="1:2" x14ac:dyDescent="0.25">
      <c r="A5876" s="62">
        <v>31341413</v>
      </c>
      <c r="B5876" s="63" t="s">
        <v>17626</v>
      </c>
    </row>
    <row r="5877" spans="1:2" x14ac:dyDescent="0.25">
      <c r="A5877" s="62">
        <v>31341501</v>
      </c>
      <c r="B5877" s="63" t="s">
        <v>1414</v>
      </c>
    </row>
    <row r="5878" spans="1:2" x14ac:dyDescent="0.25">
      <c r="A5878" s="62">
        <v>31341502</v>
      </c>
      <c r="B5878" s="63" t="s">
        <v>5778</v>
      </c>
    </row>
    <row r="5879" spans="1:2" x14ac:dyDescent="0.25">
      <c r="A5879" s="62">
        <v>31341503</v>
      </c>
      <c r="B5879" s="63" t="s">
        <v>303</v>
      </c>
    </row>
    <row r="5880" spans="1:2" x14ac:dyDescent="0.25">
      <c r="A5880" s="62">
        <v>31341504</v>
      </c>
      <c r="B5880" s="63" t="s">
        <v>11949</v>
      </c>
    </row>
    <row r="5881" spans="1:2" x14ac:dyDescent="0.25">
      <c r="A5881" s="62">
        <v>31341505</v>
      </c>
      <c r="B5881" s="63" t="s">
        <v>17828</v>
      </c>
    </row>
    <row r="5882" spans="1:2" x14ac:dyDescent="0.25">
      <c r="A5882" s="62">
        <v>31341506</v>
      </c>
      <c r="B5882" s="63" t="s">
        <v>9503</v>
      </c>
    </row>
    <row r="5883" spans="1:2" x14ac:dyDescent="0.25">
      <c r="A5883" s="62">
        <v>31341509</v>
      </c>
      <c r="B5883" s="63" t="s">
        <v>11965</v>
      </c>
    </row>
    <row r="5884" spans="1:2" x14ac:dyDescent="0.25">
      <c r="A5884" s="62">
        <v>31341510</v>
      </c>
      <c r="B5884" s="63" t="s">
        <v>15277</v>
      </c>
    </row>
    <row r="5885" spans="1:2" x14ac:dyDescent="0.25">
      <c r="A5885" s="62">
        <v>31341511</v>
      </c>
      <c r="B5885" s="63" t="s">
        <v>13105</v>
      </c>
    </row>
    <row r="5886" spans="1:2" x14ac:dyDescent="0.25">
      <c r="A5886" s="62">
        <v>31341512</v>
      </c>
      <c r="B5886" s="63" t="s">
        <v>10657</v>
      </c>
    </row>
    <row r="5887" spans="1:2" x14ac:dyDescent="0.25">
      <c r="A5887" s="62">
        <v>31341513</v>
      </c>
      <c r="B5887" s="63" t="s">
        <v>658</v>
      </c>
    </row>
    <row r="5888" spans="1:2" x14ac:dyDescent="0.25">
      <c r="A5888" s="62">
        <v>31341601</v>
      </c>
      <c r="B5888" s="63" t="s">
        <v>18674</v>
      </c>
    </row>
    <row r="5889" spans="1:2" x14ac:dyDescent="0.25">
      <c r="A5889" s="62">
        <v>31341602</v>
      </c>
      <c r="B5889" s="63" t="s">
        <v>6694</v>
      </c>
    </row>
    <row r="5890" spans="1:2" x14ac:dyDescent="0.25">
      <c r="A5890" s="62">
        <v>31341603</v>
      </c>
      <c r="B5890" s="63" t="s">
        <v>13536</v>
      </c>
    </row>
    <row r="5891" spans="1:2" x14ac:dyDescent="0.25">
      <c r="A5891" s="62">
        <v>31341604</v>
      </c>
      <c r="B5891" s="63" t="s">
        <v>4745</v>
      </c>
    </row>
    <row r="5892" spans="1:2" x14ac:dyDescent="0.25">
      <c r="A5892" s="62">
        <v>31341605</v>
      </c>
      <c r="B5892" s="63" t="s">
        <v>3489</v>
      </c>
    </row>
    <row r="5893" spans="1:2" x14ac:dyDescent="0.25">
      <c r="A5893" s="62">
        <v>31341606</v>
      </c>
      <c r="B5893" s="63" t="s">
        <v>4153</v>
      </c>
    </row>
    <row r="5894" spans="1:2" x14ac:dyDescent="0.25">
      <c r="A5894" s="62">
        <v>31341609</v>
      </c>
      <c r="B5894" s="63" t="s">
        <v>7450</v>
      </c>
    </row>
    <row r="5895" spans="1:2" x14ac:dyDescent="0.25">
      <c r="A5895" s="62">
        <v>31341610</v>
      </c>
      <c r="B5895" s="63" t="s">
        <v>16839</v>
      </c>
    </row>
    <row r="5896" spans="1:2" x14ac:dyDescent="0.25">
      <c r="A5896" s="62">
        <v>31341611</v>
      </c>
      <c r="B5896" s="63" t="s">
        <v>4857</v>
      </c>
    </row>
    <row r="5897" spans="1:2" x14ac:dyDescent="0.25">
      <c r="A5897" s="62">
        <v>31341612</v>
      </c>
      <c r="B5897" s="63" t="s">
        <v>10450</v>
      </c>
    </row>
    <row r="5898" spans="1:2" x14ac:dyDescent="0.25">
      <c r="A5898" s="62">
        <v>31341613</v>
      </c>
      <c r="B5898" s="63" t="s">
        <v>9082</v>
      </c>
    </row>
    <row r="5899" spans="1:2" x14ac:dyDescent="0.25">
      <c r="A5899" s="62">
        <v>31341701</v>
      </c>
      <c r="B5899" s="63" t="s">
        <v>6879</v>
      </c>
    </row>
    <row r="5900" spans="1:2" x14ac:dyDescent="0.25">
      <c r="A5900" s="62">
        <v>31341702</v>
      </c>
      <c r="B5900" s="63" t="s">
        <v>6580</v>
      </c>
    </row>
    <row r="5901" spans="1:2" x14ac:dyDescent="0.25">
      <c r="A5901" s="62">
        <v>31341703</v>
      </c>
      <c r="B5901" s="63" t="s">
        <v>18772</v>
      </c>
    </row>
    <row r="5902" spans="1:2" x14ac:dyDescent="0.25">
      <c r="A5902" s="62">
        <v>31341704</v>
      </c>
      <c r="B5902" s="63" t="s">
        <v>14120</v>
      </c>
    </row>
    <row r="5903" spans="1:2" x14ac:dyDescent="0.25">
      <c r="A5903" s="62">
        <v>31341705</v>
      </c>
      <c r="B5903" s="63" t="s">
        <v>17460</v>
      </c>
    </row>
    <row r="5904" spans="1:2" x14ac:dyDescent="0.25">
      <c r="A5904" s="62">
        <v>31341706</v>
      </c>
      <c r="B5904" s="63" t="s">
        <v>2081</v>
      </c>
    </row>
    <row r="5905" spans="1:2" x14ac:dyDescent="0.25">
      <c r="A5905" s="62">
        <v>31341709</v>
      </c>
      <c r="B5905" s="63" t="s">
        <v>14037</v>
      </c>
    </row>
    <row r="5906" spans="1:2" x14ac:dyDescent="0.25">
      <c r="A5906" s="62">
        <v>31341710</v>
      </c>
      <c r="B5906" s="63" t="s">
        <v>4629</v>
      </c>
    </row>
    <row r="5907" spans="1:2" x14ac:dyDescent="0.25">
      <c r="A5907" s="62">
        <v>31341711</v>
      </c>
      <c r="B5907" s="63" t="s">
        <v>16875</v>
      </c>
    </row>
    <row r="5908" spans="1:2" x14ac:dyDescent="0.25">
      <c r="A5908" s="62">
        <v>31341712</v>
      </c>
      <c r="B5908" s="63" t="s">
        <v>6266</v>
      </c>
    </row>
    <row r="5909" spans="1:2" x14ac:dyDescent="0.25">
      <c r="A5909" s="62">
        <v>31341713</v>
      </c>
      <c r="B5909" s="63" t="s">
        <v>17792</v>
      </c>
    </row>
    <row r="5910" spans="1:2" x14ac:dyDescent="0.25">
      <c r="A5910" s="62">
        <v>31351101</v>
      </c>
      <c r="B5910" s="63" t="s">
        <v>2592</v>
      </c>
    </row>
    <row r="5911" spans="1:2" x14ac:dyDescent="0.25">
      <c r="A5911" s="62">
        <v>31351102</v>
      </c>
      <c r="B5911" s="63" t="s">
        <v>2828</v>
      </c>
    </row>
    <row r="5912" spans="1:2" x14ac:dyDescent="0.25">
      <c r="A5912" s="62">
        <v>31351103</v>
      </c>
      <c r="B5912" s="63" t="s">
        <v>1276</v>
      </c>
    </row>
    <row r="5913" spans="1:2" x14ac:dyDescent="0.25">
      <c r="A5913" s="62">
        <v>31351104</v>
      </c>
      <c r="B5913" s="63" t="s">
        <v>6925</v>
      </c>
    </row>
    <row r="5914" spans="1:2" x14ac:dyDescent="0.25">
      <c r="A5914" s="62">
        <v>31351105</v>
      </c>
      <c r="B5914" s="63" t="s">
        <v>578</v>
      </c>
    </row>
    <row r="5915" spans="1:2" x14ac:dyDescent="0.25">
      <c r="A5915" s="62">
        <v>31351106</v>
      </c>
      <c r="B5915" s="63" t="s">
        <v>14597</v>
      </c>
    </row>
    <row r="5916" spans="1:2" x14ac:dyDescent="0.25">
      <c r="A5916" s="62">
        <v>31351109</v>
      </c>
      <c r="B5916" s="63" t="s">
        <v>9130</v>
      </c>
    </row>
    <row r="5917" spans="1:2" x14ac:dyDescent="0.25">
      <c r="A5917" s="62">
        <v>31351110</v>
      </c>
      <c r="B5917" s="63" t="s">
        <v>14251</v>
      </c>
    </row>
    <row r="5918" spans="1:2" x14ac:dyDescent="0.25">
      <c r="A5918" s="62">
        <v>31351111</v>
      </c>
      <c r="B5918" s="63" t="s">
        <v>14885</v>
      </c>
    </row>
    <row r="5919" spans="1:2" x14ac:dyDescent="0.25">
      <c r="A5919" s="62">
        <v>31351112</v>
      </c>
      <c r="B5919" s="63" t="s">
        <v>5532</v>
      </c>
    </row>
    <row r="5920" spans="1:2" x14ac:dyDescent="0.25">
      <c r="A5920" s="62">
        <v>31351113</v>
      </c>
      <c r="B5920" s="63" t="s">
        <v>8059</v>
      </c>
    </row>
    <row r="5921" spans="1:2" x14ac:dyDescent="0.25">
      <c r="A5921" s="62">
        <v>31351201</v>
      </c>
      <c r="B5921" s="63" t="s">
        <v>1996</v>
      </c>
    </row>
    <row r="5922" spans="1:2" x14ac:dyDescent="0.25">
      <c r="A5922" s="62">
        <v>31351202</v>
      </c>
      <c r="B5922" s="63" t="s">
        <v>11393</v>
      </c>
    </row>
    <row r="5923" spans="1:2" x14ac:dyDescent="0.25">
      <c r="A5923" s="62">
        <v>31351203</v>
      </c>
      <c r="B5923" s="63" t="s">
        <v>13672</v>
      </c>
    </row>
    <row r="5924" spans="1:2" x14ac:dyDescent="0.25">
      <c r="A5924" s="62">
        <v>31351204</v>
      </c>
      <c r="B5924" s="63" t="s">
        <v>7127</v>
      </c>
    </row>
    <row r="5925" spans="1:2" x14ac:dyDescent="0.25">
      <c r="A5925" s="62">
        <v>31351205</v>
      </c>
      <c r="B5925" s="63" t="s">
        <v>16873</v>
      </c>
    </row>
    <row r="5926" spans="1:2" x14ac:dyDescent="0.25">
      <c r="A5926" s="62">
        <v>31351206</v>
      </c>
      <c r="B5926" s="63" t="s">
        <v>7907</v>
      </c>
    </row>
    <row r="5927" spans="1:2" x14ac:dyDescent="0.25">
      <c r="A5927" s="62">
        <v>31351209</v>
      </c>
      <c r="B5927" s="63" t="s">
        <v>11385</v>
      </c>
    </row>
    <row r="5928" spans="1:2" x14ac:dyDescent="0.25">
      <c r="A5928" s="62">
        <v>31351210</v>
      </c>
      <c r="B5928" s="63" t="s">
        <v>12777</v>
      </c>
    </row>
    <row r="5929" spans="1:2" x14ac:dyDescent="0.25">
      <c r="A5929" s="62">
        <v>31351211</v>
      </c>
      <c r="B5929" s="63" t="s">
        <v>16112</v>
      </c>
    </row>
    <row r="5930" spans="1:2" x14ac:dyDescent="0.25">
      <c r="A5930" s="62">
        <v>31351212</v>
      </c>
      <c r="B5930" s="63" t="s">
        <v>6559</v>
      </c>
    </row>
    <row r="5931" spans="1:2" x14ac:dyDescent="0.25">
      <c r="A5931" s="62">
        <v>31351213</v>
      </c>
      <c r="B5931" s="63" t="s">
        <v>14782</v>
      </c>
    </row>
    <row r="5932" spans="1:2" x14ac:dyDescent="0.25">
      <c r="A5932" s="62">
        <v>31351301</v>
      </c>
      <c r="B5932" s="63" t="s">
        <v>675</v>
      </c>
    </row>
    <row r="5933" spans="1:2" x14ac:dyDescent="0.25">
      <c r="A5933" s="62">
        <v>31351302</v>
      </c>
      <c r="B5933" s="63" t="s">
        <v>18291</v>
      </c>
    </row>
    <row r="5934" spans="1:2" x14ac:dyDescent="0.25">
      <c r="A5934" s="62">
        <v>31351303</v>
      </c>
      <c r="B5934" s="63" t="s">
        <v>6421</v>
      </c>
    </row>
    <row r="5935" spans="1:2" x14ac:dyDescent="0.25">
      <c r="A5935" s="62">
        <v>31351304</v>
      </c>
      <c r="B5935" s="63" t="s">
        <v>6249</v>
      </c>
    </row>
    <row r="5936" spans="1:2" x14ac:dyDescent="0.25">
      <c r="A5936" s="62">
        <v>31351305</v>
      </c>
      <c r="B5936" s="63" t="s">
        <v>7885</v>
      </c>
    </row>
    <row r="5937" spans="1:2" x14ac:dyDescent="0.25">
      <c r="A5937" s="62">
        <v>31351306</v>
      </c>
      <c r="B5937" s="63" t="s">
        <v>11006</v>
      </c>
    </row>
    <row r="5938" spans="1:2" x14ac:dyDescent="0.25">
      <c r="A5938" s="62">
        <v>31351309</v>
      </c>
      <c r="B5938" s="63" t="s">
        <v>14796</v>
      </c>
    </row>
    <row r="5939" spans="1:2" x14ac:dyDescent="0.25">
      <c r="A5939" s="62">
        <v>31351310</v>
      </c>
      <c r="B5939" s="63" t="s">
        <v>3991</v>
      </c>
    </row>
    <row r="5940" spans="1:2" x14ac:dyDescent="0.25">
      <c r="A5940" s="62">
        <v>31351311</v>
      </c>
      <c r="B5940" s="63" t="s">
        <v>5822</v>
      </c>
    </row>
    <row r="5941" spans="1:2" x14ac:dyDescent="0.25">
      <c r="A5941" s="62">
        <v>31351312</v>
      </c>
      <c r="B5941" s="63" t="s">
        <v>13417</v>
      </c>
    </row>
    <row r="5942" spans="1:2" x14ac:dyDescent="0.25">
      <c r="A5942" s="62">
        <v>31351313</v>
      </c>
      <c r="B5942" s="63" t="s">
        <v>14188</v>
      </c>
    </row>
    <row r="5943" spans="1:2" x14ac:dyDescent="0.25">
      <c r="A5943" s="62">
        <v>31351401</v>
      </c>
      <c r="B5943" s="63" t="s">
        <v>5385</v>
      </c>
    </row>
    <row r="5944" spans="1:2" x14ac:dyDescent="0.25">
      <c r="A5944" s="62">
        <v>31351402</v>
      </c>
      <c r="B5944" s="63" t="s">
        <v>7448</v>
      </c>
    </row>
    <row r="5945" spans="1:2" x14ac:dyDescent="0.25">
      <c r="A5945" s="62">
        <v>31351403</v>
      </c>
      <c r="B5945" s="63" t="s">
        <v>604</v>
      </c>
    </row>
    <row r="5946" spans="1:2" x14ac:dyDescent="0.25">
      <c r="A5946" s="62">
        <v>31351404</v>
      </c>
      <c r="B5946" s="63" t="s">
        <v>4934</v>
      </c>
    </row>
    <row r="5947" spans="1:2" x14ac:dyDescent="0.25">
      <c r="A5947" s="62">
        <v>31351405</v>
      </c>
      <c r="B5947" s="63" t="s">
        <v>7550</v>
      </c>
    </row>
    <row r="5948" spans="1:2" x14ac:dyDescent="0.25">
      <c r="A5948" s="62">
        <v>31351406</v>
      </c>
      <c r="B5948" s="63" t="s">
        <v>530</v>
      </c>
    </row>
    <row r="5949" spans="1:2" x14ac:dyDescent="0.25">
      <c r="A5949" s="62">
        <v>31351409</v>
      </c>
      <c r="B5949" s="63" t="s">
        <v>13277</v>
      </c>
    </row>
    <row r="5950" spans="1:2" x14ac:dyDescent="0.25">
      <c r="A5950" s="62">
        <v>31351410</v>
      </c>
      <c r="B5950" s="63" t="s">
        <v>6468</v>
      </c>
    </row>
    <row r="5951" spans="1:2" x14ac:dyDescent="0.25">
      <c r="A5951" s="62">
        <v>31351411</v>
      </c>
      <c r="B5951" s="63" t="s">
        <v>3789</v>
      </c>
    </row>
    <row r="5952" spans="1:2" x14ac:dyDescent="0.25">
      <c r="A5952" s="62">
        <v>31351412</v>
      </c>
      <c r="B5952" s="63" t="s">
        <v>772</v>
      </c>
    </row>
    <row r="5953" spans="1:2" x14ac:dyDescent="0.25">
      <c r="A5953" s="62">
        <v>31351413</v>
      </c>
      <c r="B5953" s="63" t="s">
        <v>5268</v>
      </c>
    </row>
    <row r="5954" spans="1:2" x14ac:dyDescent="0.25">
      <c r="A5954" s="62">
        <v>31351501</v>
      </c>
      <c r="B5954" s="63" t="s">
        <v>15491</v>
      </c>
    </row>
    <row r="5955" spans="1:2" x14ac:dyDescent="0.25">
      <c r="A5955" s="62">
        <v>31351502</v>
      </c>
      <c r="B5955" s="63" t="s">
        <v>4498</v>
      </c>
    </row>
    <row r="5956" spans="1:2" x14ac:dyDescent="0.25">
      <c r="A5956" s="62">
        <v>31351503</v>
      </c>
      <c r="B5956" s="63" t="s">
        <v>11073</v>
      </c>
    </row>
    <row r="5957" spans="1:2" x14ac:dyDescent="0.25">
      <c r="A5957" s="62">
        <v>31351504</v>
      </c>
      <c r="B5957" s="63" t="s">
        <v>1618</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11205</v>
      </c>
    </row>
    <row r="5963" spans="1:2" x14ac:dyDescent="0.25">
      <c r="A5963" s="62">
        <v>31351512</v>
      </c>
      <c r="B5963" s="63" t="s">
        <v>7712</v>
      </c>
    </row>
    <row r="5964" spans="1:2" x14ac:dyDescent="0.25">
      <c r="A5964" s="62">
        <v>31351513</v>
      </c>
      <c r="B5964" s="63" t="s">
        <v>6065</v>
      </c>
    </row>
    <row r="5965" spans="1:2" x14ac:dyDescent="0.25">
      <c r="A5965" s="62">
        <v>31351601</v>
      </c>
      <c r="B5965" s="63" t="s">
        <v>1612</v>
      </c>
    </row>
    <row r="5966" spans="1:2" x14ac:dyDescent="0.25">
      <c r="A5966" s="62">
        <v>31351602</v>
      </c>
      <c r="B5966" s="63" t="s">
        <v>5510</v>
      </c>
    </row>
    <row r="5967" spans="1:2" x14ac:dyDescent="0.25">
      <c r="A5967" s="62">
        <v>31351603</v>
      </c>
      <c r="B5967" s="63" t="s">
        <v>17809</v>
      </c>
    </row>
    <row r="5968" spans="1:2" x14ac:dyDescent="0.25">
      <c r="A5968" s="62">
        <v>31351604</v>
      </c>
      <c r="B5968" s="63" t="s">
        <v>12299</v>
      </c>
    </row>
    <row r="5969" spans="1:2" x14ac:dyDescent="0.25">
      <c r="A5969" s="62">
        <v>31351605</v>
      </c>
      <c r="B5969" s="63" t="s">
        <v>15197</v>
      </c>
    </row>
    <row r="5970" spans="1:2" x14ac:dyDescent="0.25">
      <c r="A5970" s="62">
        <v>31351606</v>
      </c>
      <c r="B5970" s="63" t="s">
        <v>10128</v>
      </c>
    </row>
    <row r="5971" spans="1:2" x14ac:dyDescent="0.25">
      <c r="A5971" s="62">
        <v>31351609</v>
      </c>
      <c r="B5971" s="63" t="s">
        <v>9232</v>
      </c>
    </row>
    <row r="5972" spans="1:2" x14ac:dyDescent="0.25">
      <c r="A5972" s="62">
        <v>31351610</v>
      </c>
      <c r="B5972" s="63" t="s">
        <v>1968</v>
      </c>
    </row>
    <row r="5973" spans="1:2" x14ac:dyDescent="0.25">
      <c r="A5973" s="62">
        <v>31351611</v>
      </c>
      <c r="B5973" s="63" t="s">
        <v>10592</v>
      </c>
    </row>
    <row r="5974" spans="1:2" x14ac:dyDescent="0.25">
      <c r="A5974" s="62">
        <v>31351612</v>
      </c>
      <c r="B5974" s="63" t="s">
        <v>8103</v>
      </c>
    </row>
    <row r="5975" spans="1:2" x14ac:dyDescent="0.25">
      <c r="A5975" s="62">
        <v>31351613</v>
      </c>
      <c r="B5975" s="63" t="s">
        <v>13621</v>
      </c>
    </row>
    <row r="5976" spans="1:2" x14ac:dyDescent="0.25">
      <c r="A5976" s="62">
        <v>31351701</v>
      </c>
      <c r="B5976" s="63" t="s">
        <v>1866</v>
      </c>
    </row>
    <row r="5977" spans="1:2" x14ac:dyDescent="0.25">
      <c r="A5977" s="62">
        <v>31351702</v>
      </c>
      <c r="B5977" s="63" t="s">
        <v>2417</v>
      </c>
    </row>
    <row r="5978" spans="1:2" x14ac:dyDescent="0.25">
      <c r="A5978" s="62">
        <v>31351703</v>
      </c>
      <c r="B5978" s="63" t="s">
        <v>3089</v>
      </c>
    </row>
    <row r="5979" spans="1:2" x14ac:dyDescent="0.25">
      <c r="A5979" s="62">
        <v>31351704</v>
      </c>
      <c r="B5979" s="63" t="s">
        <v>12760</v>
      </c>
    </row>
    <row r="5980" spans="1:2" x14ac:dyDescent="0.25">
      <c r="A5980" s="62">
        <v>31351705</v>
      </c>
      <c r="B5980" s="63" t="s">
        <v>7946</v>
      </c>
    </row>
    <row r="5981" spans="1:2" x14ac:dyDescent="0.25">
      <c r="A5981" s="62">
        <v>31351706</v>
      </c>
      <c r="B5981" s="63" t="s">
        <v>14298</v>
      </c>
    </row>
    <row r="5982" spans="1:2" x14ac:dyDescent="0.25">
      <c r="A5982" s="62">
        <v>31351709</v>
      </c>
      <c r="B5982" s="63" t="s">
        <v>8520</v>
      </c>
    </row>
    <row r="5983" spans="1:2" x14ac:dyDescent="0.25">
      <c r="A5983" s="62">
        <v>31351710</v>
      </c>
      <c r="B5983" s="63" t="s">
        <v>9991</v>
      </c>
    </row>
    <row r="5984" spans="1:2" x14ac:dyDescent="0.25">
      <c r="A5984" s="62">
        <v>31351711</v>
      </c>
      <c r="B5984" s="63" t="s">
        <v>18378</v>
      </c>
    </row>
    <row r="5985" spans="1:2" x14ac:dyDescent="0.25">
      <c r="A5985" s="62">
        <v>31351712</v>
      </c>
      <c r="B5985" s="63" t="s">
        <v>93</v>
      </c>
    </row>
    <row r="5986" spans="1:2" x14ac:dyDescent="0.25">
      <c r="A5986" s="62">
        <v>31351713</v>
      </c>
      <c r="B5986" s="63" t="s">
        <v>11950</v>
      </c>
    </row>
    <row r="5987" spans="1:2" x14ac:dyDescent="0.25">
      <c r="A5987" s="62">
        <v>31361101</v>
      </c>
      <c r="B5987" s="63" t="s">
        <v>7462</v>
      </c>
    </row>
    <row r="5988" spans="1:2" x14ac:dyDescent="0.25">
      <c r="A5988" s="62">
        <v>31361102</v>
      </c>
      <c r="B5988" s="63" t="s">
        <v>2854</v>
      </c>
    </row>
    <row r="5989" spans="1:2" x14ac:dyDescent="0.25">
      <c r="A5989" s="62">
        <v>31361103</v>
      </c>
      <c r="B5989" s="63" t="s">
        <v>151</v>
      </c>
    </row>
    <row r="5990" spans="1:2" x14ac:dyDescent="0.25">
      <c r="A5990" s="62">
        <v>31361104</v>
      </c>
      <c r="B5990" s="63" t="s">
        <v>10351</v>
      </c>
    </row>
    <row r="5991" spans="1:2" x14ac:dyDescent="0.25">
      <c r="A5991" s="62">
        <v>31361105</v>
      </c>
      <c r="B5991" s="63" t="s">
        <v>14534</v>
      </c>
    </row>
    <row r="5992" spans="1:2" x14ac:dyDescent="0.25">
      <c r="A5992" s="62">
        <v>31361106</v>
      </c>
      <c r="B5992" s="63" t="s">
        <v>6403</v>
      </c>
    </row>
    <row r="5993" spans="1:2" x14ac:dyDescent="0.25">
      <c r="A5993" s="62">
        <v>31361109</v>
      </c>
      <c r="B5993" s="63" t="s">
        <v>3710</v>
      </c>
    </row>
    <row r="5994" spans="1:2" x14ac:dyDescent="0.25">
      <c r="A5994" s="62">
        <v>31361110</v>
      </c>
      <c r="B5994" s="63" t="s">
        <v>1086</v>
      </c>
    </row>
    <row r="5995" spans="1:2" x14ac:dyDescent="0.25">
      <c r="A5995" s="62">
        <v>31361111</v>
      </c>
      <c r="B5995" s="63" t="s">
        <v>16857</v>
      </c>
    </row>
    <row r="5996" spans="1:2" x14ac:dyDescent="0.25">
      <c r="A5996" s="62">
        <v>31361112</v>
      </c>
      <c r="B5996" s="63" t="s">
        <v>3201</v>
      </c>
    </row>
    <row r="5997" spans="1:2" x14ac:dyDescent="0.25">
      <c r="A5997" s="62">
        <v>31361113</v>
      </c>
      <c r="B5997" s="63" t="s">
        <v>9634</v>
      </c>
    </row>
    <row r="5998" spans="1:2" x14ac:dyDescent="0.25">
      <c r="A5998" s="62">
        <v>31361201</v>
      </c>
      <c r="B5998" s="63" t="s">
        <v>12006</v>
      </c>
    </row>
    <row r="5999" spans="1:2" x14ac:dyDescent="0.25">
      <c r="A5999" s="62">
        <v>31361202</v>
      </c>
      <c r="B5999" s="63" t="s">
        <v>17863</v>
      </c>
    </row>
    <row r="6000" spans="1:2" x14ac:dyDescent="0.25">
      <c r="A6000" s="62">
        <v>31361203</v>
      </c>
      <c r="B6000" s="63" t="s">
        <v>17597</v>
      </c>
    </row>
    <row r="6001" spans="1:2" x14ac:dyDescent="0.25">
      <c r="A6001" s="62">
        <v>31361204</v>
      </c>
      <c r="B6001" s="63" t="s">
        <v>1257</v>
      </c>
    </row>
    <row r="6002" spans="1:2" x14ac:dyDescent="0.25">
      <c r="A6002" s="62">
        <v>31361205</v>
      </c>
      <c r="B6002" s="63" t="s">
        <v>16188</v>
      </c>
    </row>
    <row r="6003" spans="1:2" x14ac:dyDescent="0.25">
      <c r="A6003" s="62">
        <v>31361206</v>
      </c>
      <c r="B6003" s="63" t="s">
        <v>15873</v>
      </c>
    </row>
    <row r="6004" spans="1:2" x14ac:dyDescent="0.25">
      <c r="A6004" s="62">
        <v>31361209</v>
      </c>
      <c r="B6004" s="63" t="s">
        <v>11886</v>
      </c>
    </row>
    <row r="6005" spans="1:2" x14ac:dyDescent="0.25">
      <c r="A6005" s="62">
        <v>31361210</v>
      </c>
      <c r="B6005" s="63" t="s">
        <v>17706</v>
      </c>
    </row>
    <row r="6006" spans="1:2" x14ac:dyDescent="0.25">
      <c r="A6006" s="62">
        <v>31361211</v>
      </c>
      <c r="B6006" s="63" t="s">
        <v>3293</v>
      </c>
    </row>
    <row r="6007" spans="1:2" x14ac:dyDescent="0.25">
      <c r="A6007" s="62">
        <v>31361212</v>
      </c>
      <c r="B6007" s="63" t="s">
        <v>1039</v>
      </c>
    </row>
    <row r="6008" spans="1:2" x14ac:dyDescent="0.25">
      <c r="A6008" s="62">
        <v>31361213</v>
      </c>
      <c r="B6008" s="63" t="s">
        <v>13589</v>
      </c>
    </row>
    <row r="6009" spans="1:2" x14ac:dyDescent="0.25">
      <c r="A6009" s="62">
        <v>31361301</v>
      </c>
      <c r="B6009" s="63" t="s">
        <v>13245</v>
      </c>
    </row>
    <row r="6010" spans="1:2" x14ac:dyDescent="0.25">
      <c r="A6010" s="62">
        <v>31361302</v>
      </c>
      <c r="B6010" s="63" t="s">
        <v>16246</v>
      </c>
    </row>
    <row r="6011" spans="1:2" x14ac:dyDescent="0.25">
      <c r="A6011" s="62">
        <v>31361303</v>
      </c>
      <c r="B6011" s="63" t="s">
        <v>6717</v>
      </c>
    </row>
    <row r="6012" spans="1:2" x14ac:dyDescent="0.25">
      <c r="A6012" s="62">
        <v>31361304</v>
      </c>
      <c r="B6012" s="63" t="s">
        <v>5186</v>
      </c>
    </row>
    <row r="6013" spans="1:2" x14ac:dyDescent="0.25">
      <c r="A6013" s="62">
        <v>31361305</v>
      </c>
      <c r="B6013" s="63" t="s">
        <v>2155</v>
      </c>
    </row>
    <row r="6014" spans="1:2" x14ac:dyDescent="0.25">
      <c r="A6014" s="62">
        <v>31361306</v>
      </c>
      <c r="B6014" s="63" t="s">
        <v>8354</v>
      </c>
    </row>
    <row r="6015" spans="1:2" x14ac:dyDescent="0.25">
      <c r="A6015" s="62">
        <v>31361309</v>
      </c>
      <c r="B6015" s="63" t="s">
        <v>14411</v>
      </c>
    </row>
    <row r="6016" spans="1:2" x14ac:dyDescent="0.25">
      <c r="A6016" s="62">
        <v>31361310</v>
      </c>
      <c r="B6016" s="63" t="s">
        <v>10563</v>
      </c>
    </row>
    <row r="6017" spans="1:2" x14ac:dyDescent="0.25">
      <c r="A6017" s="62">
        <v>31361311</v>
      </c>
      <c r="B6017" s="63" t="s">
        <v>14048</v>
      </c>
    </row>
    <row r="6018" spans="1:2" x14ac:dyDescent="0.25">
      <c r="A6018" s="62">
        <v>31361312</v>
      </c>
      <c r="B6018" s="63" t="s">
        <v>17603</v>
      </c>
    </row>
    <row r="6019" spans="1:2" x14ac:dyDescent="0.25">
      <c r="A6019" s="62">
        <v>31361313</v>
      </c>
      <c r="B6019" s="63" t="s">
        <v>16425</v>
      </c>
    </row>
    <row r="6020" spans="1:2" x14ac:dyDescent="0.25">
      <c r="A6020" s="62">
        <v>31361401</v>
      </c>
      <c r="B6020" s="63" t="s">
        <v>7569</v>
      </c>
    </row>
    <row r="6021" spans="1:2" x14ac:dyDescent="0.25">
      <c r="A6021" s="62">
        <v>31361402</v>
      </c>
      <c r="B6021" s="63" t="s">
        <v>742</v>
      </c>
    </row>
    <row r="6022" spans="1:2" x14ac:dyDescent="0.25">
      <c r="A6022" s="62">
        <v>31361403</v>
      </c>
      <c r="B6022" s="63" t="s">
        <v>17204</v>
      </c>
    </row>
    <row r="6023" spans="1:2" x14ac:dyDescent="0.25">
      <c r="A6023" s="62">
        <v>31361404</v>
      </c>
      <c r="B6023" s="63" t="s">
        <v>2223</v>
      </c>
    </row>
    <row r="6024" spans="1:2" x14ac:dyDescent="0.25">
      <c r="A6024" s="62">
        <v>31361405</v>
      </c>
      <c r="B6024" s="63" t="s">
        <v>12414</v>
      </c>
    </row>
    <row r="6025" spans="1:2" x14ac:dyDescent="0.25">
      <c r="A6025" s="62">
        <v>31361406</v>
      </c>
      <c r="B6025" s="63" t="s">
        <v>8226</v>
      </c>
    </row>
    <row r="6026" spans="1:2" x14ac:dyDescent="0.25">
      <c r="A6026" s="62">
        <v>31361409</v>
      </c>
      <c r="B6026" s="63" t="s">
        <v>14147</v>
      </c>
    </row>
    <row r="6027" spans="1:2" x14ac:dyDescent="0.25">
      <c r="A6027" s="62">
        <v>31361410</v>
      </c>
      <c r="B6027" s="63" t="s">
        <v>13079</v>
      </c>
    </row>
    <row r="6028" spans="1:2" x14ac:dyDescent="0.25">
      <c r="A6028" s="62">
        <v>31361411</v>
      </c>
      <c r="B6028" s="63" t="s">
        <v>7181</v>
      </c>
    </row>
    <row r="6029" spans="1:2" x14ac:dyDescent="0.25">
      <c r="A6029" s="62">
        <v>31361412</v>
      </c>
      <c r="B6029" s="63" t="s">
        <v>10308</v>
      </c>
    </row>
    <row r="6030" spans="1:2" x14ac:dyDescent="0.25">
      <c r="A6030" s="62">
        <v>31361413</v>
      </c>
      <c r="B6030" s="63" t="s">
        <v>10267</v>
      </c>
    </row>
    <row r="6031" spans="1:2" x14ac:dyDescent="0.25">
      <c r="A6031" s="62">
        <v>31361501</v>
      </c>
      <c r="B6031" s="63" t="s">
        <v>6359</v>
      </c>
    </row>
    <row r="6032" spans="1:2" x14ac:dyDescent="0.25">
      <c r="A6032" s="62">
        <v>31361502</v>
      </c>
      <c r="B6032" s="63" t="s">
        <v>11761</v>
      </c>
    </row>
    <row r="6033" spans="1:2" x14ac:dyDescent="0.25">
      <c r="A6033" s="62">
        <v>31361503</v>
      </c>
      <c r="B6033" s="63" t="s">
        <v>10957</v>
      </c>
    </row>
    <row r="6034" spans="1:2" x14ac:dyDescent="0.25">
      <c r="A6034" s="62">
        <v>31361504</v>
      </c>
      <c r="B6034" s="63" t="s">
        <v>5321</v>
      </c>
    </row>
    <row r="6035" spans="1:2" x14ac:dyDescent="0.25">
      <c r="A6035" s="62">
        <v>31361505</v>
      </c>
      <c r="B6035" s="63" t="s">
        <v>10260</v>
      </c>
    </row>
    <row r="6036" spans="1:2" x14ac:dyDescent="0.25">
      <c r="A6036" s="62">
        <v>31361506</v>
      </c>
      <c r="B6036" s="63" t="s">
        <v>10815</v>
      </c>
    </row>
    <row r="6037" spans="1:2" x14ac:dyDescent="0.25">
      <c r="A6037" s="62">
        <v>31361509</v>
      </c>
      <c r="B6037" s="63" t="s">
        <v>18723</v>
      </c>
    </row>
    <row r="6038" spans="1:2" x14ac:dyDescent="0.25">
      <c r="A6038" s="62">
        <v>31361510</v>
      </c>
      <c r="B6038" s="63" t="s">
        <v>6237</v>
      </c>
    </row>
    <row r="6039" spans="1:2" x14ac:dyDescent="0.25">
      <c r="A6039" s="62">
        <v>31361511</v>
      </c>
      <c r="B6039" s="63" t="s">
        <v>18545</v>
      </c>
    </row>
    <row r="6040" spans="1:2" x14ac:dyDescent="0.25">
      <c r="A6040" s="62">
        <v>31361512</v>
      </c>
      <c r="B6040" s="63" t="s">
        <v>5240</v>
      </c>
    </row>
    <row r="6041" spans="1:2" x14ac:dyDescent="0.25">
      <c r="A6041" s="62">
        <v>31361513</v>
      </c>
      <c r="B6041" s="63" t="s">
        <v>6824</v>
      </c>
    </row>
    <row r="6042" spans="1:2" x14ac:dyDescent="0.25">
      <c r="A6042" s="62">
        <v>31361601</v>
      </c>
      <c r="B6042" s="63" t="s">
        <v>6474</v>
      </c>
    </row>
    <row r="6043" spans="1:2" x14ac:dyDescent="0.25">
      <c r="A6043" s="62">
        <v>31361602</v>
      </c>
      <c r="B6043" s="63" t="s">
        <v>14540</v>
      </c>
    </row>
    <row r="6044" spans="1:2" x14ac:dyDescent="0.25">
      <c r="A6044" s="62">
        <v>31361603</v>
      </c>
      <c r="B6044" s="63" t="s">
        <v>9470</v>
      </c>
    </row>
    <row r="6045" spans="1:2" x14ac:dyDescent="0.25">
      <c r="A6045" s="62">
        <v>31361604</v>
      </c>
      <c r="B6045" s="63" t="s">
        <v>6629</v>
      </c>
    </row>
    <row r="6046" spans="1:2" x14ac:dyDescent="0.25">
      <c r="A6046" s="62">
        <v>31361605</v>
      </c>
      <c r="B6046" s="63" t="s">
        <v>11156</v>
      </c>
    </row>
    <row r="6047" spans="1:2" x14ac:dyDescent="0.25">
      <c r="A6047" s="62">
        <v>31361606</v>
      </c>
      <c r="B6047" s="63" t="s">
        <v>285</v>
      </c>
    </row>
    <row r="6048" spans="1:2" x14ac:dyDescent="0.25">
      <c r="A6048" s="62">
        <v>31361609</v>
      </c>
      <c r="B6048" s="63" t="s">
        <v>3440</v>
      </c>
    </row>
    <row r="6049" spans="1:2" x14ac:dyDescent="0.25">
      <c r="A6049" s="62">
        <v>31361610</v>
      </c>
      <c r="B6049" s="63" t="s">
        <v>16886</v>
      </c>
    </row>
    <row r="6050" spans="1:2" x14ac:dyDescent="0.25">
      <c r="A6050" s="62">
        <v>31361611</v>
      </c>
      <c r="B6050" s="63" t="s">
        <v>6901</v>
      </c>
    </row>
    <row r="6051" spans="1:2" x14ac:dyDescent="0.25">
      <c r="A6051" s="62">
        <v>31361612</v>
      </c>
      <c r="B6051" s="63" t="s">
        <v>14316</v>
      </c>
    </row>
    <row r="6052" spans="1:2" x14ac:dyDescent="0.25">
      <c r="A6052" s="62">
        <v>31361613</v>
      </c>
      <c r="B6052" s="63" t="s">
        <v>9760</v>
      </c>
    </row>
    <row r="6053" spans="1:2" x14ac:dyDescent="0.25">
      <c r="A6053" s="62">
        <v>31361701</v>
      </c>
      <c r="B6053" s="63" t="s">
        <v>15547</v>
      </c>
    </row>
    <row r="6054" spans="1:2" x14ac:dyDescent="0.25">
      <c r="A6054" s="62">
        <v>31361702</v>
      </c>
      <c r="B6054" s="63" t="s">
        <v>10822</v>
      </c>
    </row>
    <row r="6055" spans="1:2" x14ac:dyDescent="0.25">
      <c r="A6055" s="62">
        <v>31361703</v>
      </c>
      <c r="B6055" s="63" t="s">
        <v>17075</v>
      </c>
    </row>
    <row r="6056" spans="1:2" x14ac:dyDescent="0.25">
      <c r="A6056" s="62">
        <v>31361704</v>
      </c>
      <c r="B6056" s="63" t="s">
        <v>7919</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2390</v>
      </c>
    </row>
    <row r="6061" spans="1:2" x14ac:dyDescent="0.25">
      <c r="A6061" s="62">
        <v>31361711</v>
      </c>
      <c r="B6061" s="63" t="s">
        <v>7710</v>
      </c>
    </row>
    <row r="6062" spans="1:2" x14ac:dyDescent="0.25">
      <c r="A6062" s="62">
        <v>31361712</v>
      </c>
      <c r="B6062" s="63" t="s">
        <v>18212</v>
      </c>
    </row>
    <row r="6063" spans="1:2" x14ac:dyDescent="0.25">
      <c r="A6063" s="62">
        <v>31361713</v>
      </c>
      <c r="B6063" s="63" t="s">
        <v>4064</v>
      </c>
    </row>
    <row r="6064" spans="1:2" x14ac:dyDescent="0.25">
      <c r="A6064" s="62">
        <v>31371001</v>
      </c>
      <c r="B6064" s="63" t="s">
        <v>18140</v>
      </c>
    </row>
    <row r="6065" spans="1:2" x14ac:dyDescent="0.25">
      <c r="A6065" s="62">
        <v>31371002</v>
      </c>
      <c r="B6065" s="63" t="s">
        <v>11879</v>
      </c>
    </row>
    <row r="6066" spans="1:2" x14ac:dyDescent="0.25">
      <c r="A6066" s="62">
        <v>31371003</v>
      </c>
      <c r="B6066" s="63" t="s">
        <v>9174</v>
      </c>
    </row>
    <row r="6067" spans="1:2" x14ac:dyDescent="0.25">
      <c r="A6067" s="62">
        <v>31371101</v>
      </c>
      <c r="B6067" s="63" t="s">
        <v>7216</v>
      </c>
    </row>
    <row r="6068" spans="1:2" x14ac:dyDescent="0.25">
      <c r="A6068" s="62">
        <v>31371102</v>
      </c>
      <c r="B6068" s="63" t="s">
        <v>5905</v>
      </c>
    </row>
    <row r="6069" spans="1:2" x14ac:dyDescent="0.25">
      <c r="A6069" s="62">
        <v>31371103</v>
      </c>
      <c r="B6069" s="63" t="s">
        <v>9980</v>
      </c>
    </row>
    <row r="6070" spans="1:2" x14ac:dyDescent="0.25">
      <c r="A6070" s="62">
        <v>31371104</v>
      </c>
      <c r="B6070" s="63" t="s">
        <v>18205</v>
      </c>
    </row>
    <row r="6071" spans="1:2" x14ac:dyDescent="0.25">
      <c r="A6071" s="62">
        <v>31371105</v>
      </c>
      <c r="B6071" s="63" t="s">
        <v>14879</v>
      </c>
    </row>
    <row r="6072" spans="1:2" x14ac:dyDescent="0.25">
      <c r="A6072" s="62">
        <v>31371106</v>
      </c>
      <c r="B6072" s="63" t="s">
        <v>884</v>
      </c>
    </row>
    <row r="6073" spans="1:2" x14ac:dyDescent="0.25">
      <c r="A6073" s="62">
        <v>31371107</v>
      </c>
      <c r="B6073" s="63" t="s">
        <v>13406</v>
      </c>
    </row>
    <row r="6074" spans="1:2" x14ac:dyDescent="0.25">
      <c r="A6074" s="62">
        <v>31371201</v>
      </c>
      <c r="B6074" s="63" t="s">
        <v>10223</v>
      </c>
    </row>
    <row r="6075" spans="1:2" x14ac:dyDescent="0.25">
      <c r="A6075" s="62">
        <v>31371202</v>
      </c>
      <c r="B6075" s="63" t="s">
        <v>18587</v>
      </c>
    </row>
    <row r="6076" spans="1:2" x14ac:dyDescent="0.25">
      <c r="A6076" s="62">
        <v>31371203</v>
      </c>
      <c r="B6076" s="63" t="s">
        <v>18088</v>
      </c>
    </row>
    <row r="6077" spans="1:2" x14ac:dyDescent="0.25">
      <c r="A6077" s="62">
        <v>31371204</v>
      </c>
      <c r="B6077" s="63" t="s">
        <v>7868</v>
      </c>
    </row>
    <row r="6078" spans="1:2" x14ac:dyDescent="0.25">
      <c r="A6078" s="62">
        <v>31371205</v>
      </c>
      <c r="B6078" s="63" t="s">
        <v>13017</v>
      </c>
    </row>
    <row r="6079" spans="1:2" x14ac:dyDescent="0.25">
      <c r="A6079" s="62">
        <v>31371206</v>
      </c>
      <c r="B6079" s="63" t="s">
        <v>6344</v>
      </c>
    </row>
    <row r="6080" spans="1:2" x14ac:dyDescent="0.25">
      <c r="A6080" s="62">
        <v>31371207</v>
      </c>
      <c r="B6080" s="63" t="s">
        <v>654</v>
      </c>
    </row>
    <row r="6081" spans="1:2" x14ac:dyDescent="0.25">
      <c r="A6081" s="62">
        <v>31371208</v>
      </c>
      <c r="B6081" s="63" t="s">
        <v>5470</v>
      </c>
    </row>
    <row r="6082" spans="1:2" x14ac:dyDescent="0.25">
      <c r="A6082" s="62">
        <v>31371209</v>
      </c>
      <c r="B6082" s="63" t="s">
        <v>15636</v>
      </c>
    </row>
    <row r="6083" spans="1:2" x14ac:dyDescent="0.25">
      <c r="A6083" s="62">
        <v>31371301</v>
      </c>
      <c r="B6083" s="63" t="s">
        <v>5545</v>
      </c>
    </row>
    <row r="6084" spans="1:2" x14ac:dyDescent="0.25">
      <c r="A6084" s="62">
        <v>31371302</v>
      </c>
      <c r="B6084" s="63" t="s">
        <v>4373</v>
      </c>
    </row>
    <row r="6085" spans="1:2" x14ac:dyDescent="0.25">
      <c r="A6085" s="62">
        <v>31371401</v>
      </c>
      <c r="B6085" s="63" t="s">
        <v>6537</v>
      </c>
    </row>
    <row r="6086" spans="1:2" x14ac:dyDescent="0.25">
      <c r="A6086" s="62">
        <v>31381001</v>
      </c>
      <c r="B6086" s="63" t="s">
        <v>10864</v>
      </c>
    </row>
    <row r="6087" spans="1:2" x14ac:dyDescent="0.25">
      <c r="A6087" s="62">
        <v>31381002</v>
      </c>
      <c r="B6087" s="63" t="s">
        <v>1458</v>
      </c>
    </row>
    <row r="6088" spans="1:2" x14ac:dyDescent="0.25">
      <c r="A6088" s="62">
        <v>31381003</v>
      </c>
      <c r="B6088" s="63" t="s">
        <v>18732</v>
      </c>
    </row>
    <row r="6089" spans="1:2" x14ac:dyDescent="0.25">
      <c r="A6089" s="62">
        <v>31381004</v>
      </c>
      <c r="B6089" s="63" t="s">
        <v>78</v>
      </c>
    </row>
    <row r="6090" spans="1:2" x14ac:dyDescent="0.25">
      <c r="A6090" s="62">
        <v>31381005</v>
      </c>
      <c r="B6090" s="63" t="s">
        <v>2211</v>
      </c>
    </row>
    <row r="6091" spans="1:2" x14ac:dyDescent="0.25">
      <c r="A6091" s="62">
        <v>32101502</v>
      </c>
      <c r="B6091" s="63" t="s">
        <v>16888</v>
      </c>
    </row>
    <row r="6092" spans="1:2" x14ac:dyDescent="0.25">
      <c r="A6092" s="62">
        <v>32101503</v>
      </c>
      <c r="B6092" s="63" t="s">
        <v>18448</v>
      </c>
    </row>
    <row r="6093" spans="1:2" x14ac:dyDescent="0.25">
      <c r="A6093" s="62">
        <v>32101504</v>
      </c>
      <c r="B6093" s="63" t="s">
        <v>4375</v>
      </c>
    </row>
    <row r="6094" spans="1:2" x14ac:dyDescent="0.25">
      <c r="A6094" s="62">
        <v>32101505</v>
      </c>
      <c r="B6094" s="63" t="s">
        <v>9761</v>
      </c>
    </row>
    <row r="6095" spans="1:2" x14ac:dyDescent="0.25">
      <c r="A6095" s="62">
        <v>32101506</v>
      </c>
      <c r="B6095" s="63" t="s">
        <v>15020</v>
      </c>
    </row>
    <row r="6096" spans="1:2" x14ac:dyDescent="0.25">
      <c r="A6096" s="62">
        <v>32101507</v>
      </c>
      <c r="B6096" s="63" t="s">
        <v>7370</v>
      </c>
    </row>
    <row r="6097" spans="1:2" x14ac:dyDescent="0.25">
      <c r="A6097" s="62">
        <v>32101508</v>
      </c>
      <c r="B6097" s="63" t="s">
        <v>5005</v>
      </c>
    </row>
    <row r="6098" spans="1:2" x14ac:dyDescent="0.25">
      <c r="A6098" s="62">
        <v>32101509</v>
      </c>
      <c r="B6098" s="63" t="s">
        <v>8107</v>
      </c>
    </row>
    <row r="6099" spans="1:2" x14ac:dyDescent="0.25">
      <c r="A6099" s="62">
        <v>32101510</v>
      </c>
      <c r="B6099" s="63" t="s">
        <v>365</v>
      </c>
    </row>
    <row r="6100" spans="1:2" x14ac:dyDescent="0.25">
      <c r="A6100" s="62">
        <v>32101512</v>
      </c>
      <c r="B6100" s="63" t="s">
        <v>16061</v>
      </c>
    </row>
    <row r="6101" spans="1:2" x14ac:dyDescent="0.25">
      <c r="A6101" s="62">
        <v>32101513</v>
      </c>
      <c r="B6101" s="63" t="s">
        <v>11525</v>
      </c>
    </row>
    <row r="6102" spans="1:2" x14ac:dyDescent="0.25">
      <c r="A6102" s="62">
        <v>32101514</v>
      </c>
      <c r="B6102" s="63" t="s">
        <v>18500</v>
      </c>
    </row>
    <row r="6103" spans="1:2" x14ac:dyDescent="0.25">
      <c r="A6103" s="62">
        <v>32101515</v>
      </c>
      <c r="B6103" s="63" t="s">
        <v>5898</v>
      </c>
    </row>
    <row r="6104" spans="1:2" x14ac:dyDescent="0.25">
      <c r="A6104" s="62">
        <v>32101516</v>
      </c>
      <c r="B6104" s="63" t="s">
        <v>6355</v>
      </c>
    </row>
    <row r="6105" spans="1:2" x14ac:dyDescent="0.25">
      <c r="A6105" s="62">
        <v>32101517</v>
      </c>
      <c r="B6105" s="63" t="s">
        <v>10121</v>
      </c>
    </row>
    <row r="6106" spans="1:2" x14ac:dyDescent="0.25">
      <c r="A6106" s="62">
        <v>32101518</v>
      </c>
      <c r="B6106" s="63" t="s">
        <v>15367</v>
      </c>
    </row>
    <row r="6107" spans="1:2" x14ac:dyDescent="0.25">
      <c r="A6107" s="62">
        <v>32101519</v>
      </c>
      <c r="B6107" s="63" t="s">
        <v>18222</v>
      </c>
    </row>
    <row r="6108" spans="1:2" x14ac:dyDescent="0.25">
      <c r="A6108" s="62">
        <v>32101520</v>
      </c>
      <c r="B6108" s="63" t="s">
        <v>11442</v>
      </c>
    </row>
    <row r="6109" spans="1:2" x14ac:dyDescent="0.25">
      <c r="A6109" s="62">
        <v>32101521</v>
      </c>
      <c r="B6109" s="63" t="s">
        <v>6181</v>
      </c>
    </row>
    <row r="6110" spans="1:2" x14ac:dyDescent="0.25">
      <c r="A6110" s="62">
        <v>32101522</v>
      </c>
      <c r="B6110" s="63" t="s">
        <v>15932</v>
      </c>
    </row>
    <row r="6111" spans="1:2" x14ac:dyDescent="0.25">
      <c r="A6111" s="62">
        <v>32101523</v>
      </c>
      <c r="B6111" s="63" t="s">
        <v>15356</v>
      </c>
    </row>
    <row r="6112" spans="1:2" x14ac:dyDescent="0.25">
      <c r="A6112" s="62">
        <v>32101524</v>
      </c>
      <c r="B6112" s="63" t="s">
        <v>18608</v>
      </c>
    </row>
    <row r="6113" spans="1:2" x14ac:dyDescent="0.25">
      <c r="A6113" s="62">
        <v>32101525</v>
      </c>
      <c r="B6113" s="63" t="s">
        <v>2823</v>
      </c>
    </row>
    <row r="6114" spans="1:2" x14ac:dyDescent="0.25">
      <c r="A6114" s="62">
        <v>32101526</v>
      </c>
      <c r="B6114" s="63" t="s">
        <v>14605</v>
      </c>
    </row>
    <row r="6115" spans="1:2" x14ac:dyDescent="0.25">
      <c r="A6115" s="62">
        <v>32101527</v>
      </c>
      <c r="B6115" s="63" t="s">
        <v>6313</v>
      </c>
    </row>
    <row r="6116" spans="1:2" x14ac:dyDescent="0.25">
      <c r="A6116" s="62">
        <v>32101528</v>
      </c>
      <c r="B6116" s="63" t="s">
        <v>16666</v>
      </c>
    </row>
    <row r="6117" spans="1:2" x14ac:dyDescent="0.25">
      <c r="A6117" s="62">
        <v>32101601</v>
      </c>
      <c r="B6117" s="63" t="s">
        <v>8122</v>
      </c>
    </row>
    <row r="6118" spans="1:2" x14ac:dyDescent="0.25">
      <c r="A6118" s="62">
        <v>32101602</v>
      </c>
      <c r="B6118" s="63" t="s">
        <v>9683</v>
      </c>
    </row>
    <row r="6119" spans="1:2" x14ac:dyDescent="0.25">
      <c r="A6119" s="62">
        <v>32101603</v>
      </c>
      <c r="B6119" s="63" t="s">
        <v>14921</v>
      </c>
    </row>
    <row r="6120" spans="1:2" x14ac:dyDescent="0.25">
      <c r="A6120" s="62">
        <v>32101604</v>
      </c>
      <c r="B6120" s="63" t="s">
        <v>10162</v>
      </c>
    </row>
    <row r="6121" spans="1:2" x14ac:dyDescent="0.25">
      <c r="A6121" s="62">
        <v>32101605</v>
      </c>
      <c r="B6121" s="63" t="s">
        <v>1599</v>
      </c>
    </row>
    <row r="6122" spans="1:2" x14ac:dyDescent="0.25">
      <c r="A6122" s="62">
        <v>32101606</v>
      </c>
      <c r="B6122" s="63" t="s">
        <v>18607</v>
      </c>
    </row>
    <row r="6123" spans="1:2" x14ac:dyDescent="0.25">
      <c r="A6123" s="62">
        <v>32101607</v>
      </c>
      <c r="B6123" s="63" t="s">
        <v>2502</v>
      </c>
    </row>
    <row r="6124" spans="1:2" x14ac:dyDescent="0.25">
      <c r="A6124" s="62">
        <v>32101608</v>
      </c>
      <c r="B6124" s="63" t="s">
        <v>11086</v>
      </c>
    </row>
    <row r="6125" spans="1:2" x14ac:dyDescent="0.25">
      <c r="A6125" s="62">
        <v>32101609</v>
      </c>
      <c r="B6125" s="63" t="s">
        <v>4457</v>
      </c>
    </row>
    <row r="6126" spans="1:2" x14ac:dyDescent="0.25">
      <c r="A6126" s="62">
        <v>32101611</v>
      </c>
      <c r="B6126" s="63" t="s">
        <v>8267</v>
      </c>
    </row>
    <row r="6127" spans="1:2" x14ac:dyDescent="0.25">
      <c r="A6127" s="62">
        <v>32101612</v>
      </c>
      <c r="B6127" s="63" t="s">
        <v>9382</v>
      </c>
    </row>
    <row r="6128" spans="1:2" x14ac:dyDescent="0.25">
      <c r="A6128" s="62">
        <v>32101613</v>
      </c>
      <c r="B6128" s="63" t="s">
        <v>1564</v>
      </c>
    </row>
    <row r="6129" spans="1:2" x14ac:dyDescent="0.25">
      <c r="A6129" s="62">
        <v>32101614</v>
      </c>
      <c r="B6129" s="63" t="s">
        <v>4851</v>
      </c>
    </row>
    <row r="6130" spans="1:2" x14ac:dyDescent="0.25">
      <c r="A6130" s="62">
        <v>32101615</v>
      </c>
      <c r="B6130" s="63" t="s">
        <v>2344</v>
      </c>
    </row>
    <row r="6131" spans="1:2" x14ac:dyDescent="0.25">
      <c r="A6131" s="62">
        <v>32101616</v>
      </c>
      <c r="B6131" s="63" t="s">
        <v>8962</v>
      </c>
    </row>
    <row r="6132" spans="1:2" x14ac:dyDescent="0.25">
      <c r="A6132" s="62">
        <v>32101617</v>
      </c>
      <c r="B6132" s="63" t="s">
        <v>8400</v>
      </c>
    </row>
    <row r="6133" spans="1:2" x14ac:dyDescent="0.25">
      <c r="A6133" s="62">
        <v>32101618</v>
      </c>
      <c r="B6133" s="63" t="s">
        <v>12314</v>
      </c>
    </row>
    <row r="6134" spans="1:2" x14ac:dyDescent="0.25">
      <c r="A6134" s="62">
        <v>32101619</v>
      </c>
      <c r="B6134" s="63" t="s">
        <v>17453</v>
      </c>
    </row>
    <row r="6135" spans="1:2" x14ac:dyDescent="0.25">
      <c r="A6135" s="62">
        <v>32101620</v>
      </c>
      <c r="B6135" s="63" t="s">
        <v>6234</v>
      </c>
    </row>
    <row r="6136" spans="1:2" x14ac:dyDescent="0.25">
      <c r="A6136" s="62">
        <v>32101621</v>
      </c>
      <c r="B6136" s="63" t="s">
        <v>683</v>
      </c>
    </row>
    <row r="6137" spans="1:2" x14ac:dyDescent="0.25">
      <c r="A6137" s="62">
        <v>32101622</v>
      </c>
      <c r="B6137" s="63" t="s">
        <v>4558</v>
      </c>
    </row>
    <row r="6138" spans="1:2" x14ac:dyDescent="0.25">
      <c r="A6138" s="62">
        <v>32101623</v>
      </c>
      <c r="B6138" s="63" t="s">
        <v>2479</v>
      </c>
    </row>
    <row r="6139" spans="1:2" x14ac:dyDescent="0.25">
      <c r="A6139" s="62">
        <v>32101624</v>
      </c>
      <c r="B6139" s="63" t="s">
        <v>12906</v>
      </c>
    </row>
    <row r="6140" spans="1:2" x14ac:dyDescent="0.25">
      <c r="A6140" s="62">
        <v>32101625</v>
      </c>
      <c r="B6140" s="63" t="s">
        <v>15786</v>
      </c>
    </row>
    <row r="6141" spans="1:2" x14ac:dyDescent="0.25">
      <c r="A6141" s="62">
        <v>32101626</v>
      </c>
      <c r="B6141" s="63" t="s">
        <v>1077</v>
      </c>
    </row>
    <row r="6142" spans="1:2" x14ac:dyDescent="0.25">
      <c r="A6142" s="62">
        <v>32101627</v>
      </c>
      <c r="B6142" s="63" t="s">
        <v>3961</v>
      </c>
    </row>
    <row r="6143" spans="1:2" x14ac:dyDescent="0.25">
      <c r="A6143" s="62">
        <v>32101628</v>
      </c>
      <c r="B6143" s="63" t="s">
        <v>18724</v>
      </c>
    </row>
    <row r="6144" spans="1:2" x14ac:dyDescent="0.25">
      <c r="A6144" s="62">
        <v>32101629</v>
      </c>
      <c r="B6144" s="63" t="s">
        <v>14142</v>
      </c>
    </row>
    <row r="6145" spans="1:2" x14ac:dyDescent="0.25">
      <c r="A6145" s="62">
        <v>32101630</v>
      </c>
      <c r="B6145" s="63" t="s">
        <v>15842</v>
      </c>
    </row>
    <row r="6146" spans="1:2" x14ac:dyDescent="0.25">
      <c r="A6146" s="62">
        <v>32101631</v>
      </c>
      <c r="B6146" s="63" t="s">
        <v>14375</v>
      </c>
    </row>
    <row r="6147" spans="1:2" x14ac:dyDescent="0.25">
      <c r="A6147" s="62">
        <v>32101632</v>
      </c>
      <c r="B6147" s="63" t="s">
        <v>17968</v>
      </c>
    </row>
    <row r="6148" spans="1:2" x14ac:dyDescent="0.25">
      <c r="A6148" s="62">
        <v>32101633</v>
      </c>
      <c r="B6148" s="63" t="s">
        <v>17849</v>
      </c>
    </row>
    <row r="6149" spans="1:2" x14ac:dyDescent="0.25">
      <c r="A6149" s="62">
        <v>32101634</v>
      </c>
      <c r="B6149" s="63" t="s">
        <v>9443</v>
      </c>
    </row>
    <row r="6150" spans="1:2" x14ac:dyDescent="0.25">
      <c r="A6150" s="62">
        <v>32101635</v>
      </c>
      <c r="B6150" s="63" t="s">
        <v>15400</v>
      </c>
    </row>
    <row r="6151" spans="1:2" x14ac:dyDescent="0.25">
      <c r="A6151" s="62">
        <v>32101636</v>
      </c>
      <c r="B6151" s="63" t="s">
        <v>3400</v>
      </c>
    </row>
    <row r="6152" spans="1:2" x14ac:dyDescent="0.25">
      <c r="A6152" s="62">
        <v>32101637</v>
      </c>
      <c r="B6152" s="63" t="s">
        <v>5536</v>
      </c>
    </row>
    <row r="6153" spans="1:2" x14ac:dyDescent="0.25">
      <c r="A6153" s="62">
        <v>32111501</v>
      </c>
      <c r="B6153" s="63" t="s">
        <v>14393</v>
      </c>
    </row>
    <row r="6154" spans="1:2" x14ac:dyDescent="0.25">
      <c r="A6154" s="62">
        <v>32111502</v>
      </c>
      <c r="B6154" s="63" t="s">
        <v>6863</v>
      </c>
    </row>
    <row r="6155" spans="1:2" x14ac:dyDescent="0.25">
      <c r="A6155" s="62">
        <v>32111503</v>
      </c>
      <c r="B6155" s="63" t="s">
        <v>9006</v>
      </c>
    </row>
    <row r="6156" spans="1:2" x14ac:dyDescent="0.25">
      <c r="A6156" s="62">
        <v>32111504</v>
      </c>
      <c r="B6156" s="63" t="s">
        <v>6711</v>
      </c>
    </row>
    <row r="6157" spans="1:2" x14ac:dyDescent="0.25">
      <c r="A6157" s="62">
        <v>32111505</v>
      </c>
      <c r="B6157" s="63" t="s">
        <v>11683</v>
      </c>
    </row>
    <row r="6158" spans="1:2" x14ac:dyDescent="0.25">
      <c r="A6158" s="62">
        <v>32111506</v>
      </c>
      <c r="B6158" s="63" t="s">
        <v>2035</v>
      </c>
    </row>
    <row r="6159" spans="1:2" x14ac:dyDescent="0.25">
      <c r="A6159" s="62">
        <v>32111507</v>
      </c>
      <c r="B6159" s="63" t="s">
        <v>3735</v>
      </c>
    </row>
    <row r="6160" spans="1:2" x14ac:dyDescent="0.25">
      <c r="A6160" s="62">
        <v>32111508</v>
      </c>
      <c r="B6160" s="63" t="s">
        <v>17911</v>
      </c>
    </row>
    <row r="6161" spans="1:2" x14ac:dyDescent="0.25">
      <c r="A6161" s="62">
        <v>32111509</v>
      </c>
      <c r="B6161" s="63" t="s">
        <v>444</v>
      </c>
    </row>
    <row r="6162" spans="1:2" x14ac:dyDescent="0.25">
      <c r="A6162" s="62">
        <v>32111510</v>
      </c>
      <c r="B6162" s="63" t="s">
        <v>4797</v>
      </c>
    </row>
    <row r="6163" spans="1:2" x14ac:dyDescent="0.25">
      <c r="A6163" s="62">
        <v>32111511</v>
      </c>
      <c r="B6163" s="63" t="s">
        <v>1800</v>
      </c>
    </row>
    <row r="6164" spans="1:2" x14ac:dyDescent="0.25">
      <c r="A6164" s="62">
        <v>32111512</v>
      </c>
      <c r="B6164" s="63" t="s">
        <v>3831</v>
      </c>
    </row>
    <row r="6165" spans="1:2" x14ac:dyDescent="0.25">
      <c r="A6165" s="62">
        <v>32111601</v>
      </c>
      <c r="B6165" s="63" t="s">
        <v>6304</v>
      </c>
    </row>
    <row r="6166" spans="1:2" x14ac:dyDescent="0.25">
      <c r="A6166" s="62">
        <v>32111602</v>
      </c>
      <c r="B6166" s="63" t="s">
        <v>14242</v>
      </c>
    </row>
    <row r="6167" spans="1:2" x14ac:dyDescent="0.25">
      <c r="A6167" s="62">
        <v>32111603</v>
      </c>
      <c r="B6167" s="63" t="s">
        <v>9732</v>
      </c>
    </row>
    <row r="6168" spans="1:2" x14ac:dyDescent="0.25">
      <c r="A6168" s="62">
        <v>32111604</v>
      </c>
      <c r="B6168" s="63" t="s">
        <v>5568</v>
      </c>
    </row>
    <row r="6169" spans="1:2" x14ac:dyDescent="0.25">
      <c r="A6169" s="62">
        <v>32111607</v>
      </c>
      <c r="B6169" s="63" t="s">
        <v>5576</v>
      </c>
    </row>
    <row r="6170" spans="1:2" x14ac:dyDescent="0.25">
      <c r="A6170" s="62">
        <v>32111608</v>
      </c>
      <c r="B6170" s="63" t="s">
        <v>3906</v>
      </c>
    </row>
    <row r="6171" spans="1:2" x14ac:dyDescent="0.25">
      <c r="A6171" s="62">
        <v>32111609</v>
      </c>
      <c r="B6171" s="63" t="s">
        <v>1070</v>
      </c>
    </row>
    <row r="6172" spans="1:2" x14ac:dyDescent="0.25">
      <c r="A6172" s="62">
        <v>32111610</v>
      </c>
      <c r="B6172" s="63" t="s">
        <v>7317</v>
      </c>
    </row>
    <row r="6173" spans="1:2" x14ac:dyDescent="0.25">
      <c r="A6173" s="62">
        <v>32111611</v>
      </c>
      <c r="B6173" s="63" t="s">
        <v>2891</v>
      </c>
    </row>
    <row r="6174" spans="1:2" x14ac:dyDescent="0.25">
      <c r="A6174" s="62">
        <v>32111701</v>
      </c>
      <c r="B6174" s="63" t="s">
        <v>2579</v>
      </c>
    </row>
    <row r="6175" spans="1:2" x14ac:dyDescent="0.25">
      <c r="A6175" s="62">
        <v>32111702</v>
      </c>
      <c r="B6175" s="63" t="s">
        <v>15601</v>
      </c>
    </row>
    <row r="6176" spans="1:2" x14ac:dyDescent="0.25">
      <c r="A6176" s="62">
        <v>32111703</v>
      </c>
      <c r="B6176" s="63" t="s">
        <v>6720</v>
      </c>
    </row>
    <row r="6177" spans="1:2" x14ac:dyDescent="0.25">
      <c r="A6177" s="62">
        <v>32111704</v>
      </c>
      <c r="B6177" s="63" t="s">
        <v>9860</v>
      </c>
    </row>
    <row r="6178" spans="1:2" x14ac:dyDescent="0.25">
      <c r="A6178" s="62">
        <v>32111705</v>
      </c>
      <c r="B6178" s="63" t="s">
        <v>519</v>
      </c>
    </row>
    <row r="6179" spans="1:2" x14ac:dyDescent="0.25">
      <c r="A6179" s="62">
        <v>32111706</v>
      </c>
      <c r="B6179" s="63" t="s">
        <v>14799</v>
      </c>
    </row>
    <row r="6180" spans="1:2" x14ac:dyDescent="0.25">
      <c r="A6180" s="62">
        <v>32121501</v>
      </c>
      <c r="B6180" s="63" t="s">
        <v>4252</v>
      </c>
    </row>
    <row r="6181" spans="1:2" x14ac:dyDescent="0.25">
      <c r="A6181" s="62">
        <v>32121502</v>
      </c>
      <c r="B6181" s="63" t="s">
        <v>8593</v>
      </c>
    </row>
    <row r="6182" spans="1:2" x14ac:dyDescent="0.25">
      <c r="A6182" s="62">
        <v>32121503</v>
      </c>
      <c r="B6182" s="63" t="s">
        <v>13399</v>
      </c>
    </row>
    <row r="6183" spans="1:2" x14ac:dyDescent="0.25">
      <c r="A6183" s="62">
        <v>32121504</v>
      </c>
      <c r="B6183" s="63" t="s">
        <v>13071</v>
      </c>
    </row>
    <row r="6184" spans="1:2" x14ac:dyDescent="0.25">
      <c r="A6184" s="62">
        <v>32121602</v>
      </c>
      <c r="B6184" s="63" t="s">
        <v>18032</v>
      </c>
    </row>
    <row r="6185" spans="1:2" x14ac:dyDescent="0.25">
      <c r="A6185" s="62">
        <v>32121603</v>
      </c>
      <c r="B6185" s="63" t="s">
        <v>540</v>
      </c>
    </row>
    <row r="6186" spans="1:2" x14ac:dyDescent="0.25">
      <c r="A6186" s="62">
        <v>32121607</v>
      </c>
      <c r="B6186" s="63" t="s">
        <v>10115</v>
      </c>
    </row>
    <row r="6187" spans="1:2" x14ac:dyDescent="0.25">
      <c r="A6187" s="62">
        <v>32121609</v>
      </c>
      <c r="B6187" s="63" t="s">
        <v>8184</v>
      </c>
    </row>
    <row r="6188" spans="1:2" x14ac:dyDescent="0.25">
      <c r="A6188" s="62">
        <v>32121701</v>
      </c>
      <c r="B6188" s="63" t="s">
        <v>4818</v>
      </c>
    </row>
    <row r="6189" spans="1:2" x14ac:dyDescent="0.25">
      <c r="A6189" s="62">
        <v>32121702</v>
      </c>
      <c r="B6189" s="63" t="s">
        <v>13773</v>
      </c>
    </row>
    <row r="6190" spans="1:2" x14ac:dyDescent="0.25">
      <c r="A6190" s="62">
        <v>32121703</v>
      </c>
      <c r="B6190" s="63" t="s">
        <v>16282</v>
      </c>
    </row>
    <row r="6191" spans="1:2" x14ac:dyDescent="0.25">
      <c r="A6191" s="62">
        <v>32121704</v>
      </c>
      <c r="B6191" s="63" t="s">
        <v>13629</v>
      </c>
    </row>
    <row r="6192" spans="1:2" x14ac:dyDescent="0.25">
      <c r="A6192" s="62">
        <v>32121705</v>
      </c>
      <c r="B6192" s="63" t="s">
        <v>8229</v>
      </c>
    </row>
    <row r="6193" spans="1:2" x14ac:dyDescent="0.25">
      <c r="A6193" s="62">
        <v>32121706</v>
      </c>
      <c r="B6193" s="63" t="s">
        <v>7666</v>
      </c>
    </row>
    <row r="6194" spans="1:2" x14ac:dyDescent="0.25">
      <c r="A6194" s="62">
        <v>32131001</v>
      </c>
      <c r="B6194" s="63" t="s">
        <v>4357</v>
      </c>
    </row>
    <row r="6195" spans="1:2" x14ac:dyDescent="0.25">
      <c r="A6195" s="62">
        <v>32131002</v>
      </c>
      <c r="B6195" s="63" t="s">
        <v>14154</v>
      </c>
    </row>
    <row r="6196" spans="1:2" x14ac:dyDescent="0.25">
      <c r="A6196" s="62">
        <v>32131003</v>
      </c>
      <c r="B6196" s="63" t="s">
        <v>15115</v>
      </c>
    </row>
    <row r="6197" spans="1:2" x14ac:dyDescent="0.25">
      <c r="A6197" s="62">
        <v>32131005</v>
      </c>
      <c r="B6197" s="63" t="s">
        <v>7064</v>
      </c>
    </row>
    <row r="6198" spans="1:2" x14ac:dyDescent="0.25">
      <c r="A6198" s="62">
        <v>32131006</v>
      </c>
      <c r="B6198" s="63" t="s">
        <v>18539</v>
      </c>
    </row>
    <row r="6199" spans="1:2" x14ac:dyDescent="0.25">
      <c r="A6199" s="62">
        <v>32131007</v>
      </c>
      <c r="B6199" s="63" t="s">
        <v>4314</v>
      </c>
    </row>
    <row r="6200" spans="1:2" x14ac:dyDescent="0.25">
      <c r="A6200" s="62">
        <v>32131008</v>
      </c>
      <c r="B6200" s="63" t="s">
        <v>16928</v>
      </c>
    </row>
    <row r="6201" spans="1:2" x14ac:dyDescent="0.25">
      <c r="A6201" s="62">
        <v>32131009</v>
      </c>
      <c r="B6201" s="63" t="s">
        <v>1654</v>
      </c>
    </row>
    <row r="6202" spans="1:2" x14ac:dyDescent="0.25">
      <c r="A6202" s="62">
        <v>32131010</v>
      </c>
      <c r="B6202" s="63" t="s">
        <v>9688</v>
      </c>
    </row>
    <row r="6203" spans="1:2" x14ac:dyDescent="0.25">
      <c r="A6203" s="62">
        <v>32131011</v>
      </c>
      <c r="B6203" s="63" t="s">
        <v>11259</v>
      </c>
    </row>
    <row r="6204" spans="1:2" x14ac:dyDescent="0.25">
      <c r="A6204" s="62">
        <v>32131012</v>
      </c>
      <c r="B6204" s="63" t="s">
        <v>9255</v>
      </c>
    </row>
    <row r="6205" spans="1:2" x14ac:dyDescent="0.25">
      <c r="A6205" s="62">
        <v>32141001</v>
      </c>
      <c r="B6205" s="63" t="s">
        <v>16093</v>
      </c>
    </row>
    <row r="6206" spans="1:2" x14ac:dyDescent="0.25">
      <c r="A6206" s="62">
        <v>32141002</v>
      </c>
      <c r="B6206" s="63" t="s">
        <v>9236</v>
      </c>
    </row>
    <row r="6207" spans="1:2" x14ac:dyDescent="0.25">
      <c r="A6207" s="62">
        <v>32141003</v>
      </c>
      <c r="B6207" s="63" t="s">
        <v>9077</v>
      </c>
    </row>
    <row r="6208" spans="1:2" x14ac:dyDescent="0.25">
      <c r="A6208" s="62">
        <v>32141004</v>
      </c>
      <c r="B6208" s="63" t="s">
        <v>9363</v>
      </c>
    </row>
    <row r="6209" spans="1:2" x14ac:dyDescent="0.25">
      <c r="A6209" s="62">
        <v>32141005</v>
      </c>
      <c r="B6209" s="63" t="s">
        <v>16067</v>
      </c>
    </row>
    <row r="6210" spans="1:2" x14ac:dyDescent="0.25">
      <c r="A6210" s="62">
        <v>32141006</v>
      </c>
      <c r="B6210" s="63" t="s">
        <v>7340</v>
      </c>
    </row>
    <row r="6211" spans="1:2" x14ac:dyDescent="0.25">
      <c r="A6211" s="62">
        <v>32141007</v>
      </c>
      <c r="B6211" s="63" t="s">
        <v>4718</v>
      </c>
    </row>
    <row r="6212" spans="1:2" x14ac:dyDescent="0.25">
      <c r="A6212" s="62">
        <v>32141008</v>
      </c>
      <c r="B6212" s="63" t="s">
        <v>18031</v>
      </c>
    </row>
    <row r="6213" spans="1:2" x14ac:dyDescent="0.25">
      <c r="A6213" s="62">
        <v>32141009</v>
      </c>
      <c r="B6213" s="63" t="s">
        <v>13192</v>
      </c>
    </row>
    <row r="6214" spans="1:2" x14ac:dyDescent="0.25">
      <c r="A6214" s="62">
        <v>32141010</v>
      </c>
      <c r="B6214" s="63" t="s">
        <v>11523</v>
      </c>
    </row>
    <row r="6215" spans="1:2" x14ac:dyDescent="0.25">
      <c r="A6215" s="62">
        <v>32141011</v>
      </c>
      <c r="B6215" s="63" t="s">
        <v>799</v>
      </c>
    </row>
    <row r="6216" spans="1:2" x14ac:dyDescent="0.25">
      <c r="A6216" s="62">
        <v>32141012</v>
      </c>
      <c r="B6216" s="63" t="s">
        <v>15099</v>
      </c>
    </row>
    <row r="6217" spans="1:2" x14ac:dyDescent="0.25">
      <c r="A6217" s="62">
        <v>32141013</v>
      </c>
      <c r="B6217" s="63" t="s">
        <v>10131</v>
      </c>
    </row>
    <row r="6218" spans="1:2" x14ac:dyDescent="0.25">
      <c r="A6218" s="62">
        <v>32141014</v>
      </c>
      <c r="B6218" s="63" t="s">
        <v>11174</v>
      </c>
    </row>
    <row r="6219" spans="1:2" x14ac:dyDescent="0.25">
      <c r="A6219" s="62">
        <v>32141015</v>
      </c>
      <c r="B6219" s="63" t="s">
        <v>6245</v>
      </c>
    </row>
    <row r="6220" spans="1:2" x14ac:dyDescent="0.25">
      <c r="A6220" s="62">
        <v>32141016</v>
      </c>
      <c r="B6220" s="63" t="s">
        <v>11998</v>
      </c>
    </row>
    <row r="6221" spans="1:2" x14ac:dyDescent="0.25">
      <c r="A6221" s="62">
        <v>32141101</v>
      </c>
      <c r="B6221" s="63" t="s">
        <v>3099</v>
      </c>
    </row>
    <row r="6222" spans="1:2" x14ac:dyDescent="0.25">
      <c r="A6222" s="62">
        <v>32141102</v>
      </c>
      <c r="B6222" s="63" t="s">
        <v>2133</v>
      </c>
    </row>
    <row r="6223" spans="1:2" x14ac:dyDescent="0.25">
      <c r="A6223" s="62">
        <v>32141103</v>
      </c>
      <c r="B6223" s="63" t="s">
        <v>10286</v>
      </c>
    </row>
    <row r="6224" spans="1:2" x14ac:dyDescent="0.25">
      <c r="A6224" s="62">
        <v>32141104</v>
      </c>
      <c r="B6224" s="63" t="s">
        <v>17239</v>
      </c>
    </row>
    <row r="6225" spans="1:2" x14ac:dyDescent="0.25">
      <c r="A6225" s="62">
        <v>32141105</v>
      </c>
      <c r="B6225" s="63" t="s">
        <v>16739</v>
      </c>
    </row>
    <row r="6226" spans="1:2" x14ac:dyDescent="0.25">
      <c r="A6226" s="62">
        <v>32141106</v>
      </c>
      <c r="B6226" s="63" t="s">
        <v>9178</v>
      </c>
    </row>
    <row r="6227" spans="1:2" x14ac:dyDescent="0.25">
      <c r="A6227" s="62">
        <v>32141107</v>
      </c>
      <c r="B6227" s="63" t="s">
        <v>17904</v>
      </c>
    </row>
    <row r="6228" spans="1:2" x14ac:dyDescent="0.25">
      <c r="A6228" s="62">
        <v>32141108</v>
      </c>
      <c r="B6228" s="63" t="s">
        <v>3679</v>
      </c>
    </row>
    <row r="6229" spans="1:2" x14ac:dyDescent="0.25">
      <c r="A6229" s="62">
        <v>32141109</v>
      </c>
      <c r="B6229" s="63" t="s">
        <v>15783</v>
      </c>
    </row>
    <row r="6230" spans="1:2" x14ac:dyDescent="0.25">
      <c r="A6230" s="62">
        <v>39101601</v>
      </c>
      <c r="B6230" s="63" t="s">
        <v>2688</v>
      </c>
    </row>
    <row r="6231" spans="1:2" x14ac:dyDescent="0.25">
      <c r="A6231" s="62">
        <v>39101602</v>
      </c>
      <c r="B6231" s="63" t="s">
        <v>7945</v>
      </c>
    </row>
    <row r="6232" spans="1:2" x14ac:dyDescent="0.25">
      <c r="A6232" s="62">
        <v>39101603</v>
      </c>
      <c r="B6232" s="63" t="s">
        <v>228</v>
      </c>
    </row>
    <row r="6233" spans="1:2" x14ac:dyDescent="0.25">
      <c r="A6233" s="62">
        <v>39101604</v>
      </c>
      <c r="B6233" s="63" t="s">
        <v>8666</v>
      </c>
    </row>
    <row r="6234" spans="1:2" x14ac:dyDescent="0.25">
      <c r="A6234" s="62">
        <v>39101605</v>
      </c>
      <c r="B6234" s="63" t="s">
        <v>5825</v>
      </c>
    </row>
    <row r="6235" spans="1:2" x14ac:dyDescent="0.25">
      <c r="A6235" s="62">
        <v>39101606</v>
      </c>
      <c r="B6235" s="63" t="s">
        <v>1592</v>
      </c>
    </row>
    <row r="6236" spans="1:2" x14ac:dyDescent="0.25">
      <c r="A6236" s="62">
        <v>39101608</v>
      </c>
      <c r="B6236" s="63" t="s">
        <v>6790</v>
      </c>
    </row>
    <row r="6237" spans="1:2" x14ac:dyDescent="0.25">
      <c r="A6237" s="62">
        <v>39101609</v>
      </c>
      <c r="B6237" s="63" t="s">
        <v>3859</v>
      </c>
    </row>
    <row r="6238" spans="1:2" x14ac:dyDescent="0.25">
      <c r="A6238" s="62">
        <v>39101610</v>
      </c>
      <c r="B6238" s="63" t="s">
        <v>18720</v>
      </c>
    </row>
    <row r="6239" spans="1:2" x14ac:dyDescent="0.25">
      <c r="A6239" s="62">
        <v>39101612</v>
      </c>
      <c r="B6239" s="63" t="s">
        <v>297</v>
      </c>
    </row>
    <row r="6240" spans="1:2" x14ac:dyDescent="0.25">
      <c r="A6240" s="62">
        <v>39101613</v>
      </c>
      <c r="B6240" s="63" t="s">
        <v>3770</v>
      </c>
    </row>
    <row r="6241" spans="1:2" x14ac:dyDescent="0.25">
      <c r="A6241" s="62">
        <v>39101614</v>
      </c>
      <c r="B6241" s="63" t="s">
        <v>12634</v>
      </c>
    </row>
    <row r="6242" spans="1:2" x14ac:dyDescent="0.25">
      <c r="A6242" s="62">
        <v>39101615</v>
      </c>
      <c r="B6242" s="63" t="s">
        <v>16788</v>
      </c>
    </row>
    <row r="6243" spans="1:2" x14ac:dyDescent="0.25">
      <c r="A6243" s="62">
        <v>39101616</v>
      </c>
      <c r="B6243" s="63" t="s">
        <v>11478</v>
      </c>
    </row>
    <row r="6244" spans="1:2" x14ac:dyDescent="0.25">
      <c r="A6244" s="62">
        <v>39101617</v>
      </c>
      <c r="B6244" s="63" t="s">
        <v>11059</v>
      </c>
    </row>
    <row r="6245" spans="1:2" x14ac:dyDescent="0.25">
      <c r="A6245" s="62">
        <v>39101618</v>
      </c>
      <c r="B6245" s="63" t="s">
        <v>7650</v>
      </c>
    </row>
    <row r="6246" spans="1:2" x14ac:dyDescent="0.25">
      <c r="A6246" s="62">
        <v>39101701</v>
      </c>
      <c r="B6246" s="63" t="s">
        <v>3214</v>
      </c>
    </row>
    <row r="6247" spans="1:2" x14ac:dyDescent="0.25">
      <c r="A6247" s="62">
        <v>39101801</v>
      </c>
      <c r="B6247" s="63" t="s">
        <v>18131</v>
      </c>
    </row>
    <row r="6248" spans="1:2" x14ac:dyDescent="0.25">
      <c r="A6248" s="62">
        <v>39111501</v>
      </c>
      <c r="B6248" s="63" t="s">
        <v>1545</v>
      </c>
    </row>
    <row r="6249" spans="1:2" x14ac:dyDescent="0.25">
      <c r="A6249" s="62">
        <v>39111503</v>
      </c>
      <c r="B6249" s="63" t="s">
        <v>8874</v>
      </c>
    </row>
    <row r="6250" spans="1:2" x14ac:dyDescent="0.25">
      <c r="A6250" s="62">
        <v>39111504</v>
      </c>
      <c r="B6250" s="63" t="s">
        <v>7869</v>
      </c>
    </row>
    <row r="6251" spans="1:2" x14ac:dyDescent="0.25">
      <c r="A6251" s="62">
        <v>39111505</v>
      </c>
      <c r="B6251" s="63" t="s">
        <v>15757</v>
      </c>
    </row>
    <row r="6252" spans="1:2" x14ac:dyDescent="0.25">
      <c r="A6252" s="62">
        <v>39111506</v>
      </c>
      <c r="B6252" s="63" t="s">
        <v>5197</v>
      </c>
    </row>
    <row r="6253" spans="1:2" x14ac:dyDescent="0.25">
      <c r="A6253" s="62">
        <v>39111507</v>
      </c>
      <c r="B6253" s="63" t="s">
        <v>17310</v>
      </c>
    </row>
    <row r="6254" spans="1:2" x14ac:dyDescent="0.25">
      <c r="A6254" s="62">
        <v>39111508</v>
      </c>
      <c r="B6254" s="63" t="s">
        <v>2382</v>
      </c>
    </row>
    <row r="6255" spans="1:2" x14ac:dyDescent="0.25">
      <c r="A6255" s="62">
        <v>39111509</v>
      </c>
      <c r="B6255" s="63" t="s">
        <v>15453</v>
      </c>
    </row>
    <row r="6256" spans="1:2" x14ac:dyDescent="0.25">
      <c r="A6256" s="62">
        <v>39111510</v>
      </c>
      <c r="B6256" s="63" t="s">
        <v>8239</v>
      </c>
    </row>
    <row r="6257" spans="1:2" x14ac:dyDescent="0.25">
      <c r="A6257" s="62">
        <v>39111512</v>
      </c>
      <c r="B6257" s="63" t="s">
        <v>13519</v>
      </c>
    </row>
    <row r="6258" spans="1:2" x14ac:dyDescent="0.25">
      <c r="A6258" s="62">
        <v>39111513</v>
      </c>
      <c r="B6258" s="63" t="s">
        <v>9344</v>
      </c>
    </row>
    <row r="6259" spans="1:2" x14ac:dyDescent="0.25">
      <c r="A6259" s="62">
        <v>39111514</v>
      </c>
      <c r="B6259" s="63" t="s">
        <v>14757</v>
      </c>
    </row>
    <row r="6260" spans="1:2" x14ac:dyDescent="0.25">
      <c r="A6260" s="62">
        <v>39111515</v>
      </c>
      <c r="B6260" s="63" t="s">
        <v>7427</v>
      </c>
    </row>
    <row r="6261" spans="1:2" x14ac:dyDescent="0.25">
      <c r="A6261" s="62">
        <v>39111516</v>
      </c>
      <c r="B6261" s="63" t="s">
        <v>9207</v>
      </c>
    </row>
    <row r="6262" spans="1:2" x14ac:dyDescent="0.25">
      <c r="A6262" s="62">
        <v>39111517</v>
      </c>
      <c r="B6262" s="63" t="s">
        <v>1824</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17677</v>
      </c>
    </row>
    <row r="6267" spans="1:2" x14ac:dyDescent="0.25">
      <c r="A6267" s="62">
        <v>39111603</v>
      </c>
      <c r="B6267" s="63" t="s">
        <v>13689</v>
      </c>
    </row>
    <row r="6268" spans="1:2" x14ac:dyDescent="0.25">
      <c r="A6268" s="62">
        <v>39111605</v>
      </c>
      <c r="B6268" s="63" t="s">
        <v>18791</v>
      </c>
    </row>
    <row r="6269" spans="1:2" x14ac:dyDescent="0.25">
      <c r="A6269" s="62">
        <v>39111606</v>
      </c>
      <c r="B6269" s="63" t="s">
        <v>3010</v>
      </c>
    </row>
    <row r="6270" spans="1:2" x14ac:dyDescent="0.25">
      <c r="A6270" s="62">
        <v>39111608</v>
      </c>
      <c r="B6270" s="63" t="s">
        <v>9064</v>
      </c>
    </row>
    <row r="6271" spans="1:2" x14ac:dyDescent="0.25">
      <c r="A6271" s="62">
        <v>39111609</v>
      </c>
      <c r="B6271" s="63" t="s">
        <v>3899</v>
      </c>
    </row>
    <row r="6272" spans="1:2" x14ac:dyDescent="0.25">
      <c r="A6272" s="62">
        <v>39111702</v>
      </c>
      <c r="B6272" s="63" t="s">
        <v>18369</v>
      </c>
    </row>
    <row r="6273" spans="1:2" x14ac:dyDescent="0.25">
      <c r="A6273" s="62">
        <v>39111703</v>
      </c>
      <c r="B6273" s="63" t="s">
        <v>18480</v>
      </c>
    </row>
    <row r="6274" spans="1:2" x14ac:dyDescent="0.25">
      <c r="A6274" s="62">
        <v>39111704</v>
      </c>
      <c r="B6274" s="63" t="s">
        <v>13218</v>
      </c>
    </row>
    <row r="6275" spans="1:2" x14ac:dyDescent="0.25">
      <c r="A6275" s="62">
        <v>39111705</v>
      </c>
      <c r="B6275" s="63" t="s">
        <v>17783</v>
      </c>
    </row>
    <row r="6276" spans="1:2" x14ac:dyDescent="0.25">
      <c r="A6276" s="62">
        <v>39111706</v>
      </c>
      <c r="B6276" s="63" t="s">
        <v>5989</v>
      </c>
    </row>
    <row r="6277" spans="1:2" x14ac:dyDescent="0.25">
      <c r="A6277" s="62">
        <v>39111801</v>
      </c>
      <c r="B6277" s="63" t="s">
        <v>13166</v>
      </c>
    </row>
    <row r="6278" spans="1:2" x14ac:dyDescent="0.25">
      <c r="A6278" s="62">
        <v>39111802</v>
      </c>
      <c r="B6278" s="63" t="s">
        <v>15067</v>
      </c>
    </row>
    <row r="6279" spans="1:2" x14ac:dyDescent="0.25">
      <c r="A6279" s="62">
        <v>39111803</v>
      </c>
      <c r="B6279" s="63" t="s">
        <v>13894</v>
      </c>
    </row>
    <row r="6280" spans="1:2" x14ac:dyDescent="0.25">
      <c r="A6280" s="62">
        <v>39111804</v>
      </c>
      <c r="B6280" s="63" t="s">
        <v>17726</v>
      </c>
    </row>
    <row r="6281" spans="1:2" x14ac:dyDescent="0.25">
      <c r="A6281" s="62">
        <v>39111806</v>
      </c>
      <c r="B6281" s="63" t="s">
        <v>8482</v>
      </c>
    </row>
    <row r="6282" spans="1:2" x14ac:dyDescent="0.25">
      <c r="A6282" s="62">
        <v>39111808</v>
      </c>
      <c r="B6282" s="63" t="s">
        <v>8960</v>
      </c>
    </row>
    <row r="6283" spans="1:2" x14ac:dyDescent="0.25">
      <c r="A6283" s="62">
        <v>39111809</v>
      </c>
      <c r="B6283" s="63" t="s">
        <v>3812</v>
      </c>
    </row>
    <row r="6284" spans="1:2" x14ac:dyDescent="0.25">
      <c r="A6284" s="62">
        <v>39111810</v>
      </c>
      <c r="B6284" s="63" t="s">
        <v>5257</v>
      </c>
    </row>
    <row r="6285" spans="1:2" x14ac:dyDescent="0.25">
      <c r="A6285" s="62">
        <v>39111811</v>
      </c>
      <c r="B6285" s="63" t="s">
        <v>3423</v>
      </c>
    </row>
    <row r="6286" spans="1:2" x14ac:dyDescent="0.25">
      <c r="A6286" s="62">
        <v>39111812</v>
      </c>
      <c r="B6286" s="63" t="s">
        <v>497</v>
      </c>
    </row>
    <row r="6287" spans="1:2" x14ac:dyDescent="0.25">
      <c r="A6287" s="62">
        <v>39111813</v>
      </c>
      <c r="B6287" s="63" t="s">
        <v>2805</v>
      </c>
    </row>
    <row r="6288" spans="1:2" x14ac:dyDescent="0.25">
      <c r="A6288" s="62">
        <v>39111901</v>
      </c>
      <c r="B6288" s="63" t="s">
        <v>5612</v>
      </c>
    </row>
    <row r="6289" spans="1:2" x14ac:dyDescent="0.25">
      <c r="A6289" s="62">
        <v>39111902</v>
      </c>
      <c r="B6289" s="63" t="s">
        <v>4788</v>
      </c>
    </row>
    <row r="6290" spans="1:2" x14ac:dyDescent="0.25">
      <c r="A6290" s="62">
        <v>39112001</v>
      </c>
      <c r="B6290" s="63" t="s">
        <v>14218</v>
      </c>
    </row>
    <row r="6291" spans="1:2" x14ac:dyDescent="0.25">
      <c r="A6291" s="62">
        <v>39112002</v>
      </c>
      <c r="B6291" s="63" t="s">
        <v>9413</v>
      </c>
    </row>
    <row r="6292" spans="1:2" x14ac:dyDescent="0.25">
      <c r="A6292" s="62">
        <v>39112003</v>
      </c>
      <c r="B6292" s="63" t="s">
        <v>11687</v>
      </c>
    </row>
    <row r="6293" spans="1:2" x14ac:dyDescent="0.25">
      <c r="A6293" s="62">
        <v>39121001</v>
      </c>
      <c r="B6293" s="63" t="s">
        <v>5157</v>
      </c>
    </row>
    <row r="6294" spans="1:2" x14ac:dyDescent="0.25">
      <c r="A6294" s="62">
        <v>39121002</v>
      </c>
      <c r="B6294" s="63" t="s">
        <v>16904</v>
      </c>
    </row>
    <row r="6295" spans="1:2" x14ac:dyDescent="0.25">
      <c r="A6295" s="62">
        <v>39121003</v>
      </c>
      <c r="B6295" s="63" t="s">
        <v>14509</v>
      </c>
    </row>
    <row r="6296" spans="1:2" x14ac:dyDescent="0.25">
      <c r="A6296" s="62">
        <v>39121004</v>
      </c>
      <c r="B6296" s="63" t="s">
        <v>1608</v>
      </c>
    </row>
    <row r="6297" spans="1:2" x14ac:dyDescent="0.25">
      <c r="A6297" s="62">
        <v>39121006</v>
      </c>
      <c r="B6297" s="63" t="s">
        <v>18058</v>
      </c>
    </row>
    <row r="6298" spans="1:2" x14ac:dyDescent="0.25">
      <c r="A6298" s="62">
        <v>39121007</v>
      </c>
      <c r="B6298" s="63" t="s">
        <v>2535</v>
      </c>
    </row>
    <row r="6299" spans="1:2" x14ac:dyDescent="0.25">
      <c r="A6299" s="62">
        <v>39121008</v>
      </c>
      <c r="B6299" s="63" t="s">
        <v>15512</v>
      </c>
    </row>
    <row r="6300" spans="1:2" x14ac:dyDescent="0.25">
      <c r="A6300" s="62">
        <v>39121009</v>
      </c>
      <c r="B6300" s="63" t="s">
        <v>5689</v>
      </c>
    </row>
    <row r="6301" spans="1:2" x14ac:dyDescent="0.25">
      <c r="A6301" s="62">
        <v>39121010</v>
      </c>
      <c r="B6301" s="63" t="s">
        <v>13723</v>
      </c>
    </row>
    <row r="6302" spans="1:2" x14ac:dyDescent="0.25">
      <c r="A6302" s="62">
        <v>39121011</v>
      </c>
      <c r="B6302" s="63" t="s">
        <v>10102</v>
      </c>
    </row>
    <row r="6303" spans="1:2" x14ac:dyDescent="0.25">
      <c r="A6303" s="62">
        <v>39121012</v>
      </c>
      <c r="B6303" s="63" t="s">
        <v>10439</v>
      </c>
    </row>
    <row r="6304" spans="1:2" x14ac:dyDescent="0.25">
      <c r="A6304" s="62">
        <v>39121013</v>
      </c>
      <c r="B6304" s="63" t="s">
        <v>8727</v>
      </c>
    </row>
    <row r="6305" spans="1:2" x14ac:dyDescent="0.25">
      <c r="A6305" s="62">
        <v>39121014</v>
      </c>
      <c r="B6305" s="63" t="s">
        <v>18175</v>
      </c>
    </row>
    <row r="6306" spans="1:2" x14ac:dyDescent="0.25">
      <c r="A6306" s="62">
        <v>39121015</v>
      </c>
      <c r="B6306" s="63" t="s">
        <v>247</v>
      </c>
    </row>
    <row r="6307" spans="1:2" x14ac:dyDescent="0.25">
      <c r="A6307" s="62">
        <v>39121016</v>
      </c>
      <c r="B6307" s="63" t="s">
        <v>4360</v>
      </c>
    </row>
    <row r="6308" spans="1:2" x14ac:dyDescent="0.25">
      <c r="A6308" s="62">
        <v>39121017</v>
      </c>
      <c r="B6308" s="63" t="s">
        <v>10988</v>
      </c>
    </row>
    <row r="6309" spans="1:2" x14ac:dyDescent="0.25">
      <c r="A6309" s="62">
        <v>39121018</v>
      </c>
      <c r="B6309" s="63" t="s">
        <v>8863</v>
      </c>
    </row>
    <row r="6310" spans="1:2" x14ac:dyDescent="0.25">
      <c r="A6310" s="62">
        <v>39121019</v>
      </c>
      <c r="B6310" s="63" t="s">
        <v>11930</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6217</v>
      </c>
    </row>
    <row r="6315" spans="1:2" x14ac:dyDescent="0.25">
      <c r="A6315" s="62">
        <v>39121104</v>
      </c>
      <c r="B6315" s="63" t="s">
        <v>5831</v>
      </c>
    </row>
    <row r="6316" spans="1:2" x14ac:dyDescent="0.25">
      <c r="A6316" s="62">
        <v>39121105</v>
      </c>
      <c r="B6316" s="63" t="s">
        <v>598</v>
      </c>
    </row>
    <row r="6317" spans="1:2" x14ac:dyDescent="0.25">
      <c r="A6317" s="62">
        <v>39121106</v>
      </c>
      <c r="B6317" s="63" t="s">
        <v>9587</v>
      </c>
    </row>
    <row r="6318" spans="1:2" x14ac:dyDescent="0.25">
      <c r="A6318" s="62">
        <v>39121107</v>
      </c>
      <c r="B6318" s="63" t="s">
        <v>16513</v>
      </c>
    </row>
    <row r="6319" spans="1:2" x14ac:dyDescent="0.25">
      <c r="A6319" s="62">
        <v>39121108</v>
      </c>
      <c r="B6319" s="63" t="s">
        <v>12239</v>
      </c>
    </row>
    <row r="6320" spans="1:2" x14ac:dyDescent="0.25">
      <c r="A6320" s="62">
        <v>39121109</v>
      </c>
      <c r="B6320" s="63" t="s">
        <v>13875</v>
      </c>
    </row>
    <row r="6321" spans="1:2" x14ac:dyDescent="0.25">
      <c r="A6321" s="62">
        <v>39121201</v>
      </c>
      <c r="B6321" s="63" t="s">
        <v>13627</v>
      </c>
    </row>
    <row r="6322" spans="1:2" x14ac:dyDescent="0.25">
      <c r="A6322" s="62">
        <v>39121202</v>
      </c>
      <c r="B6322" s="63" t="s">
        <v>10804</v>
      </c>
    </row>
    <row r="6323" spans="1:2" x14ac:dyDescent="0.25">
      <c r="A6323" s="62">
        <v>39121203</v>
      </c>
      <c r="B6323" s="63" t="s">
        <v>2574</v>
      </c>
    </row>
    <row r="6324" spans="1:2" x14ac:dyDescent="0.25">
      <c r="A6324" s="62">
        <v>39121204</v>
      </c>
      <c r="B6324" s="63" t="s">
        <v>4287</v>
      </c>
    </row>
    <row r="6325" spans="1:2" x14ac:dyDescent="0.25">
      <c r="A6325" s="62">
        <v>39121205</v>
      </c>
      <c r="B6325" s="63" t="s">
        <v>1610</v>
      </c>
    </row>
    <row r="6326" spans="1:2" x14ac:dyDescent="0.25">
      <c r="A6326" s="62">
        <v>39121206</v>
      </c>
      <c r="B6326" s="63" t="s">
        <v>15292</v>
      </c>
    </row>
    <row r="6327" spans="1:2" x14ac:dyDescent="0.25">
      <c r="A6327" s="62">
        <v>39121207</v>
      </c>
      <c r="B6327" s="63" t="s">
        <v>11725</v>
      </c>
    </row>
    <row r="6328" spans="1:2" x14ac:dyDescent="0.25">
      <c r="A6328" s="62">
        <v>39121301</v>
      </c>
      <c r="B6328" s="63" t="s">
        <v>9316</v>
      </c>
    </row>
    <row r="6329" spans="1:2" x14ac:dyDescent="0.25">
      <c r="A6329" s="62">
        <v>39121302</v>
      </c>
      <c r="B6329" s="63" t="s">
        <v>1097</v>
      </c>
    </row>
    <row r="6330" spans="1:2" x14ac:dyDescent="0.25">
      <c r="A6330" s="62">
        <v>39121303</v>
      </c>
      <c r="B6330" s="63" t="s">
        <v>18235</v>
      </c>
    </row>
    <row r="6331" spans="1:2" x14ac:dyDescent="0.25">
      <c r="A6331" s="62">
        <v>39121304</v>
      </c>
      <c r="B6331" s="63" t="s">
        <v>10058</v>
      </c>
    </row>
    <row r="6332" spans="1:2" x14ac:dyDescent="0.25">
      <c r="A6332" s="62">
        <v>39121305</v>
      </c>
      <c r="B6332" s="63" t="s">
        <v>7313</v>
      </c>
    </row>
    <row r="6333" spans="1:2" x14ac:dyDescent="0.25">
      <c r="A6333" s="62">
        <v>39121306</v>
      </c>
      <c r="B6333" s="63" t="s">
        <v>2215</v>
      </c>
    </row>
    <row r="6334" spans="1:2" x14ac:dyDescent="0.25">
      <c r="A6334" s="62">
        <v>39121307</v>
      </c>
      <c r="B6334" s="63" t="s">
        <v>12646</v>
      </c>
    </row>
    <row r="6335" spans="1:2" x14ac:dyDescent="0.25">
      <c r="A6335" s="62">
        <v>39121308</v>
      </c>
      <c r="B6335" s="63" t="s">
        <v>2219</v>
      </c>
    </row>
    <row r="6336" spans="1:2" x14ac:dyDescent="0.25">
      <c r="A6336" s="62">
        <v>39121309</v>
      </c>
      <c r="B6336" s="63" t="s">
        <v>14733</v>
      </c>
    </row>
    <row r="6337" spans="1:2" x14ac:dyDescent="0.25">
      <c r="A6337" s="62">
        <v>39121310</v>
      </c>
      <c r="B6337" s="63" t="s">
        <v>17003</v>
      </c>
    </row>
    <row r="6338" spans="1:2" x14ac:dyDescent="0.25">
      <c r="A6338" s="62">
        <v>39121311</v>
      </c>
      <c r="B6338" s="63" t="s">
        <v>12269</v>
      </c>
    </row>
    <row r="6339" spans="1:2" x14ac:dyDescent="0.25">
      <c r="A6339" s="62">
        <v>39121312</v>
      </c>
      <c r="B6339" s="63" t="s">
        <v>15759</v>
      </c>
    </row>
    <row r="6340" spans="1:2" x14ac:dyDescent="0.25">
      <c r="A6340" s="62">
        <v>39121313</v>
      </c>
      <c r="B6340" s="63" t="s">
        <v>14356</v>
      </c>
    </row>
    <row r="6341" spans="1:2" x14ac:dyDescent="0.25">
      <c r="A6341" s="62">
        <v>39121402</v>
      </c>
      <c r="B6341" s="63" t="s">
        <v>1566</v>
      </c>
    </row>
    <row r="6342" spans="1:2" x14ac:dyDescent="0.25">
      <c r="A6342" s="62">
        <v>39121403</v>
      </c>
      <c r="B6342" s="63" t="s">
        <v>8487</v>
      </c>
    </row>
    <row r="6343" spans="1:2" x14ac:dyDescent="0.25">
      <c r="A6343" s="62">
        <v>39121404</v>
      </c>
      <c r="B6343" s="63" t="s">
        <v>11755</v>
      </c>
    </row>
    <row r="6344" spans="1:2" x14ac:dyDescent="0.25">
      <c r="A6344" s="62">
        <v>39121405</v>
      </c>
      <c r="B6344" s="63" t="s">
        <v>17768</v>
      </c>
    </row>
    <row r="6345" spans="1:2" x14ac:dyDescent="0.25">
      <c r="A6345" s="62">
        <v>39121406</v>
      </c>
      <c r="B6345" s="63" t="s">
        <v>4660</v>
      </c>
    </row>
    <row r="6346" spans="1:2" x14ac:dyDescent="0.25">
      <c r="A6346" s="62">
        <v>39121407</v>
      </c>
      <c r="B6346" s="63" t="s">
        <v>8300</v>
      </c>
    </row>
    <row r="6347" spans="1:2" x14ac:dyDescent="0.25">
      <c r="A6347" s="62">
        <v>39121408</v>
      </c>
      <c r="B6347" s="63" t="s">
        <v>8614</v>
      </c>
    </row>
    <row r="6348" spans="1:2" x14ac:dyDescent="0.25">
      <c r="A6348" s="62">
        <v>39121409</v>
      </c>
      <c r="B6348" s="63" t="s">
        <v>9263</v>
      </c>
    </row>
    <row r="6349" spans="1:2" x14ac:dyDescent="0.25">
      <c r="A6349" s="62">
        <v>39121410</v>
      </c>
      <c r="B6349" s="63" t="s">
        <v>456</v>
      </c>
    </row>
    <row r="6350" spans="1:2" x14ac:dyDescent="0.25">
      <c r="A6350" s="62">
        <v>39121411</v>
      </c>
      <c r="B6350" s="63" t="s">
        <v>6834</v>
      </c>
    </row>
    <row r="6351" spans="1:2" x14ac:dyDescent="0.25">
      <c r="A6351" s="62">
        <v>39121412</v>
      </c>
      <c r="B6351" s="63" t="s">
        <v>1001</v>
      </c>
    </row>
    <row r="6352" spans="1:2" x14ac:dyDescent="0.25">
      <c r="A6352" s="62">
        <v>39121413</v>
      </c>
      <c r="B6352" s="63" t="s">
        <v>2730</v>
      </c>
    </row>
    <row r="6353" spans="1:2" x14ac:dyDescent="0.25">
      <c r="A6353" s="62">
        <v>39121414</v>
      </c>
      <c r="B6353" s="63" t="s">
        <v>2655</v>
      </c>
    </row>
    <row r="6354" spans="1:2" x14ac:dyDescent="0.25">
      <c r="A6354" s="62">
        <v>39121415</v>
      </c>
      <c r="B6354" s="63" t="s">
        <v>6369</v>
      </c>
    </row>
    <row r="6355" spans="1:2" x14ac:dyDescent="0.25">
      <c r="A6355" s="62">
        <v>39121416</v>
      </c>
      <c r="B6355" s="63" t="s">
        <v>5906</v>
      </c>
    </row>
    <row r="6356" spans="1:2" x14ac:dyDescent="0.25">
      <c r="A6356" s="62">
        <v>39121419</v>
      </c>
      <c r="B6356" s="63" t="s">
        <v>11774</v>
      </c>
    </row>
    <row r="6357" spans="1:2" x14ac:dyDescent="0.25">
      <c r="A6357" s="62">
        <v>39121420</v>
      </c>
      <c r="B6357" s="63" t="s">
        <v>2975</v>
      </c>
    </row>
    <row r="6358" spans="1:2" x14ac:dyDescent="0.25">
      <c r="A6358" s="62">
        <v>39121421</v>
      </c>
      <c r="B6358" s="63" t="s">
        <v>8564</v>
      </c>
    </row>
    <row r="6359" spans="1:2" x14ac:dyDescent="0.25">
      <c r="A6359" s="62">
        <v>39121422</v>
      </c>
      <c r="B6359" s="63" t="s">
        <v>16247</v>
      </c>
    </row>
    <row r="6360" spans="1:2" x14ac:dyDescent="0.25">
      <c r="A6360" s="62">
        <v>39121423</v>
      </c>
      <c r="B6360" s="63" t="s">
        <v>17481</v>
      </c>
    </row>
    <row r="6361" spans="1:2" x14ac:dyDescent="0.25">
      <c r="A6361" s="62">
        <v>39121424</v>
      </c>
      <c r="B6361" s="63" t="s">
        <v>9824</v>
      </c>
    </row>
    <row r="6362" spans="1:2" x14ac:dyDescent="0.25">
      <c r="A6362" s="62">
        <v>39121425</v>
      </c>
      <c r="B6362" s="63" t="s">
        <v>2050</v>
      </c>
    </row>
    <row r="6363" spans="1:2" x14ac:dyDescent="0.25">
      <c r="A6363" s="62">
        <v>39121426</v>
      </c>
      <c r="B6363" s="63" t="s">
        <v>16108</v>
      </c>
    </row>
    <row r="6364" spans="1:2" x14ac:dyDescent="0.25">
      <c r="A6364" s="62">
        <v>39121427</v>
      </c>
      <c r="B6364" s="63" t="s">
        <v>5331</v>
      </c>
    </row>
    <row r="6365" spans="1:2" x14ac:dyDescent="0.25">
      <c r="A6365" s="62">
        <v>39121428</v>
      </c>
      <c r="B6365" s="63" t="s">
        <v>3046</v>
      </c>
    </row>
    <row r="6366" spans="1:2" x14ac:dyDescent="0.25">
      <c r="A6366" s="62">
        <v>39121429</v>
      </c>
      <c r="B6366" s="63" t="s">
        <v>4658</v>
      </c>
    </row>
    <row r="6367" spans="1:2" x14ac:dyDescent="0.25">
      <c r="A6367" s="62">
        <v>39121430</v>
      </c>
      <c r="B6367" s="63" t="s">
        <v>2664</v>
      </c>
    </row>
    <row r="6368" spans="1:2" x14ac:dyDescent="0.25">
      <c r="A6368" s="62">
        <v>39121431</v>
      </c>
      <c r="B6368" s="63" t="s">
        <v>6682</v>
      </c>
    </row>
    <row r="6369" spans="1:2" x14ac:dyDescent="0.25">
      <c r="A6369" s="62">
        <v>39121432</v>
      </c>
      <c r="B6369" s="63" t="s">
        <v>14027</v>
      </c>
    </row>
    <row r="6370" spans="1:2" x14ac:dyDescent="0.25">
      <c r="A6370" s="62">
        <v>39121433</v>
      </c>
      <c r="B6370" s="63" t="s">
        <v>12440</v>
      </c>
    </row>
    <row r="6371" spans="1:2" x14ac:dyDescent="0.25">
      <c r="A6371" s="62">
        <v>39121434</v>
      </c>
      <c r="B6371" s="63" t="s">
        <v>6428</v>
      </c>
    </row>
    <row r="6372" spans="1:2" x14ac:dyDescent="0.25">
      <c r="A6372" s="62">
        <v>39121435</v>
      </c>
      <c r="B6372" s="63" t="s">
        <v>2475</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4994</v>
      </c>
    </row>
    <row r="6377" spans="1:2" x14ac:dyDescent="0.25">
      <c r="A6377" s="62">
        <v>39121503</v>
      </c>
      <c r="B6377" s="63" t="s">
        <v>17457</v>
      </c>
    </row>
    <row r="6378" spans="1:2" x14ac:dyDescent="0.25">
      <c r="A6378" s="62">
        <v>39121504</v>
      </c>
      <c r="B6378" s="63" t="s">
        <v>15479</v>
      </c>
    </row>
    <row r="6379" spans="1:2" x14ac:dyDescent="0.25">
      <c r="A6379" s="62">
        <v>39121505</v>
      </c>
      <c r="B6379" s="63" t="s">
        <v>17516</v>
      </c>
    </row>
    <row r="6380" spans="1:2" x14ac:dyDescent="0.25">
      <c r="A6380" s="62">
        <v>39121506</v>
      </c>
      <c r="B6380" s="63" t="s">
        <v>9051</v>
      </c>
    </row>
    <row r="6381" spans="1:2" x14ac:dyDescent="0.25">
      <c r="A6381" s="62">
        <v>39121507</v>
      </c>
      <c r="B6381" s="63" t="s">
        <v>6401</v>
      </c>
    </row>
    <row r="6382" spans="1:2" x14ac:dyDescent="0.25">
      <c r="A6382" s="62">
        <v>39121508</v>
      </c>
      <c r="B6382" s="63" t="s">
        <v>9242</v>
      </c>
    </row>
    <row r="6383" spans="1:2" x14ac:dyDescent="0.25">
      <c r="A6383" s="62">
        <v>39121509</v>
      </c>
      <c r="B6383" s="63" t="s">
        <v>13803</v>
      </c>
    </row>
    <row r="6384" spans="1:2" x14ac:dyDescent="0.25">
      <c r="A6384" s="62">
        <v>39121510</v>
      </c>
      <c r="B6384" s="63" t="s">
        <v>15442</v>
      </c>
    </row>
    <row r="6385" spans="1:2" x14ac:dyDescent="0.25">
      <c r="A6385" s="62">
        <v>39121511</v>
      </c>
      <c r="B6385" s="63" t="s">
        <v>15385</v>
      </c>
    </row>
    <row r="6386" spans="1:2" x14ac:dyDescent="0.25">
      <c r="A6386" s="62">
        <v>39121512</v>
      </c>
      <c r="B6386" s="63" t="s">
        <v>6392</v>
      </c>
    </row>
    <row r="6387" spans="1:2" x14ac:dyDescent="0.25">
      <c r="A6387" s="62">
        <v>39121513</v>
      </c>
      <c r="B6387" s="63" t="s">
        <v>5314</v>
      </c>
    </row>
    <row r="6388" spans="1:2" x14ac:dyDescent="0.25">
      <c r="A6388" s="62">
        <v>39121514</v>
      </c>
      <c r="B6388" s="63" t="s">
        <v>4713</v>
      </c>
    </row>
    <row r="6389" spans="1:2" x14ac:dyDescent="0.25">
      <c r="A6389" s="62">
        <v>39121515</v>
      </c>
      <c r="B6389" s="63" t="s">
        <v>11084</v>
      </c>
    </row>
    <row r="6390" spans="1:2" x14ac:dyDescent="0.25">
      <c r="A6390" s="62">
        <v>39121516</v>
      </c>
      <c r="B6390" s="63" t="s">
        <v>13403</v>
      </c>
    </row>
    <row r="6391" spans="1:2" x14ac:dyDescent="0.25">
      <c r="A6391" s="62">
        <v>39121517</v>
      </c>
      <c r="B6391" s="63" t="s">
        <v>9220</v>
      </c>
    </row>
    <row r="6392" spans="1:2" x14ac:dyDescent="0.25">
      <c r="A6392" s="62">
        <v>39121518</v>
      </c>
      <c r="B6392" s="63" t="s">
        <v>2950</v>
      </c>
    </row>
    <row r="6393" spans="1:2" x14ac:dyDescent="0.25">
      <c r="A6393" s="62">
        <v>39121519</v>
      </c>
      <c r="B6393" s="63" t="s">
        <v>10695</v>
      </c>
    </row>
    <row r="6394" spans="1:2" x14ac:dyDescent="0.25">
      <c r="A6394" s="62">
        <v>39121520</v>
      </c>
      <c r="B6394" s="63" t="s">
        <v>15537</v>
      </c>
    </row>
    <row r="6395" spans="1:2" x14ac:dyDescent="0.25">
      <c r="A6395" s="62">
        <v>39121521</v>
      </c>
      <c r="B6395" s="63" t="s">
        <v>9519</v>
      </c>
    </row>
    <row r="6396" spans="1:2" x14ac:dyDescent="0.25">
      <c r="A6396" s="62">
        <v>39121522</v>
      </c>
      <c r="B6396" s="63" t="s">
        <v>13990</v>
      </c>
    </row>
    <row r="6397" spans="1:2" x14ac:dyDescent="0.25">
      <c r="A6397" s="62">
        <v>39121523</v>
      </c>
      <c r="B6397" s="63" t="s">
        <v>11053</v>
      </c>
    </row>
    <row r="6398" spans="1:2" x14ac:dyDescent="0.25">
      <c r="A6398" s="62">
        <v>39121524</v>
      </c>
      <c r="B6398" s="63" t="s">
        <v>18739</v>
      </c>
    </row>
    <row r="6399" spans="1:2" x14ac:dyDescent="0.25">
      <c r="A6399" s="62">
        <v>39121525</v>
      </c>
      <c r="B6399" s="63" t="s">
        <v>3590</v>
      </c>
    </row>
    <row r="6400" spans="1:2" x14ac:dyDescent="0.25">
      <c r="A6400" s="62">
        <v>39121527</v>
      </c>
      <c r="B6400" s="63" t="s">
        <v>8130</v>
      </c>
    </row>
    <row r="6401" spans="1:2" x14ac:dyDescent="0.25">
      <c r="A6401" s="62">
        <v>39121528</v>
      </c>
      <c r="B6401" s="63" t="s">
        <v>7126</v>
      </c>
    </row>
    <row r="6402" spans="1:2" x14ac:dyDescent="0.25">
      <c r="A6402" s="62">
        <v>39121529</v>
      </c>
      <c r="B6402" s="63" t="s">
        <v>16910</v>
      </c>
    </row>
    <row r="6403" spans="1:2" x14ac:dyDescent="0.25">
      <c r="A6403" s="62">
        <v>39121531</v>
      </c>
      <c r="B6403" s="63" t="s">
        <v>12075</v>
      </c>
    </row>
    <row r="6404" spans="1:2" x14ac:dyDescent="0.25">
      <c r="A6404" s="62">
        <v>39121532</v>
      </c>
      <c r="B6404" s="63" t="s">
        <v>7491</v>
      </c>
    </row>
    <row r="6405" spans="1:2" x14ac:dyDescent="0.25">
      <c r="A6405" s="62">
        <v>39121533</v>
      </c>
      <c r="B6405" s="63" t="s">
        <v>9447</v>
      </c>
    </row>
    <row r="6406" spans="1:2" x14ac:dyDescent="0.25">
      <c r="A6406" s="62">
        <v>39121534</v>
      </c>
      <c r="B6406" s="63" t="s">
        <v>15097</v>
      </c>
    </row>
    <row r="6407" spans="1:2" x14ac:dyDescent="0.25">
      <c r="A6407" s="62">
        <v>39121535</v>
      </c>
      <c r="B6407" s="63" t="s">
        <v>266</v>
      </c>
    </row>
    <row r="6408" spans="1:2" x14ac:dyDescent="0.25">
      <c r="A6408" s="62">
        <v>39121536</v>
      </c>
      <c r="B6408" s="63" t="s">
        <v>17172</v>
      </c>
    </row>
    <row r="6409" spans="1:2" x14ac:dyDescent="0.25">
      <c r="A6409" s="62">
        <v>39121537</v>
      </c>
      <c r="B6409" s="63" t="s">
        <v>8817</v>
      </c>
    </row>
    <row r="6410" spans="1:2" x14ac:dyDescent="0.25">
      <c r="A6410" s="62">
        <v>39121538</v>
      </c>
      <c r="B6410" s="63" t="s">
        <v>3703</v>
      </c>
    </row>
    <row r="6411" spans="1:2" x14ac:dyDescent="0.25">
      <c r="A6411" s="62">
        <v>39121539</v>
      </c>
      <c r="B6411" s="63" t="s">
        <v>5354</v>
      </c>
    </row>
    <row r="6412" spans="1:2" x14ac:dyDescent="0.25">
      <c r="A6412" s="62">
        <v>39121540</v>
      </c>
      <c r="B6412" s="63" t="s">
        <v>11550</v>
      </c>
    </row>
    <row r="6413" spans="1:2" x14ac:dyDescent="0.25">
      <c r="A6413" s="62">
        <v>39121541</v>
      </c>
      <c r="B6413" s="63" t="s">
        <v>15686</v>
      </c>
    </row>
    <row r="6414" spans="1:2" x14ac:dyDescent="0.25">
      <c r="A6414" s="62">
        <v>39121542</v>
      </c>
      <c r="B6414" s="63" t="s">
        <v>12947</v>
      </c>
    </row>
    <row r="6415" spans="1:2" x14ac:dyDescent="0.25">
      <c r="A6415" s="62">
        <v>39121543</v>
      </c>
      <c r="B6415" s="63" t="s">
        <v>16183</v>
      </c>
    </row>
    <row r="6416" spans="1:2" x14ac:dyDescent="0.25">
      <c r="A6416" s="62">
        <v>39121544</v>
      </c>
      <c r="B6416" s="63" t="s">
        <v>14587</v>
      </c>
    </row>
    <row r="6417" spans="1:2" x14ac:dyDescent="0.25">
      <c r="A6417" s="62">
        <v>39121545</v>
      </c>
      <c r="B6417" s="63" t="s">
        <v>2831</v>
      </c>
    </row>
    <row r="6418" spans="1:2" x14ac:dyDescent="0.25">
      <c r="A6418" s="62">
        <v>39121546</v>
      </c>
      <c r="B6418" s="63" t="s">
        <v>9936</v>
      </c>
    </row>
    <row r="6419" spans="1:2" x14ac:dyDescent="0.25">
      <c r="A6419" s="62">
        <v>39121547</v>
      </c>
      <c r="B6419" s="63" t="s">
        <v>8201</v>
      </c>
    </row>
    <row r="6420" spans="1:2" x14ac:dyDescent="0.25">
      <c r="A6420" s="62">
        <v>39121548</v>
      </c>
      <c r="B6420" s="63" t="s">
        <v>762</v>
      </c>
    </row>
    <row r="6421" spans="1:2" x14ac:dyDescent="0.25">
      <c r="A6421" s="62">
        <v>39121549</v>
      </c>
      <c r="B6421" s="63" t="s">
        <v>1250</v>
      </c>
    </row>
    <row r="6422" spans="1:2" x14ac:dyDescent="0.25">
      <c r="A6422" s="62">
        <v>39121550</v>
      </c>
      <c r="B6422" s="63" t="s">
        <v>7718</v>
      </c>
    </row>
    <row r="6423" spans="1:2" x14ac:dyDescent="0.25">
      <c r="A6423" s="62">
        <v>39121551</v>
      </c>
      <c r="B6423" s="63" t="s">
        <v>10692</v>
      </c>
    </row>
    <row r="6424" spans="1:2" x14ac:dyDescent="0.25">
      <c r="A6424" s="62">
        <v>39121601</v>
      </c>
      <c r="B6424" s="63" t="s">
        <v>991</v>
      </c>
    </row>
    <row r="6425" spans="1:2" x14ac:dyDescent="0.25">
      <c r="A6425" s="62">
        <v>39121602</v>
      </c>
      <c r="B6425" s="63" t="s">
        <v>16569</v>
      </c>
    </row>
    <row r="6426" spans="1:2" x14ac:dyDescent="0.25">
      <c r="A6426" s="62">
        <v>39121603</v>
      </c>
      <c r="B6426" s="63" t="s">
        <v>9463</v>
      </c>
    </row>
    <row r="6427" spans="1:2" x14ac:dyDescent="0.25">
      <c r="A6427" s="62">
        <v>39121604</v>
      </c>
      <c r="B6427" s="63" t="s">
        <v>12472</v>
      </c>
    </row>
    <row r="6428" spans="1:2" x14ac:dyDescent="0.25">
      <c r="A6428" s="62">
        <v>39121605</v>
      </c>
      <c r="B6428" s="63" t="s">
        <v>11948</v>
      </c>
    </row>
    <row r="6429" spans="1:2" x14ac:dyDescent="0.25">
      <c r="A6429" s="62">
        <v>39121606</v>
      </c>
      <c r="B6429" s="63" t="s">
        <v>7833</v>
      </c>
    </row>
    <row r="6430" spans="1:2" x14ac:dyDescent="0.25">
      <c r="A6430" s="62">
        <v>39121607</v>
      </c>
      <c r="B6430" s="63" t="s">
        <v>433</v>
      </c>
    </row>
    <row r="6431" spans="1:2" x14ac:dyDescent="0.25">
      <c r="A6431" s="62">
        <v>39121608</v>
      </c>
      <c r="B6431" s="63" t="s">
        <v>18102</v>
      </c>
    </row>
    <row r="6432" spans="1:2" x14ac:dyDescent="0.25">
      <c r="A6432" s="62">
        <v>39121609</v>
      </c>
      <c r="B6432" s="63" t="s">
        <v>4054</v>
      </c>
    </row>
    <row r="6433" spans="1:2" x14ac:dyDescent="0.25">
      <c r="A6433" s="62">
        <v>39121610</v>
      </c>
      <c r="B6433" s="63" t="s">
        <v>5178</v>
      </c>
    </row>
    <row r="6434" spans="1:2" x14ac:dyDescent="0.25">
      <c r="A6434" s="62">
        <v>39121611</v>
      </c>
      <c r="B6434" s="63" t="s">
        <v>5713</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17956</v>
      </c>
    </row>
    <row r="6440" spans="1:2" x14ac:dyDescent="0.25">
      <c r="A6440" s="62">
        <v>39121617</v>
      </c>
      <c r="B6440" s="63" t="s">
        <v>7603</v>
      </c>
    </row>
    <row r="6441" spans="1:2" x14ac:dyDescent="0.25">
      <c r="A6441" s="62">
        <v>39121618</v>
      </c>
      <c r="B6441" s="63" t="s">
        <v>18621</v>
      </c>
    </row>
    <row r="6442" spans="1:2" x14ac:dyDescent="0.25">
      <c r="A6442" s="62">
        <v>39121619</v>
      </c>
      <c r="B6442" s="63" t="s">
        <v>18089</v>
      </c>
    </row>
    <row r="6443" spans="1:2" x14ac:dyDescent="0.25">
      <c r="A6443" s="62">
        <v>39121701</v>
      </c>
      <c r="B6443" s="63" t="s">
        <v>1542</v>
      </c>
    </row>
    <row r="6444" spans="1:2" x14ac:dyDescent="0.25">
      <c r="A6444" s="62">
        <v>39121702</v>
      </c>
      <c r="B6444" s="63" t="s">
        <v>4236</v>
      </c>
    </row>
    <row r="6445" spans="1:2" x14ac:dyDescent="0.25">
      <c r="A6445" s="62">
        <v>39121703</v>
      </c>
      <c r="B6445" s="63" t="s">
        <v>12352</v>
      </c>
    </row>
    <row r="6446" spans="1:2" x14ac:dyDescent="0.25">
      <c r="A6446" s="62">
        <v>39121704</v>
      </c>
      <c r="B6446" s="63" t="s">
        <v>12802</v>
      </c>
    </row>
    <row r="6447" spans="1:2" x14ac:dyDescent="0.25">
      <c r="A6447" s="62">
        <v>39121705</v>
      </c>
      <c r="B6447" s="63" t="s">
        <v>10428</v>
      </c>
    </row>
    <row r="6448" spans="1:2" x14ac:dyDescent="0.25">
      <c r="A6448" s="62">
        <v>39121706</v>
      </c>
      <c r="B6448" s="63" t="s">
        <v>8609</v>
      </c>
    </row>
    <row r="6449" spans="1:2" x14ac:dyDescent="0.25">
      <c r="A6449" s="62">
        <v>39121707</v>
      </c>
      <c r="B6449" s="63" t="s">
        <v>1533</v>
      </c>
    </row>
    <row r="6450" spans="1:2" x14ac:dyDescent="0.25">
      <c r="A6450" s="62">
        <v>39121708</v>
      </c>
      <c r="B6450" s="63" t="s">
        <v>10109</v>
      </c>
    </row>
    <row r="6451" spans="1:2" x14ac:dyDescent="0.25">
      <c r="A6451" s="62">
        <v>39121709</v>
      </c>
      <c r="B6451" s="63" t="s">
        <v>3308</v>
      </c>
    </row>
    <row r="6452" spans="1:2" x14ac:dyDescent="0.25">
      <c r="A6452" s="62">
        <v>39121710</v>
      </c>
      <c r="B6452" s="63" t="s">
        <v>3137</v>
      </c>
    </row>
    <row r="6453" spans="1:2" x14ac:dyDescent="0.25">
      <c r="A6453" s="62">
        <v>39121711</v>
      </c>
      <c r="B6453" s="63" t="s">
        <v>13275</v>
      </c>
    </row>
    <row r="6454" spans="1:2" x14ac:dyDescent="0.25">
      <c r="A6454" s="62">
        <v>39121712</v>
      </c>
      <c r="B6454" s="63" t="s">
        <v>12767</v>
      </c>
    </row>
    <row r="6455" spans="1:2" x14ac:dyDescent="0.25">
      <c r="A6455" s="62">
        <v>39121713</v>
      </c>
      <c r="B6455" s="63" t="s">
        <v>12768</v>
      </c>
    </row>
    <row r="6456" spans="1:2" x14ac:dyDescent="0.25">
      <c r="A6456" s="62">
        <v>39121714</v>
      </c>
      <c r="B6456" s="63" t="s">
        <v>17268</v>
      </c>
    </row>
    <row r="6457" spans="1:2" x14ac:dyDescent="0.25">
      <c r="A6457" s="62">
        <v>39121715</v>
      </c>
      <c r="B6457" s="63" t="s">
        <v>7944</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5655</v>
      </c>
    </row>
    <row r="6462" spans="1:2" x14ac:dyDescent="0.25">
      <c r="A6462" s="62">
        <v>39121720</v>
      </c>
      <c r="B6462" s="63" t="s">
        <v>16168</v>
      </c>
    </row>
    <row r="6463" spans="1:2" x14ac:dyDescent="0.25">
      <c r="A6463" s="62">
        <v>39121721</v>
      </c>
      <c r="B6463" s="63" t="s">
        <v>16245</v>
      </c>
    </row>
    <row r="6464" spans="1:2" x14ac:dyDescent="0.25">
      <c r="A6464" s="62">
        <v>40101501</v>
      </c>
      <c r="B6464" s="63" t="s">
        <v>18191</v>
      </c>
    </row>
    <row r="6465" spans="1:2" x14ac:dyDescent="0.25">
      <c r="A6465" s="62">
        <v>40101502</v>
      </c>
      <c r="B6465" s="63" t="s">
        <v>10912</v>
      </c>
    </row>
    <row r="6466" spans="1:2" x14ac:dyDescent="0.25">
      <c r="A6466" s="62">
        <v>40101503</v>
      </c>
      <c r="B6466" s="63" t="s">
        <v>15230</v>
      </c>
    </row>
    <row r="6467" spans="1:2" x14ac:dyDescent="0.25">
      <c r="A6467" s="62">
        <v>40101504</v>
      </c>
      <c r="B6467" s="63" t="s">
        <v>17701</v>
      </c>
    </row>
    <row r="6468" spans="1:2" x14ac:dyDescent="0.25">
      <c r="A6468" s="62">
        <v>40101505</v>
      </c>
      <c r="B6468" s="63" t="s">
        <v>11131</v>
      </c>
    </row>
    <row r="6469" spans="1:2" x14ac:dyDescent="0.25">
      <c r="A6469" s="62">
        <v>40101506</v>
      </c>
      <c r="B6469" s="63" t="s">
        <v>9379</v>
      </c>
    </row>
    <row r="6470" spans="1:2" x14ac:dyDescent="0.25">
      <c r="A6470" s="62">
        <v>40101601</v>
      </c>
      <c r="B6470" s="63" t="s">
        <v>13155</v>
      </c>
    </row>
    <row r="6471" spans="1:2" x14ac:dyDescent="0.25">
      <c r="A6471" s="62">
        <v>40101602</v>
      </c>
      <c r="B6471" s="63" t="s">
        <v>4279</v>
      </c>
    </row>
    <row r="6472" spans="1:2" x14ac:dyDescent="0.25">
      <c r="A6472" s="62">
        <v>40101603</v>
      </c>
      <c r="B6472" s="63" t="s">
        <v>12380</v>
      </c>
    </row>
    <row r="6473" spans="1:2" x14ac:dyDescent="0.25">
      <c r="A6473" s="62">
        <v>40101604</v>
      </c>
      <c r="B6473" s="63" t="s">
        <v>5886</v>
      </c>
    </row>
    <row r="6474" spans="1:2" x14ac:dyDescent="0.25">
      <c r="A6474" s="62">
        <v>40101605</v>
      </c>
      <c r="B6474" s="63" t="s">
        <v>72</v>
      </c>
    </row>
    <row r="6475" spans="1:2" x14ac:dyDescent="0.25">
      <c r="A6475" s="62">
        <v>40101701</v>
      </c>
      <c r="B6475" s="63" t="s">
        <v>13945</v>
      </c>
    </row>
    <row r="6476" spans="1:2" x14ac:dyDescent="0.25">
      <c r="A6476" s="62">
        <v>40101702</v>
      </c>
      <c r="B6476" s="63" t="s">
        <v>1969</v>
      </c>
    </row>
    <row r="6477" spans="1:2" x14ac:dyDescent="0.25">
      <c r="A6477" s="62">
        <v>40101703</v>
      </c>
      <c r="B6477" s="63" t="s">
        <v>17026</v>
      </c>
    </row>
    <row r="6478" spans="1:2" x14ac:dyDescent="0.25">
      <c r="A6478" s="62">
        <v>40101704</v>
      </c>
      <c r="B6478" s="63" t="s">
        <v>10734</v>
      </c>
    </row>
    <row r="6479" spans="1:2" x14ac:dyDescent="0.25">
      <c r="A6479" s="62">
        <v>40101705</v>
      </c>
      <c r="B6479" s="63" t="s">
        <v>10477</v>
      </c>
    </row>
    <row r="6480" spans="1:2" x14ac:dyDescent="0.25">
      <c r="A6480" s="62">
        <v>40101706</v>
      </c>
      <c r="B6480" s="63" t="s">
        <v>6015</v>
      </c>
    </row>
    <row r="6481" spans="1:2" x14ac:dyDescent="0.25">
      <c r="A6481" s="62">
        <v>40101707</v>
      </c>
      <c r="B6481" s="63" t="s">
        <v>12617</v>
      </c>
    </row>
    <row r="6482" spans="1:2" x14ac:dyDescent="0.25">
      <c r="A6482" s="62">
        <v>40101801</v>
      </c>
      <c r="B6482" s="63" t="s">
        <v>10375</v>
      </c>
    </row>
    <row r="6483" spans="1:2" x14ac:dyDescent="0.25">
      <c r="A6483" s="62">
        <v>40101802</v>
      </c>
      <c r="B6483" s="63" t="s">
        <v>3316</v>
      </c>
    </row>
    <row r="6484" spans="1:2" x14ac:dyDescent="0.25">
      <c r="A6484" s="62">
        <v>40101803</v>
      </c>
      <c r="B6484" s="63" t="s">
        <v>13817</v>
      </c>
    </row>
    <row r="6485" spans="1:2" x14ac:dyDescent="0.25">
      <c r="A6485" s="62">
        <v>40101805</v>
      </c>
      <c r="B6485" s="63" t="s">
        <v>8514</v>
      </c>
    </row>
    <row r="6486" spans="1:2" x14ac:dyDescent="0.25">
      <c r="A6486" s="62">
        <v>40101806</v>
      </c>
      <c r="B6486" s="63" t="s">
        <v>17071</v>
      </c>
    </row>
    <row r="6487" spans="1:2" x14ac:dyDescent="0.25">
      <c r="A6487" s="62">
        <v>40101807</v>
      </c>
      <c r="B6487" s="63" t="s">
        <v>7636</v>
      </c>
    </row>
    <row r="6488" spans="1:2" x14ac:dyDescent="0.25">
      <c r="A6488" s="62">
        <v>40101808</v>
      </c>
      <c r="B6488" s="63" t="s">
        <v>5234</v>
      </c>
    </row>
    <row r="6489" spans="1:2" x14ac:dyDescent="0.25">
      <c r="A6489" s="62">
        <v>40101809</v>
      </c>
      <c r="B6489" s="63" t="s">
        <v>5359</v>
      </c>
    </row>
    <row r="6490" spans="1:2" x14ac:dyDescent="0.25">
      <c r="A6490" s="62">
        <v>40101810</v>
      </c>
      <c r="B6490" s="63" t="s">
        <v>4074</v>
      </c>
    </row>
    <row r="6491" spans="1:2" x14ac:dyDescent="0.25">
      <c r="A6491" s="62">
        <v>40101811</v>
      </c>
      <c r="B6491" s="63" t="s">
        <v>13438</v>
      </c>
    </row>
    <row r="6492" spans="1:2" x14ac:dyDescent="0.25">
      <c r="A6492" s="62">
        <v>40101812</v>
      </c>
      <c r="B6492" s="63" t="s">
        <v>4342</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7200</v>
      </c>
    </row>
    <row r="6497" spans="1:2" x14ac:dyDescent="0.25">
      <c r="A6497" s="62">
        <v>40101817</v>
      </c>
      <c r="B6497" s="63" t="s">
        <v>7054</v>
      </c>
    </row>
    <row r="6498" spans="1:2" x14ac:dyDescent="0.25">
      <c r="A6498" s="62">
        <v>40101818</v>
      </c>
      <c r="B6498" s="63" t="s">
        <v>7378</v>
      </c>
    </row>
    <row r="6499" spans="1:2" x14ac:dyDescent="0.25">
      <c r="A6499" s="62">
        <v>40101819</v>
      </c>
      <c r="B6499" s="63" t="s">
        <v>3116</v>
      </c>
    </row>
    <row r="6500" spans="1:2" x14ac:dyDescent="0.25">
      <c r="A6500" s="62">
        <v>40101820</v>
      </c>
      <c r="B6500" s="63" t="s">
        <v>4342</v>
      </c>
    </row>
    <row r="6501" spans="1:2" x14ac:dyDescent="0.25">
      <c r="A6501" s="62">
        <v>40101821</v>
      </c>
      <c r="B6501" s="63" t="s">
        <v>367</v>
      </c>
    </row>
    <row r="6502" spans="1:2" x14ac:dyDescent="0.25">
      <c r="A6502" s="62">
        <v>40101822</v>
      </c>
      <c r="B6502" s="63" t="s">
        <v>4536</v>
      </c>
    </row>
    <row r="6503" spans="1:2" x14ac:dyDescent="0.25">
      <c r="A6503" s="62">
        <v>40101823</v>
      </c>
      <c r="B6503" s="63" t="s">
        <v>13229</v>
      </c>
    </row>
    <row r="6504" spans="1:2" x14ac:dyDescent="0.25">
      <c r="A6504" s="62">
        <v>40101824</v>
      </c>
      <c r="B6504" s="63" t="s">
        <v>17119</v>
      </c>
    </row>
    <row r="6505" spans="1:2" x14ac:dyDescent="0.25">
      <c r="A6505" s="62">
        <v>40101825</v>
      </c>
      <c r="B6505" s="63" t="s">
        <v>4189</v>
      </c>
    </row>
    <row r="6506" spans="1:2" x14ac:dyDescent="0.25">
      <c r="A6506" s="62">
        <v>40101826</v>
      </c>
      <c r="B6506" s="63" t="s">
        <v>14042</v>
      </c>
    </row>
    <row r="6507" spans="1:2" x14ac:dyDescent="0.25">
      <c r="A6507" s="62">
        <v>40101827</v>
      </c>
      <c r="B6507" s="63" t="s">
        <v>384</v>
      </c>
    </row>
    <row r="6508" spans="1:2" x14ac:dyDescent="0.25">
      <c r="A6508" s="62">
        <v>40101828</v>
      </c>
      <c r="B6508" s="63" t="s">
        <v>5821</v>
      </c>
    </row>
    <row r="6509" spans="1:2" x14ac:dyDescent="0.25">
      <c r="A6509" s="62">
        <v>40101829</v>
      </c>
      <c r="B6509" s="63" t="s">
        <v>4136</v>
      </c>
    </row>
    <row r="6510" spans="1:2" x14ac:dyDescent="0.25">
      <c r="A6510" s="62">
        <v>40101830</v>
      </c>
      <c r="B6510" s="63" t="s">
        <v>16255</v>
      </c>
    </row>
    <row r="6511" spans="1:2" x14ac:dyDescent="0.25">
      <c r="A6511" s="62">
        <v>40101831</v>
      </c>
      <c r="B6511" s="63" t="s">
        <v>6894</v>
      </c>
    </row>
    <row r="6512" spans="1:2" x14ac:dyDescent="0.25">
      <c r="A6512" s="62">
        <v>40101832</v>
      </c>
      <c r="B6512" s="63" t="s">
        <v>1690</v>
      </c>
    </row>
    <row r="6513" spans="1:2" x14ac:dyDescent="0.25">
      <c r="A6513" s="62">
        <v>40101833</v>
      </c>
      <c r="B6513" s="63" t="s">
        <v>5167</v>
      </c>
    </row>
    <row r="6514" spans="1:2" x14ac:dyDescent="0.25">
      <c r="A6514" s="62">
        <v>40101834</v>
      </c>
      <c r="B6514" s="63" t="s">
        <v>8372</v>
      </c>
    </row>
    <row r="6515" spans="1:2" x14ac:dyDescent="0.25">
      <c r="A6515" s="62">
        <v>40101901</v>
      </c>
      <c r="B6515" s="63" t="s">
        <v>2560</v>
      </c>
    </row>
    <row r="6516" spans="1:2" x14ac:dyDescent="0.25">
      <c r="A6516" s="62">
        <v>40101902</v>
      </c>
      <c r="B6516" s="63" t="s">
        <v>11626</v>
      </c>
    </row>
    <row r="6517" spans="1:2" x14ac:dyDescent="0.25">
      <c r="A6517" s="62">
        <v>40101903</v>
      </c>
      <c r="B6517" s="63" t="s">
        <v>16691</v>
      </c>
    </row>
    <row r="6518" spans="1:2" x14ac:dyDescent="0.25">
      <c r="A6518" s="62">
        <v>40102001</v>
      </c>
      <c r="B6518" s="63" t="s">
        <v>843</v>
      </c>
    </row>
    <row r="6519" spans="1:2" x14ac:dyDescent="0.25">
      <c r="A6519" s="62">
        <v>40102002</v>
      </c>
      <c r="B6519" s="63" t="s">
        <v>4435</v>
      </c>
    </row>
    <row r="6520" spans="1:2" x14ac:dyDescent="0.25">
      <c r="A6520" s="62">
        <v>40102003</v>
      </c>
      <c r="B6520" s="63" t="s">
        <v>2901</v>
      </c>
    </row>
    <row r="6521" spans="1:2" x14ac:dyDescent="0.25">
      <c r="A6521" s="62">
        <v>40102004</v>
      </c>
      <c r="B6521" s="63" t="s">
        <v>13982</v>
      </c>
    </row>
    <row r="6522" spans="1:2" x14ac:dyDescent="0.25">
      <c r="A6522" s="62">
        <v>40102005</v>
      </c>
      <c r="B6522" s="63" t="s">
        <v>1325</v>
      </c>
    </row>
    <row r="6523" spans="1:2" x14ac:dyDescent="0.25">
      <c r="A6523" s="62">
        <v>40141602</v>
      </c>
      <c r="B6523" s="63" t="s">
        <v>12490</v>
      </c>
    </row>
    <row r="6524" spans="1:2" x14ac:dyDescent="0.25">
      <c r="A6524" s="62">
        <v>40141603</v>
      </c>
      <c r="B6524" s="63" t="s">
        <v>6765</v>
      </c>
    </row>
    <row r="6525" spans="1:2" x14ac:dyDescent="0.25">
      <c r="A6525" s="62">
        <v>40141604</v>
      </c>
      <c r="B6525" s="63" t="s">
        <v>12557</v>
      </c>
    </row>
    <row r="6526" spans="1:2" x14ac:dyDescent="0.25">
      <c r="A6526" s="62">
        <v>40141605</v>
      </c>
      <c r="B6526" s="63" t="s">
        <v>1327</v>
      </c>
    </row>
    <row r="6527" spans="1:2" x14ac:dyDescent="0.25">
      <c r="A6527" s="62">
        <v>40141606</v>
      </c>
      <c r="B6527" s="63" t="s">
        <v>16091</v>
      </c>
    </row>
    <row r="6528" spans="1:2" x14ac:dyDescent="0.25">
      <c r="A6528" s="62">
        <v>40141607</v>
      </c>
      <c r="B6528" s="63" t="s">
        <v>758</v>
      </c>
    </row>
    <row r="6529" spans="1:2" x14ac:dyDescent="0.25">
      <c r="A6529" s="62">
        <v>40141608</v>
      </c>
      <c r="B6529" s="63" t="s">
        <v>7300</v>
      </c>
    </row>
    <row r="6530" spans="1:2" x14ac:dyDescent="0.25">
      <c r="A6530" s="62">
        <v>40141609</v>
      </c>
      <c r="B6530" s="63" t="s">
        <v>17655</v>
      </c>
    </row>
    <row r="6531" spans="1:2" x14ac:dyDescent="0.25">
      <c r="A6531" s="62">
        <v>40141610</v>
      </c>
      <c r="B6531" s="63" t="s">
        <v>15255</v>
      </c>
    </row>
    <row r="6532" spans="1:2" x14ac:dyDescent="0.25">
      <c r="A6532" s="62">
        <v>40141611</v>
      </c>
      <c r="B6532" s="63" t="s">
        <v>3244</v>
      </c>
    </row>
    <row r="6533" spans="1:2" x14ac:dyDescent="0.25">
      <c r="A6533" s="62">
        <v>40141612</v>
      </c>
      <c r="B6533" s="63" t="s">
        <v>16670</v>
      </c>
    </row>
    <row r="6534" spans="1:2" x14ac:dyDescent="0.25">
      <c r="A6534" s="62">
        <v>40141613</v>
      </c>
      <c r="B6534" s="63" t="s">
        <v>3674</v>
      </c>
    </row>
    <row r="6535" spans="1:2" x14ac:dyDescent="0.25">
      <c r="A6535" s="62">
        <v>40141615</v>
      </c>
      <c r="B6535" s="63" t="s">
        <v>11401</v>
      </c>
    </row>
    <row r="6536" spans="1:2" x14ac:dyDescent="0.25">
      <c r="A6536" s="62">
        <v>40141616</v>
      </c>
      <c r="B6536" s="63" t="s">
        <v>1455</v>
      </c>
    </row>
    <row r="6537" spans="1:2" x14ac:dyDescent="0.25">
      <c r="A6537" s="62">
        <v>40141617</v>
      </c>
      <c r="B6537" s="63" t="s">
        <v>10176</v>
      </c>
    </row>
    <row r="6538" spans="1:2" x14ac:dyDescent="0.25">
      <c r="A6538" s="62">
        <v>40141618</v>
      </c>
      <c r="B6538" s="63" t="s">
        <v>1178</v>
      </c>
    </row>
    <row r="6539" spans="1:2" x14ac:dyDescent="0.25">
      <c r="A6539" s="62">
        <v>40141619</v>
      </c>
      <c r="B6539" s="63" t="s">
        <v>8374</v>
      </c>
    </row>
    <row r="6540" spans="1:2" x14ac:dyDescent="0.25">
      <c r="A6540" s="62">
        <v>40141620</v>
      </c>
      <c r="B6540" s="63" t="s">
        <v>3820</v>
      </c>
    </row>
    <row r="6541" spans="1:2" x14ac:dyDescent="0.25">
      <c r="A6541" s="62">
        <v>40141621</v>
      </c>
      <c r="B6541" s="63" t="s">
        <v>4140</v>
      </c>
    </row>
    <row r="6542" spans="1:2" x14ac:dyDescent="0.25">
      <c r="A6542" s="62">
        <v>40141622</v>
      </c>
      <c r="B6542" s="63" t="s">
        <v>18055</v>
      </c>
    </row>
    <row r="6543" spans="1:2" x14ac:dyDescent="0.25">
      <c r="A6543" s="62">
        <v>40141623</v>
      </c>
      <c r="B6543" s="63" t="s">
        <v>2584</v>
      </c>
    </row>
    <row r="6544" spans="1:2" x14ac:dyDescent="0.25">
      <c r="A6544" s="62">
        <v>40141624</v>
      </c>
      <c r="B6544" s="63" t="s">
        <v>16595</v>
      </c>
    </row>
    <row r="6545" spans="1:2" x14ac:dyDescent="0.25">
      <c r="A6545" s="62">
        <v>40141625</v>
      </c>
      <c r="B6545" s="63" t="s">
        <v>5873</v>
      </c>
    </row>
    <row r="6546" spans="1:2" x14ac:dyDescent="0.25">
      <c r="A6546" s="62">
        <v>40141626</v>
      </c>
      <c r="B6546" s="63" t="s">
        <v>11208</v>
      </c>
    </row>
    <row r="6547" spans="1:2" x14ac:dyDescent="0.25">
      <c r="A6547" s="62">
        <v>40141627</v>
      </c>
      <c r="B6547" s="63" t="s">
        <v>1606</v>
      </c>
    </row>
    <row r="6548" spans="1:2" x14ac:dyDescent="0.25">
      <c r="A6548" s="62">
        <v>40141628</v>
      </c>
      <c r="B6548" s="63" t="s">
        <v>14264</v>
      </c>
    </row>
    <row r="6549" spans="1:2" x14ac:dyDescent="0.25">
      <c r="A6549" s="62">
        <v>40141629</v>
      </c>
      <c r="B6549" s="63" t="s">
        <v>15748</v>
      </c>
    </row>
    <row r="6550" spans="1:2" x14ac:dyDescent="0.25">
      <c r="A6550" s="62">
        <v>40141630</v>
      </c>
      <c r="B6550" s="63" t="s">
        <v>10499</v>
      </c>
    </row>
    <row r="6551" spans="1:2" x14ac:dyDescent="0.25">
      <c r="A6551" s="62">
        <v>40141631</v>
      </c>
      <c r="B6551" s="63" t="s">
        <v>1201</v>
      </c>
    </row>
    <row r="6552" spans="1:2" x14ac:dyDescent="0.25">
      <c r="A6552" s="62">
        <v>40141632</v>
      </c>
      <c r="B6552" s="63" t="s">
        <v>123</v>
      </c>
    </row>
    <row r="6553" spans="1:2" x14ac:dyDescent="0.25">
      <c r="A6553" s="62">
        <v>40141633</v>
      </c>
      <c r="B6553" s="63" t="s">
        <v>12310</v>
      </c>
    </row>
    <row r="6554" spans="1:2" x14ac:dyDescent="0.25">
      <c r="A6554" s="62">
        <v>40141634</v>
      </c>
      <c r="B6554" s="63" t="s">
        <v>349</v>
      </c>
    </row>
    <row r="6555" spans="1:2" x14ac:dyDescent="0.25">
      <c r="A6555" s="62">
        <v>40141635</v>
      </c>
      <c r="B6555" s="63" t="s">
        <v>1932</v>
      </c>
    </row>
    <row r="6556" spans="1:2" x14ac:dyDescent="0.25">
      <c r="A6556" s="62">
        <v>40141636</v>
      </c>
      <c r="B6556" s="63" t="s">
        <v>9276</v>
      </c>
    </row>
    <row r="6557" spans="1:2" x14ac:dyDescent="0.25">
      <c r="A6557" s="62">
        <v>40141637</v>
      </c>
      <c r="B6557" s="63" t="s">
        <v>18505</v>
      </c>
    </row>
    <row r="6558" spans="1:2" x14ac:dyDescent="0.25">
      <c r="A6558" s="62">
        <v>40141638</v>
      </c>
      <c r="B6558" s="63" t="s">
        <v>18770</v>
      </c>
    </row>
    <row r="6559" spans="1:2" x14ac:dyDescent="0.25">
      <c r="A6559" s="62">
        <v>40141701</v>
      </c>
      <c r="B6559" s="63" t="s">
        <v>10856</v>
      </c>
    </row>
    <row r="6560" spans="1:2" x14ac:dyDescent="0.25">
      <c r="A6560" s="62">
        <v>40141702</v>
      </c>
      <c r="B6560" s="63" t="s">
        <v>7125</v>
      </c>
    </row>
    <row r="6561" spans="1:2" x14ac:dyDescent="0.25">
      <c r="A6561" s="62">
        <v>40141703</v>
      </c>
      <c r="B6561" s="63" t="s">
        <v>2511</v>
      </c>
    </row>
    <row r="6562" spans="1:2" x14ac:dyDescent="0.25">
      <c r="A6562" s="62">
        <v>40141704</v>
      </c>
      <c r="B6562" s="63" t="s">
        <v>16048</v>
      </c>
    </row>
    <row r="6563" spans="1:2" x14ac:dyDescent="0.25">
      <c r="A6563" s="62">
        <v>40141705</v>
      </c>
      <c r="B6563" s="63" t="s">
        <v>13963</v>
      </c>
    </row>
    <row r="6564" spans="1:2" x14ac:dyDescent="0.25">
      <c r="A6564" s="62">
        <v>40141716</v>
      </c>
      <c r="B6564" s="63" t="s">
        <v>7848</v>
      </c>
    </row>
    <row r="6565" spans="1:2" x14ac:dyDescent="0.25">
      <c r="A6565" s="62">
        <v>40141719</v>
      </c>
      <c r="B6565" s="63" t="s">
        <v>985</v>
      </c>
    </row>
    <row r="6566" spans="1:2" x14ac:dyDescent="0.25">
      <c r="A6566" s="62">
        <v>40141720</v>
      </c>
      <c r="B6566" s="63" t="s">
        <v>16530</v>
      </c>
    </row>
    <row r="6567" spans="1:2" x14ac:dyDescent="0.25">
      <c r="A6567" s="62">
        <v>40141725</v>
      </c>
      <c r="B6567" s="63" t="s">
        <v>4951</v>
      </c>
    </row>
    <row r="6568" spans="1:2" x14ac:dyDescent="0.25">
      <c r="A6568" s="62">
        <v>40141726</v>
      </c>
      <c r="B6568" s="63" t="s">
        <v>10516</v>
      </c>
    </row>
    <row r="6569" spans="1:2" x14ac:dyDescent="0.25">
      <c r="A6569" s="62">
        <v>40141727</v>
      </c>
      <c r="B6569" s="63" t="s">
        <v>6859</v>
      </c>
    </row>
    <row r="6570" spans="1:2" x14ac:dyDescent="0.25">
      <c r="A6570" s="62">
        <v>40141731</v>
      </c>
      <c r="B6570" s="63" t="s">
        <v>17222</v>
      </c>
    </row>
    <row r="6571" spans="1:2" x14ac:dyDescent="0.25">
      <c r="A6571" s="62">
        <v>40141732</v>
      </c>
      <c r="B6571" s="63" t="s">
        <v>12461</v>
      </c>
    </row>
    <row r="6572" spans="1:2" x14ac:dyDescent="0.25">
      <c r="A6572" s="62">
        <v>40141734</v>
      </c>
      <c r="B6572" s="63" t="s">
        <v>1640</v>
      </c>
    </row>
    <row r="6573" spans="1:2" x14ac:dyDescent="0.25">
      <c r="A6573" s="62">
        <v>40141735</v>
      </c>
      <c r="B6573" s="63" t="s">
        <v>16707</v>
      </c>
    </row>
    <row r="6574" spans="1:2" x14ac:dyDescent="0.25">
      <c r="A6574" s="62">
        <v>40141736</v>
      </c>
      <c r="B6574" s="63" t="s">
        <v>170</v>
      </c>
    </row>
    <row r="6575" spans="1:2" x14ac:dyDescent="0.25">
      <c r="A6575" s="62">
        <v>40141737</v>
      </c>
      <c r="B6575" s="63" t="s">
        <v>7358</v>
      </c>
    </row>
    <row r="6576" spans="1:2" x14ac:dyDescent="0.25">
      <c r="A6576" s="62">
        <v>40141738</v>
      </c>
      <c r="B6576" s="63" t="s">
        <v>6388</v>
      </c>
    </row>
    <row r="6577" spans="1:2" x14ac:dyDescent="0.25">
      <c r="A6577" s="62">
        <v>40141739</v>
      </c>
      <c r="B6577" s="63" t="s">
        <v>662</v>
      </c>
    </row>
    <row r="6578" spans="1:2" x14ac:dyDescent="0.25">
      <c r="A6578" s="62">
        <v>40141740</v>
      </c>
      <c r="B6578" s="63" t="s">
        <v>13852</v>
      </c>
    </row>
    <row r="6579" spans="1:2" x14ac:dyDescent="0.25">
      <c r="A6579" s="62">
        <v>40141741</v>
      </c>
      <c r="B6579" s="63" t="s">
        <v>972</v>
      </c>
    </row>
    <row r="6580" spans="1:2" x14ac:dyDescent="0.25">
      <c r="A6580" s="62">
        <v>40141742</v>
      </c>
      <c r="B6580" s="63" t="s">
        <v>6390</v>
      </c>
    </row>
    <row r="6581" spans="1:2" x14ac:dyDescent="0.25">
      <c r="A6581" s="62">
        <v>40141743</v>
      </c>
      <c r="B6581" s="63" t="s">
        <v>2517</v>
      </c>
    </row>
    <row r="6582" spans="1:2" x14ac:dyDescent="0.25">
      <c r="A6582" s="62">
        <v>40141744</v>
      </c>
      <c r="B6582" s="63" t="s">
        <v>1286</v>
      </c>
    </row>
    <row r="6583" spans="1:2" x14ac:dyDescent="0.25">
      <c r="A6583" s="62">
        <v>40141745</v>
      </c>
      <c r="B6583" s="63" t="s">
        <v>14556</v>
      </c>
    </row>
    <row r="6584" spans="1:2" x14ac:dyDescent="0.25">
      <c r="A6584" s="62">
        <v>40141746</v>
      </c>
      <c r="B6584" s="63" t="s">
        <v>5651</v>
      </c>
    </row>
    <row r="6585" spans="1:2" x14ac:dyDescent="0.25">
      <c r="A6585" s="62">
        <v>40141901</v>
      </c>
      <c r="B6585" s="63" t="s">
        <v>15313</v>
      </c>
    </row>
    <row r="6586" spans="1:2" x14ac:dyDescent="0.25">
      <c r="A6586" s="62">
        <v>40141902</v>
      </c>
      <c r="B6586" s="63" t="s">
        <v>9543</v>
      </c>
    </row>
    <row r="6587" spans="1:2" x14ac:dyDescent="0.25">
      <c r="A6587" s="62">
        <v>40141903</v>
      </c>
      <c r="B6587" s="63" t="s">
        <v>10075</v>
      </c>
    </row>
    <row r="6588" spans="1:2" x14ac:dyDescent="0.25">
      <c r="A6588" s="62">
        <v>40141904</v>
      </c>
      <c r="B6588" s="63" t="s">
        <v>13116</v>
      </c>
    </row>
    <row r="6589" spans="1:2" x14ac:dyDescent="0.25">
      <c r="A6589" s="62">
        <v>40141905</v>
      </c>
      <c r="B6589" s="63" t="s">
        <v>4852</v>
      </c>
    </row>
    <row r="6590" spans="1:2" x14ac:dyDescent="0.25">
      <c r="A6590" s="62">
        <v>40141906</v>
      </c>
      <c r="B6590" s="63" t="s">
        <v>10249</v>
      </c>
    </row>
    <row r="6591" spans="1:2" x14ac:dyDescent="0.25">
      <c r="A6591" s="62">
        <v>40141907</v>
      </c>
      <c r="B6591" s="63" t="s">
        <v>10249</v>
      </c>
    </row>
    <row r="6592" spans="1:2" x14ac:dyDescent="0.25">
      <c r="A6592" s="62">
        <v>40141908</v>
      </c>
      <c r="B6592" s="63" t="s">
        <v>16793</v>
      </c>
    </row>
    <row r="6593" spans="1:2" x14ac:dyDescent="0.25">
      <c r="A6593" s="62">
        <v>40141909</v>
      </c>
      <c r="B6593" s="63" t="s">
        <v>12832</v>
      </c>
    </row>
    <row r="6594" spans="1:2" x14ac:dyDescent="0.25">
      <c r="A6594" s="62">
        <v>40141910</v>
      </c>
      <c r="B6594" s="63" t="s">
        <v>17293</v>
      </c>
    </row>
    <row r="6595" spans="1:2" x14ac:dyDescent="0.25">
      <c r="A6595" s="62">
        <v>40141911</v>
      </c>
      <c r="B6595" s="63" t="s">
        <v>17116</v>
      </c>
    </row>
    <row r="6596" spans="1:2" x14ac:dyDescent="0.25">
      <c r="A6596" s="62">
        <v>40141912</v>
      </c>
      <c r="B6596" s="63" t="s">
        <v>2263</v>
      </c>
    </row>
    <row r="6597" spans="1:2" x14ac:dyDescent="0.25">
      <c r="A6597" s="62">
        <v>40141913</v>
      </c>
      <c r="B6597" s="63" t="s">
        <v>12479</v>
      </c>
    </row>
    <row r="6598" spans="1:2" x14ac:dyDescent="0.25">
      <c r="A6598" s="62">
        <v>40141914</v>
      </c>
      <c r="B6598" s="63" t="s">
        <v>6218</v>
      </c>
    </row>
    <row r="6599" spans="1:2" x14ac:dyDescent="0.25">
      <c r="A6599" s="62">
        <v>40141915</v>
      </c>
      <c r="B6599" s="63" t="s">
        <v>4005</v>
      </c>
    </row>
    <row r="6600" spans="1:2" x14ac:dyDescent="0.25">
      <c r="A6600" s="62">
        <v>40141916</v>
      </c>
      <c r="B6600" s="63" t="s">
        <v>885</v>
      </c>
    </row>
    <row r="6601" spans="1:2" x14ac:dyDescent="0.25">
      <c r="A6601" s="62">
        <v>40141917</v>
      </c>
      <c r="B6601" s="63" t="s">
        <v>5802</v>
      </c>
    </row>
    <row r="6602" spans="1:2" x14ac:dyDescent="0.25">
      <c r="A6602" s="62">
        <v>40141918</v>
      </c>
      <c r="B6602" s="63" t="s">
        <v>15064</v>
      </c>
    </row>
    <row r="6603" spans="1:2" x14ac:dyDescent="0.25">
      <c r="A6603" s="62">
        <v>40141919</v>
      </c>
      <c r="B6603" s="63" t="s">
        <v>14110</v>
      </c>
    </row>
    <row r="6604" spans="1:2" x14ac:dyDescent="0.25">
      <c r="A6604" s="62">
        <v>40141920</v>
      </c>
      <c r="B6604" s="63" t="s">
        <v>17117</v>
      </c>
    </row>
    <row r="6605" spans="1:2" x14ac:dyDescent="0.25">
      <c r="A6605" s="62">
        <v>40141921</v>
      </c>
      <c r="B6605" s="63" t="s">
        <v>12764</v>
      </c>
    </row>
    <row r="6606" spans="1:2" x14ac:dyDescent="0.25">
      <c r="A6606" s="62">
        <v>40141922</v>
      </c>
      <c r="B6606" s="63" t="s">
        <v>3074</v>
      </c>
    </row>
    <row r="6607" spans="1:2" x14ac:dyDescent="0.25">
      <c r="A6607" s="62">
        <v>40142001</v>
      </c>
      <c r="B6607" s="63" t="s">
        <v>8762</v>
      </c>
    </row>
    <row r="6608" spans="1:2" x14ac:dyDescent="0.25">
      <c r="A6608" s="62">
        <v>40142002</v>
      </c>
      <c r="B6608" s="63" t="s">
        <v>12234</v>
      </c>
    </row>
    <row r="6609" spans="1:2" x14ac:dyDescent="0.25">
      <c r="A6609" s="62">
        <v>40142003</v>
      </c>
      <c r="B6609" s="63" t="s">
        <v>8367</v>
      </c>
    </row>
    <row r="6610" spans="1:2" x14ac:dyDescent="0.25">
      <c r="A6610" s="62">
        <v>40142004</v>
      </c>
      <c r="B6610" s="63" t="s">
        <v>13805</v>
      </c>
    </row>
    <row r="6611" spans="1:2" x14ac:dyDescent="0.25">
      <c r="A6611" s="62">
        <v>40142005</v>
      </c>
      <c r="B6611" s="63" t="s">
        <v>3248</v>
      </c>
    </row>
    <row r="6612" spans="1:2" x14ac:dyDescent="0.25">
      <c r="A6612" s="62">
        <v>40142006</v>
      </c>
      <c r="B6612" s="63" t="s">
        <v>10542</v>
      </c>
    </row>
    <row r="6613" spans="1:2" x14ac:dyDescent="0.25">
      <c r="A6613" s="62">
        <v>40142007</v>
      </c>
      <c r="B6613" s="63" t="s">
        <v>9066</v>
      </c>
    </row>
    <row r="6614" spans="1:2" x14ac:dyDescent="0.25">
      <c r="A6614" s="62">
        <v>40142008</v>
      </c>
      <c r="B6614" s="63" t="s">
        <v>13074</v>
      </c>
    </row>
    <row r="6615" spans="1:2" x14ac:dyDescent="0.25">
      <c r="A6615" s="62">
        <v>40142009</v>
      </c>
      <c r="B6615" s="63" t="s">
        <v>18170</v>
      </c>
    </row>
    <row r="6616" spans="1:2" x14ac:dyDescent="0.25">
      <c r="A6616" s="62">
        <v>40142010</v>
      </c>
      <c r="B6616" s="63" t="s">
        <v>14854</v>
      </c>
    </row>
    <row r="6617" spans="1:2" x14ac:dyDescent="0.25">
      <c r="A6617" s="62">
        <v>40142101</v>
      </c>
      <c r="B6617" s="63" t="s">
        <v>7542</v>
      </c>
    </row>
    <row r="6618" spans="1:2" x14ac:dyDescent="0.25">
      <c r="A6618" s="62">
        <v>40142102</v>
      </c>
      <c r="B6618" s="63" t="s">
        <v>1126</v>
      </c>
    </row>
    <row r="6619" spans="1:2" x14ac:dyDescent="0.25">
      <c r="A6619" s="62">
        <v>40142103</v>
      </c>
      <c r="B6619" s="63" t="s">
        <v>17953</v>
      </c>
    </row>
    <row r="6620" spans="1:2" x14ac:dyDescent="0.25">
      <c r="A6620" s="62">
        <v>40142104</v>
      </c>
      <c r="B6620" s="63" t="s">
        <v>7409</v>
      </c>
    </row>
    <row r="6621" spans="1:2" x14ac:dyDescent="0.25">
      <c r="A6621" s="62">
        <v>40142105</v>
      </c>
      <c r="B6621" s="63" t="s">
        <v>17329</v>
      </c>
    </row>
    <row r="6622" spans="1:2" x14ac:dyDescent="0.25">
      <c r="A6622" s="62">
        <v>40142106</v>
      </c>
      <c r="B6622" s="63" t="s">
        <v>15251</v>
      </c>
    </row>
    <row r="6623" spans="1:2" x14ac:dyDescent="0.25">
      <c r="A6623" s="62">
        <v>40142107</v>
      </c>
      <c r="B6623" s="63" t="s">
        <v>7655</v>
      </c>
    </row>
    <row r="6624" spans="1:2" x14ac:dyDescent="0.25">
      <c r="A6624" s="62">
        <v>40142108</v>
      </c>
      <c r="B6624" s="63" t="s">
        <v>7853</v>
      </c>
    </row>
    <row r="6625" spans="1:2" x14ac:dyDescent="0.25">
      <c r="A6625" s="62">
        <v>40142109</v>
      </c>
      <c r="B6625" s="63" t="s">
        <v>18700</v>
      </c>
    </row>
    <row r="6626" spans="1:2" x14ac:dyDescent="0.25">
      <c r="A6626" s="62">
        <v>40142110</v>
      </c>
      <c r="B6626" s="63" t="s">
        <v>11485</v>
      </c>
    </row>
    <row r="6627" spans="1:2" x14ac:dyDescent="0.25">
      <c r="A6627" s="62">
        <v>40142111</v>
      </c>
      <c r="B6627" s="63" t="s">
        <v>9188</v>
      </c>
    </row>
    <row r="6628" spans="1:2" x14ac:dyDescent="0.25">
      <c r="A6628" s="62">
        <v>40142112</v>
      </c>
      <c r="B6628" s="63" t="s">
        <v>7807</v>
      </c>
    </row>
    <row r="6629" spans="1:2" x14ac:dyDescent="0.25">
      <c r="A6629" s="62">
        <v>40142113</v>
      </c>
      <c r="B6629" s="63" t="s">
        <v>5399</v>
      </c>
    </row>
    <row r="6630" spans="1:2" x14ac:dyDescent="0.25">
      <c r="A6630" s="62">
        <v>40142114</v>
      </c>
      <c r="B6630" s="63" t="s">
        <v>13282</v>
      </c>
    </row>
    <row r="6631" spans="1:2" x14ac:dyDescent="0.25">
      <c r="A6631" s="62">
        <v>40142115</v>
      </c>
      <c r="B6631" s="63" t="s">
        <v>8951</v>
      </c>
    </row>
    <row r="6632" spans="1:2" x14ac:dyDescent="0.25">
      <c r="A6632" s="62">
        <v>40142116</v>
      </c>
      <c r="B6632" s="63" t="s">
        <v>10018</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9434</v>
      </c>
    </row>
    <row r="6638" spans="1:2" x14ac:dyDescent="0.25">
      <c r="A6638" s="62">
        <v>40142122</v>
      </c>
      <c r="B6638" s="63" t="s">
        <v>6819</v>
      </c>
    </row>
    <row r="6639" spans="1:2" x14ac:dyDescent="0.25">
      <c r="A6639" s="62">
        <v>40142201</v>
      </c>
      <c r="B6639" s="63" t="s">
        <v>3356</v>
      </c>
    </row>
    <row r="6640" spans="1:2" x14ac:dyDescent="0.25">
      <c r="A6640" s="62">
        <v>40142202</v>
      </c>
      <c r="B6640" s="63" t="s">
        <v>6761</v>
      </c>
    </row>
    <row r="6641" spans="1:2" x14ac:dyDescent="0.25">
      <c r="A6641" s="62">
        <v>40142203</v>
      </c>
      <c r="B6641" s="63" t="s">
        <v>5869</v>
      </c>
    </row>
    <row r="6642" spans="1:2" x14ac:dyDescent="0.25">
      <c r="A6642" s="62">
        <v>40142301</v>
      </c>
      <c r="B6642" s="63" t="s">
        <v>2862</v>
      </c>
    </row>
    <row r="6643" spans="1:2" x14ac:dyDescent="0.25">
      <c r="A6643" s="62">
        <v>40142302</v>
      </c>
      <c r="B6643" s="63" t="s">
        <v>15083</v>
      </c>
    </row>
    <row r="6644" spans="1:2" x14ac:dyDescent="0.25">
      <c r="A6644" s="62">
        <v>40142303</v>
      </c>
      <c r="B6644" s="63" t="s">
        <v>12624</v>
      </c>
    </row>
    <row r="6645" spans="1:2" x14ac:dyDescent="0.25">
      <c r="A6645" s="62">
        <v>40142304</v>
      </c>
      <c r="B6645" s="63" t="s">
        <v>2341</v>
      </c>
    </row>
    <row r="6646" spans="1:2" x14ac:dyDescent="0.25">
      <c r="A6646" s="62">
        <v>40142305</v>
      </c>
      <c r="B6646" s="63" t="s">
        <v>8250</v>
      </c>
    </row>
    <row r="6647" spans="1:2" x14ac:dyDescent="0.25">
      <c r="A6647" s="62">
        <v>40142306</v>
      </c>
      <c r="B6647" s="63" t="s">
        <v>9219</v>
      </c>
    </row>
    <row r="6648" spans="1:2" x14ac:dyDescent="0.25">
      <c r="A6648" s="62">
        <v>40142307</v>
      </c>
      <c r="B6648" s="63" t="s">
        <v>4385</v>
      </c>
    </row>
    <row r="6649" spans="1:2" x14ac:dyDescent="0.25">
      <c r="A6649" s="62">
        <v>40142308</v>
      </c>
      <c r="B6649" s="63" t="s">
        <v>14087</v>
      </c>
    </row>
    <row r="6650" spans="1:2" x14ac:dyDescent="0.25">
      <c r="A6650" s="62">
        <v>40142309</v>
      </c>
      <c r="B6650" s="63" t="s">
        <v>8726</v>
      </c>
    </row>
    <row r="6651" spans="1:2" x14ac:dyDescent="0.25">
      <c r="A6651" s="62">
        <v>40142310</v>
      </c>
      <c r="B6651" s="63" t="s">
        <v>9830</v>
      </c>
    </row>
    <row r="6652" spans="1:2" x14ac:dyDescent="0.25">
      <c r="A6652" s="62">
        <v>40142311</v>
      </c>
      <c r="B6652" s="63" t="s">
        <v>9278</v>
      </c>
    </row>
    <row r="6653" spans="1:2" x14ac:dyDescent="0.25">
      <c r="A6653" s="62">
        <v>40142312</v>
      </c>
      <c r="B6653" s="63" t="s">
        <v>13299</v>
      </c>
    </row>
    <row r="6654" spans="1:2" x14ac:dyDescent="0.25">
      <c r="A6654" s="62">
        <v>40142313</v>
      </c>
      <c r="B6654" s="63" t="s">
        <v>6280</v>
      </c>
    </row>
    <row r="6655" spans="1:2" x14ac:dyDescent="0.25">
      <c r="A6655" s="62">
        <v>40142314</v>
      </c>
      <c r="B6655" s="63" t="s">
        <v>1505</v>
      </c>
    </row>
    <row r="6656" spans="1:2" x14ac:dyDescent="0.25">
      <c r="A6656" s="62">
        <v>40142315</v>
      </c>
      <c r="B6656" s="63" t="s">
        <v>12561</v>
      </c>
    </row>
    <row r="6657" spans="1:2" x14ac:dyDescent="0.25">
      <c r="A6657" s="62">
        <v>40142316</v>
      </c>
      <c r="B6657" s="63" t="s">
        <v>9153</v>
      </c>
    </row>
    <row r="6658" spans="1:2" x14ac:dyDescent="0.25">
      <c r="A6658" s="62">
        <v>40142317</v>
      </c>
      <c r="B6658" s="63" t="s">
        <v>8770</v>
      </c>
    </row>
    <row r="6659" spans="1:2" x14ac:dyDescent="0.25">
      <c r="A6659" s="62">
        <v>40142318</v>
      </c>
      <c r="B6659" s="63" t="s">
        <v>3446</v>
      </c>
    </row>
    <row r="6660" spans="1:2" x14ac:dyDescent="0.25">
      <c r="A6660" s="62">
        <v>40142319</v>
      </c>
      <c r="B6660" s="63" t="s">
        <v>2341</v>
      </c>
    </row>
    <row r="6661" spans="1:2" x14ac:dyDescent="0.25">
      <c r="A6661" s="62">
        <v>40142320</v>
      </c>
      <c r="B6661" s="63" t="s">
        <v>18352</v>
      </c>
    </row>
    <row r="6662" spans="1:2" x14ac:dyDescent="0.25">
      <c r="A6662" s="62">
        <v>40142321</v>
      </c>
      <c r="B6662" s="63" t="s">
        <v>3007</v>
      </c>
    </row>
    <row r="6663" spans="1:2" x14ac:dyDescent="0.25">
      <c r="A6663" s="62">
        <v>40142322</v>
      </c>
      <c r="B6663" s="63" t="s">
        <v>9851</v>
      </c>
    </row>
    <row r="6664" spans="1:2" x14ac:dyDescent="0.25">
      <c r="A6664" s="62">
        <v>40142323</v>
      </c>
      <c r="B6664" s="63" t="s">
        <v>8575</v>
      </c>
    </row>
    <row r="6665" spans="1:2" x14ac:dyDescent="0.25">
      <c r="A6665" s="62">
        <v>40142324</v>
      </c>
      <c r="B6665" s="63" t="s">
        <v>5344</v>
      </c>
    </row>
    <row r="6666" spans="1:2" x14ac:dyDescent="0.25">
      <c r="A6666" s="62">
        <v>40142325</v>
      </c>
      <c r="B6666" s="63" t="s">
        <v>4094</v>
      </c>
    </row>
    <row r="6667" spans="1:2" x14ac:dyDescent="0.25">
      <c r="A6667" s="62">
        <v>40142326</v>
      </c>
      <c r="B6667" s="63" t="s">
        <v>4568</v>
      </c>
    </row>
    <row r="6668" spans="1:2" x14ac:dyDescent="0.25">
      <c r="A6668" s="62">
        <v>40142327</v>
      </c>
      <c r="B6668" s="63" t="s">
        <v>5895</v>
      </c>
    </row>
    <row r="6669" spans="1:2" x14ac:dyDescent="0.25">
      <c r="A6669" s="62">
        <v>40142401</v>
      </c>
      <c r="B6669" s="63" t="s">
        <v>10810</v>
      </c>
    </row>
    <row r="6670" spans="1:2" x14ac:dyDescent="0.25">
      <c r="A6670" s="62">
        <v>40142402</v>
      </c>
      <c r="B6670" s="63" t="s">
        <v>12209</v>
      </c>
    </row>
    <row r="6671" spans="1:2" x14ac:dyDescent="0.25">
      <c r="A6671" s="62">
        <v>40142403</v>
      </c>
      <c r="B6671" s="63" t="s">
        <v>8259</v>
      </c>
    </row>
    <row r="6672" spans="1:2" x14ac:dyDescent="0.25">
      <c r="A6672" s="62">
        <v>40142404</v>
      </c>
      <c r="B6672" s="63" t="s">
        <v>9783</v>
      </c>
    </row>
    <row r="6673" spans="1:2" x14ac:dyDescent="0.25">
      <c r="A6673" s="62">
        <v>40142405</v>
      </c>
      <c r="B6673" s="63" t="s">
        <v>5654</v>
      </c>
    </row>
    <row r="6674" spans="1:2" x14ac:dyDescent="0.25">
      <c r="A6674" s="62">
        <v>40142406</v>
      </c>
      <c r="B6674" s="63" t="s">
        <v>11417</v>
      </c>
    </row>
    <row r="6675" spans="1:2" x14ac:dyDescent="0.25">
      <c r="A6675" s="62">
        <v>40142407</v>
      </c>
      <c r="B6675" s="63" t="s">
        <v>8168</v>
      </c>
    </row>
    <row r="6676" spans="1:2" x14ac:dyDescent="0.25">
      <c r="A6676" s="62">
        <v>40142408</v>
      </c>
      <c r="B6676" s="63" t="s">
        <v>8088</v>
      </c>
    </row>
    <row r="6677" spans="1:2" x14ac:dyDescent="0.25">
      <c r="A6677" s="62">
        <v>40142409</v>
      </c>
      <c r="B6677" s="63" t="s">
        <v>2691</v>
      </c>
    </row>
    <row r="6678" spans="1:2" x14ac:dyDescent="0.25">
      <c r="A6678" s="62">
        <v>40142410</v>
      </c>
      <c r="B6678" s="63" t="s">
        <v>9116</v>
      </c>
    </row>
    <row r="6679" spans="1:2" x14ac:dyDescent="0.25">
      <c r="A6679" s="62">
        <v>40142411</v>
      </c>
      <c r="B6679" s="63" t="s">
        <v>10191</v>
      </c>
    </row>
    <row r="6680" spans="1:2" x14ac:dyDescent="0.25">
      <c r="A6680" s="62">
        <v>40142412</v>
      </c>
      <c r="B6680" s="63" t="s">
        <v>427</v>
      </c>
    </row>
    <row r="6681" spans="1:2" x14ac:dyDescent="0.25">
      <c r="A6681" s="62">
        <v>40142413</v>
      </c>
      <c r="B6681" s="63" t="s">
        <v>12010</v>
      </c>
    </row>
    <row r="6682" spans="1:2" x14ac:dyDescent="0.25">
      <c r="A6682" s="62">
        <v>40142414</v>
      </c>
      <c r="B6682" s="63" t="s">
        <v>17378</v>
      </c>
    </row>
    <row r="6683" spans="1:2" x14ac:dyDescent="0.25">
      <c r="A6683" s="62">
        <v>40142501</v>
      </c>
      <c r="B6683" s="63" t="s">
        <v>5739</v>
      </c>
    </row>
    <row r="6684" spans="1:2" x14ac:dyDescent="0.25">
      <c r="A6684" s="62">
        <v>40142502</v>
      </c>
      <c r="B6684" s="63" t="s">
        <v>12726</v>
      </c>
    </row>
    <row r="6685" spans="1:2" x14ac:dyDescent="0.25">
      <c r="A6685" s="62">
        <v>40142503</v>
      </c>
      <c r="B6685" s="63" t="s">
        <v>6656</v>
      </c>
    </row>
    <row r="6686" spans="1:2" x14ac:dyDescent="0.25">
      <c r="A6686" s="62">
        <v>40142504</v>
      </c>
      <c r="B6686" s="63" t="s">
        <v>12441</v>
      </c>
    </row>
    <row r="6687" spans="1:2" x14ac:dyDescent="0.25">
      <c r="A6687" s="62">
        <v>40142604</v>
      </c>
      <c r="B6687" s="63" t="s">
        <v>5061</v>
      </c>
    </row>
    <row r="6688" spans="1:2" x14ac:dyDescent="0.25">
      <c r="A6688" s="62">
        <v>40142605</v>
      </c>
      <c r="B6688" s="63" t="s">
        <v>12857</v>
      </c>
    </row>
    <row r="6689" spans="1:2" x14ac:dyDescent="0.25">
      <c r="A6689" s="62">
        <v>40142606</v>
      </c>
      <c r="B6689" s="63" t="s">
        <v>8332</v>
      </c>
    </row>
    <row r="6690" spans="1:2" x14ac:dyDescent="0.25">
      <c r="A6690" s="62">
        <v>40142607</v>
      </c>
      <c r="B6690" s="63" t="s">
        <v>13612</v>
      </c>
    </row>
    <row r="6691" spans="1:2" x14ac:dyDescent="0.25">
      <c r="A6691" s="62">
        <v>40142608</v>
      </c>
      <c r="B6691" s="63" t="s">
        <v>10041</v>
      </c>
    </row>
    <row r="6692" spans="1:2" x14ac:dyDescent="0.25">
      <c r="A6692" s="62">
        <v>40142609</v>
      </c>
      <c r="B6692" s="63" t="s">
        <v>7887</v>
      </c>
    </row>
    <row r="6693" spans="1:2" x14ac:dyDescent="0.25">
      <c r="A6693" s="62">
        <v>40142610</v>
      </c>
      <c r="B6693" s="63" t="s">
        <v>14964</v>
      </c>
    </row>
    <row r="6694" spans="1:2" x14ac:dyDescent="0.25">
      <c r="A6694" s="62">
        <v>40142611</v>
      </c>
      <c r="B6694" s="63" t="s">
        <v>15811</v>
      </c>
    </row>
    <row r="6695" spans="1:2" x14ac:dyDescent="0.25">
      <c r="A6695" s="62">
        <v>40142612</v>
      </c>
      <c r="B6695" s="63" t="s">
        <v>14307</v>
      </c>
    </row>
    <row r="6696" spans="1:2" x14ac:dyDescent="0.25">
      <c r="A6696" s="62">
        <v>40142613</v>
      </c>
      <c r="B6696" s="63" t="s">
        <v>12313</v>
      </c>
    </row>
    <row r="6697" spans="1:2" x14ac:dyDescent="0.25">
      <c r="A6697" s="62">
        <v>40142614</v>
      </c>
      <c r="B6697" s="63" t="s">
        <v>3936</v>
      </c>
    </row>
    <row r="6698" spans="1:2" x14ac:dyDescent="0.25">
      <c r="A6698" s="62">
        <v>40142615</v>
      </c>
      <c r="B6698" s="63" t="s">
        <v>10934</v>
      </c>
    </row>
    <row r="6699" spans="1:2" x14ac:dyDescent="0.25">
      <c r="A6699" s="62">
        <v>40151501</v>
      </c>
      <c r="B6699" s="63" t="s">
        <v>12836</v>
      </c>
    </row>
    <row r="6700" spans="1:2" x14ac:dyDescent="0.25">
      <c r="A6700" s="62">
        <v>40151502</v>
      </c>
      <c r="B6700" s="63" t="s">
        <v>4739</v>
      </c>
    </row>
    <row r="6701" spans="1:2" x14ac:dyDescent="0.25">
      <c r="A6701" s="62">
        <v>40151503</v>
      </c>
      <c r="B6701" s="63" t="s">
        <v>15714</v>
      </c>
    </row>
    <row r="6702" spans="1:2" x14ac:dyDescent="0.25">
      <c r="A6702" s="62">
        <v>40151504</v>
      </c>
      <c r="B6702" s="63" t="s">
        <v>15504</v>
      </c>
    </row>
    <row r="6703" spans="1:2" x14ac:dyDescent="0.25">
      <c r="A6703" s="62">
        <v>40151505</v>
      </c>
      <c r="B6703" s="63" t="s">
        <v>3987</v>
      </c>
    </row>
    <row r="6704" spans="1:2" x14ac:dyDescent="0.25">
      <c r="A6704" s="62">
        <v>40151506</v>
      </c>
      <c r="B6704" s="63" t="s">
        <v>3890</v>
      </c>
    </row>
    <row r="6705" spans="1:2" x14ac:dyDescent="0.25">
      <c r="A6705" s="62">
        <v>40151507</v>
      </c>
      <c r="B6705" s="63" t="s">
        <v>14900</v>
      </c>
    </row>
    <row r="6706" spans="1:2" x14ac:dyDescent="0.25">
      <c r="A6706" s="62">
        <v>40151508</v>
      </c>
      <c r="B6706" s="63" t="s">
        <v>10236</v>
      </c>
    </row>
    <row r="6707" spans="1:2" x14ac:dyDescent="0.25">
      <c r="A6707" s="62">
        <v>40151509</v>
      </c>
      <c r="B6707" s="63" t="s">
        <v>16721</v>
      </c>
    </row>
    <row r="6708" spans="1:2" x14ac:dyDescent="0.25">
      <c r="A6708" s="62">
        <v>40151510</v>
      </c>
      <c r="B6708" s="63" t="s">
        <v>1752</v>
      </c>
    </row>
    <row r="6709" spans="1:2" x14ac:dyDescent="0.25">
      <c r="A6709" s="62">
        <v>40151511</v>
      </c>
      <c r="B6709" s="63" t="s">
        <v>908</v>
      </c>
    </row>
    <row r="6710" spans="1:2" x14ac:dyDescent="0.25">
      <c r="A6710" s="62">
        <v>40151512</v>
      </c>
      <c r="B6710" s="63" t="s">
        <v>6009</v>
      </c>
    </row>
    <row r="6711" spans="1:2" x14ac:dyDescent="0.25">
      <c r="A6711" s="62">
        <v>40151513</v>
      </c>
      <c r="B6711" s="63" t="s">
        <v>9500</v>
      </c>
    </row>
    <row r="6712" spans="1:2" x14ac:dyDescent="0.25">
      <c r="A6712" s="62">
        <v>40151514</v>
      </c>
      <c r="B6712" s="63" t="s">
        <v>18467</v>
      </c>
    </row>
    <row r="6713" spans="1:2" x14ac:dyDescent="0.25">
      <c r="A6713" s="62">
        <v>40151515</v>
      </c>
      <c r="B6713" s="63" t="s">
        <v>12963</v>
      </c>
    </row>
    <row r="6714" spans="1:2" x14ac:dyDescent="0.25">
      <c r="A6714" s="62">
        <v>40151516</v>
      </c>
      <c r="B6714" s="63" t="s">
        <v>11394</v>
      </c>
    </row>
    <row r="6715" spans="1:2" x14ac:dyDescent="0.25">
      <c r="A6715" s="62">
        <v>40151517</v>
      </c>
      <c r="B6715" s="63" t="s">
        <v>16030</v>
      </c>
    </row>
    <row r="6716" spans="1:2" x14ac:dyDescent="0.25">
      <c r="A6716" s="62">
        <v>40151518</v>
      </c>
      <c r="B6716" s="63" t="s">
        <v>15261</v>
      </c>
    </row>
    <row r="6717" spans="1:2" x14ac:dyDescent="0.25">
      <c r="A6717" s="62">
        <v>40151519</v>
      </c>
      <c r="B6717" s="63" t="s">
        <v>8174</v>
      </c>
    </row>
    <row r="6718" spans="1:2" x14ac:dyDescent="0.25">
      <c r="A6718" s="62">
        <v>40151520</v>
      </c>
      <c r="B6718" s="63" t="s">
        <v>1400</v>
      </c>
    </row>
    <row r="6719" spans="1:2" x14ac:dyDescent="0.25">
      <c r="A6719" s="62">
        <v>40151521</v>
      </c>
      <c r="B6719" s="63" t="s">
        <v>11851</v>
      </c>
    </row>
    <row r="6720" spans="1:2" x14ac:dyDescent="0.25">
      <c r="A6720" s="62">
        <v>40151522</v>
      </c>
      <c r="B6720" s="63" t="s">
        <v>7743</v>
      </c>
    </row>
    <row r="6721" spans="1:2" x14ac:dyDescent="0.25">
      <c r="A6721" s="62">
        <v>40151523</v>
      </c>
      <c r="B6721" s="63" t="s">
        <v>16304</v>
      </c>
    </row>
    <row r="6722" spans="1:2" x14ac:dyDescent="0.25">
      <c r="A6722" s="62">
        <v>40151524</v>
      </c>
      <c r="B6722" s="63" t="s">
        <v>6658</v>
      </c>
    </row>
    <row r="6723" spans="1:2" x14ac:dyDescent="0.25">
      <c r="A6723" s="62">
        <v>40151525</v>
      </c>
      <c r="B6723" s="63" t="s">
        <v>12078</v>
      </c>
    </row>
    <row r="6724" spans="1:2" x14ac:dyDescent="0.25">
      <c r="A6724" s="62">
        <v>40151526</v>
      </c>
      <c r="B6724" s="63" t="s">
        <v>8366</v>
      </c>
    </row>
    <row r="6725" spans="1:2" x14ac:dyDescent="0.25">
      <c r="A6725" s="62">
        <v>40151527</v>
      </c>
      <c r="B6725" s="63" t="s">
        <v>3183</v>
      </c>
    </row>
    <row r="6726" spans="1:2" x14ac:dyDescent="0.25">
      <c r="A6726" s="62">
        <v>40151528</v>
      </c>
      <c r="B6726" s="63" t="s">
        <v>11821</v>
      </c>
    </row>
    <row r="6727" spans="1:2" x14ac:dyDescent="0.25">
      <c r="A6727" s="62">
        <v>40151529</v>
      </c>
      <c r="B6727" s="63" t="s">
        <v>6708</v>
      </c>
    </row>
    <row r="6728" spans="1:2" x14ac:dyDescent="0.25">
      <c r="A6728" s="62">
        <v>40151530</v>
      </c>
      <c r="B6728" s="63" t="s">
        <v>12784</v>
      </c>
    </row>
    <row r="6729" spans="1:2" x14ac:dyDescent="0.25">
      <c r="A6729" s="62">
        <v>40151531</v>
      </c>
      <c r="B6729" s="63" t="s">
        <v>8415</v>
      </c>
    </row>
    <row r="6730" spans="1:2" x14ac:dyDescent="0.25">
      <c r="A6730" s="62">
        <v>40151532</v>
      </c>
      <c r="B6730" s="63" t="s">
        <v>17927</v>
      </c>
    </row>
    <row r="6731" spans="1:2" x14ac:dyDescent="0.25">
      <c r="A6731" s="62">
        <v>40151533</v>
      </c>
      <c r="B6731" s="63" t="s">
        <v>1281</v>
      </c>
    </row>
    <row r="6732" spans="1:2" x14ac:dyDescent="0.25">
      <c r="A6732" s="62">
        <v>40151534</v>
      </c>
      <c r="B6732" s="63" t="s">
        <v>6972</v>
      </c>
    </row>
    <row r="6733" spans="1:2" x14ac:dyDescent="0.25">
      <c r="A6733" s="62">
        <v>40151546</v>
      </c>
      <c r="B6733" s="63" t="s">
        <v>15207</v>
      </c>
    </row>
    <row r="6734" spans="1:2" x14ac:dyDescent="0.25">
      <c r="A6734" s="62">
        <v>40151547</v>
      </c>
      <c r="B6734" s="63" t="s">
        <v>10730</v>
      </c>
    </row>
    <row r="6735" spans="1:2" x14ac:dyDescent="0.25">
      <c r="A6735" s="62">
        <v>40151548</v>
      </c>
      <c r="B6735" s="63" t="s">
        <v>60</v>
      </c>
    </row>
    <row r="6736" spans="1:2" x14ac:dyDescent="0.25">
      <c r="A6736" s="62">
        <v>40151549</v>
      </c>
      <c r="B6736" s="63" t="s">
        <v>2829</v>
      </c>
    </row>
    <row r="6737" spans="1:2" x14ac:dyDescent="0.25">
      <c r="A6737" s="62">
        <v>40151550</v>
      </c>
      <c r="B6737" s="63" t="s">
        <v>4697</v>
      </c>
    </row>
    <row r="6738" spans="1:2" x14ac:dyDescent="0.25">
      <c r="A6738" s="62">
        <v>40151551</v>
      </c>
      <c r="B6738" s="63" t="s">
        <v>18646</v>
      </c>
    </row>
    <row r="6739" spans="1:2" x14ac:dyDescent="0.25">
      <c r="A6739" s="62">
        <v>40151552</v>
      </c>
      <c r="B6739" s="63" t="s">
        <v>12583</v>
      </c>
    </row>
    <row r="6740" spans="1:2" x14ac:dyDescent="0.25">
      <c r="A6740" s="62">
        <v>40151553</v>
      </c>
      <c r="B6740" s="63" t="s">
        <v>11832</v>
      </c>
    </row>
    <row r="6741" spans="1:2" x14ac:dyDescent="0.25">
      <c r="A6741" s="62">
        <v>40151554</v>
      </c>
      <c r="B6741" s="63" t="s">
        <v>15587</v>
      </c>
    </row>
    <row r="6742" spans="1:2" x14ac:dyDescent="0.25">
      <c r="A6742" s="62">
        <v>40151555</v>
      </c>
      <c r="B6742" s="63" t="s">
        <v>15370</v>
      </c>
    </row>
    <row r="6743" spans="1:2" x14ac:dyDescent="0.25">
      <c r="A6743" s="62">
        <v>40151556</v>
      </c>
      <c r="B6743" s="63" t="s">
        <v>10234</v>
      </c>
    </row>
    <row r="6744" spans="1:2" x14ac:dyDescent="0.25">
      <c r="A6744" s="62">
        <v>40151557</v>
      </c>
      <c r="B6744" s="63" t="s">
        <v>10819</v>
      </c>
    </row>
    <row r="6745" spans="1:2" x14ac:dyDescent="0.25">
      <c r="A6745" s="62">
        <v>40151558</v>
      </c>
      <c r="B6745" s="63" t="s">
        <v>9935</v>
      </c>
    </row>
    <row r="6746" spans="1:2" x14ac:dyDescent="0.25">
      <c r="A6746" s="62">
        <v>40151559</v>
      </c>
      <c r="B6746" s="63" t="s">
        <v>4688</v>
      </c>
    </row>
    <row r="6747" spans="1:2" x14ac:dyDescent="0.25">
      <c r="A6747" s="62">
        <v>40151560</v>
      </c>
      <c r="B6747" s="63" t="s">
        <v>15036</v>
      </c>
    </row>
    <row r="6748" spans="1:2" x14ac:dyDescent="0.25">
      <c r="A6748" s="62">
        <v>40151561</v>
      </c>
      <c r="B6748" s="63" t="s">
        <v>13811</v>
      </c>
    </row>
    <row r="6749" spans="1:2" x14ac:dyDescent="0.25">
      <c r="A6749" s="62">
        <v>40151562</v>
      </c>
      <c r="B6749" s="63" t="s">
        <v>6151</v>
      </c>
    </row>
    <row r="6750" spans="1:2" x14ac:dyDescent="0.25">
      <c r="A6750" s="62">
        <v>40151563</v>
      </c>
      <c r="B6750" s="63" t="s">
        <v>14476</v>
      </c>
    </row>
    <row r="6751" spans="1:2" x14ac:dyDescent="0.25">
      <c r="A6751" s="62">
        <v>40151564</v>
      </c>
      <c r="B6751" s="63" t="s">
        <v>4112</v>
      </c>
    </row>
    <row r="6752" spans="1:2" x14ac:dyDescent="0.25">
      <c r="A6752" s="62">
        <v>40151601</v>
      </c>
      <c r="B6752" s="63" t="s">
        <v>11424</v>
      </c>
    </row>
    <row r="6753" spans="1:2" x14ac:dyDescent="0.25">
      <c r="A6753" s="62">
        <v>40151602</v>
      </c>
      <c r="B6753" s="63" t="s">
        <v>8600</v>
      </c>
    </row>
    <row r="6754" spans="1:2" x14ac:dyDescent="0.25">
      <c r="A6754" s="62">
        <v>40151603</v>
      </c>
      <c r="B6754" s="63" t="s">
        <v>4046</v>
      </c>
    </row>
    <row r="6755" spans="1:2" x14ac:dyDescent="0.25">
      <c r="A6755" s="62">
        <v>40151604</v>
      </c>
      <c r="B6755" s="63" t="s">
        <v>1712</v>
      </c>
    </row>
    <row r="6756" spans="1:2" x14ac:dyDescent="0.25">
      <c r="A6756" s="62">
        <v>40151605</v>
      </c>
      <c r="B6756" s="63" t="s">
        <v>4746</v>
      </c>
    </row>
    <row r="6757" spans="1:2" x14ac:dyDescent="0.25">
      <c r="A6757" s="62">
        <v>40151606</v>
      </c>
      <c r="B6757" s="63" t="s">
        <v>4744</v>
      </c>
    </row>
    <row r="6758" spans="1:2" x14ac:dyDescent="0.25">
      <c r="A6758" s="62">
        <v>40151607</v>
      </c>
      <c r="B6758" s="63" t="s">
        <v>3011</v>
      </c>
    </row>
    <row r="6759" spans="1:2" x14ac:dyDescent="0.25">
      <c r="A6759" s="62">
        <v>40151608</v>
      </c>
      <c r="B6759" s="63" t="s">
        <v>459</v>
      </c>
    </row>
    <row r="6760" spans="1:2" x14ac:dyDescent="0.25">
      <c r="A6760" s="62">
        <v>40151609</v>
      </c>
      <c r="B6760" s="63" t="s">
        <v>1909</v>
      </c>
    </row>
    <row r="6761" spans="1:2" x14ac:dyDescent="0.25">
      <c r="A6761" s="62">
        <v>40151610</v>
      </c>
      <c r="B6761" s="63" t="s">
        <v>14557</v>
      </c>
    </row>
    <row r="6762" spans="1:2" x14ac:dyDescent="0.25">
      <c r="A6762" s="62">
        <v>40151611</v>
      </c>
      <c r="B6762" s="63" t="s">
        <v>9057</v>
      </c>
    </row>
    <row r="6763" spans="1:2" x14ac:dyDescent="0.25">
      <c r="A6763" s="62">
        <v>40151612</v>
      </c>
      <c r="B6763" s="63" t="s">
        <v>8069</v>
      </c>
    </row>
    <row r="6764" spans="1:2" x14ac:dyDescent="0.25">
      <c r="A6764" s="62">
        <v>40151613</v>
      </c>
      <c r="B6764" s="63" t="s">
        <v>2233</v>
      </c>
    </row>
    <row r="6765" spans="1:2" x14ac:dyDescent="0.25">
      <c r="A6765" s="62">
        <v>40151614</v>
      </c>
      <c r="B6765" s="63" t="s">
        <v>15763</v>
      </c>
    </row>
    <row r="6766" spans="1:2" x14ac:dyDescent="0.25">
      <c r="A6766" s="62">
        <v>40151615</v>
      </c>
      <c r="B6766" s="63" t="s">
        <v>10067</v>
      </c>
    </row>
    <row r="6767" spans="1:2" x14ac:dyDescent="0.25">
      <c r="A6767" s="62">
        <v>40151616</v>
      </c>
      <c r="B6767" s="63" t="s">
        <v>16207</v>
      </c>
    </row>
    <row r="6768" spans="1:2" x14ac:dyDescent="0.25">
      <c r="A6768" s="62">
        <v>40151701</v>
      </c>
      <c r="B6768" s="63" t="s">
        <v>2137</v>
      </c>
    </row>
    <row r="6769" spans="1:2" x14ac:dyDescent="0.25">
      <c r="A6769" s="62">
        <v>40151712</v>
      </c>
      <c r="B6769" s="63" t="s">
        <v>5243</v>
      </c>
    </row>
    <row r="6770" spans="1:2" x14ac:dyDescent="0.25">
      <c r="A6770" s="62">
        <v>40151713</v>
      </c>
      <c r="B6770" s="63" t="s">
        <v>7546</v>
      </c>
    </row>
    <row r="6771" spans="1:2" x14ac:dyDescent="0.25">
      <c r="A6771" s="62">
        <v>40151714</v>
      </c>
      <c r="B6771" s="63" t="s">
        <v>9601</v>
      </c>
    </row>
    <row r="6772" spans="1:2" x14ac:dyDescent="0.25">
      <c r="A6772" s="62">
        <v>40151715</v>
      </c>
      <c r="B6772" s="63" t="s">
        <v>6831</v>
      </c>
    </row>
    <row r="6773" spans="1:2" x14ac:dyDescent="0.25">
      <c r="A6773" s="62">
        <v>40151716</v>
      </c>
      <c r="B6773" s="63" t="s">
        <v>15033</v>
      </c>
    </row>
    <row r="6774" spans="1:2" x14ac:dyDescent="0.25">
      <c r="A6774" s="62">
        <v>40151717</v>
      </c>
      <c r="B6774" s="63" t="s">
        <v>1495</v>
      </c>
    </row>
    <row r="6775" spans="1:2" x14ac:dyDescent="0.25">
      <c r="A6775" s="62">
        <v>40151718</v>
      </c>
      <c r="B6775" s="63" t="s">
        <v>17574</v>
      </c>
    </row>
    <row r="6776" spans="1:2" x14ac:dyDescent="0.25">
      <c r="A6776" s="62">
        <v>40151719</v>
      </c>
      <c r="B6776" s="63" t="s">
        <v>12251</v>
      </c>
    </row>
    <row r="6777" spans="1:2" x14ac:dyDescent="0.25">
      <c r="A6777" s="62">
        <v>40151720</v>
      </c>
      <c r="B6777" s="63" t="s">
        <v>12319</v>
      </c>
    </row>
    <row r="6778" spans="1:2" x14ac:dyDescent="0.25">
      <c r="A6778" s="62">
        <v>40151721</v>
      </c>
      <c r="B6778" s="63" t="s">
        <v>9240</v>
      </c>
    </row>
    <row r="6779" spans="1:2" x14ac:dyDescent="0.25">
      <c r="A6779" s="62">
        <v>40151722</v>
      </c>
      <c r="B6779" s="63" t="s">
        <v>17638</v>
      </c>
    </row>
    <row r="6780" spans="1:2" x14ac:dyDescent="0.25">
      <c r="A6780" s="62">
        <v>40151723</v>
      </c>
      <c r="B6780" s="63" t="s">
        <v>10009</v>
      </c>
    </row>
    <row r="6781" spans="1:2" x14ac:dyDescent="0.25">
      <c r="A6781" s="62">
        <v>40151724</v>
      </c>
      <c r="B6781" s="63" t="s">
        <v>2808</v>
      </c>
    </row>
    <row r="6782" spans="1:2" x14ac:dyDescent="0.25">
      <c r="A6782" s="62">
        <v>40151725</v>
      </c>
      <c r="B6782" s="63" t="s">
        <v>771</v>
      </c>
    </row>
    <row r="6783" spans="1:2" x14ac:dyDescent="0.25">
      <c r="A6783" s="62">
        <v>40151726</v>
      </c>
      <c r="B6783" s="63" t="s">
        <v>12692</v>
      </c>
    </row>
    <row r="6784" spans="1:2" x14ac:dyDescent="0.25">
      <c r="A6784" s="62">
        <v>40151727</v>
      </c>
      <c r="B6784" s="63" t="s">
        <v>1808</v>
      </c>
    </row>
    <row r="6785" spans="1:2" x14ac:dyDescent="0.25">
      <c r="A6785" s="62">
        <v>40151728</v>
      </c>
      <c r="B6785" s="63" t="s">
        <v>14551</v>
      </c>
    </row>
    <row r="6786" spans="1:2" x14ac:dyDescent="0.25">
      <c r="A6786" s="62">
        <v>40161501</v>
      </c>
      <c r="B6786" s="63" t="s">
        <v>13013</v>
      </c>
    </row>
    <row r="6787" spans="1:2" x14ac:dyDescent="0.25">
      <c r="A6787" s="62">
        <v>40161502</v>
      </c>
      <c r="B6787" s="63" t="s">
        <v>12359</v>
      </c>
    </row>
    <row r="6788" spans="1:2" x14ac:dyDescent="0.25">
      <c r="A6788" s="62">
        <v>40161503</v>
      </c>
      <c r="B6788" s="63" t="s">
        <v>14595</v>
      </c>
    </row>
    <row r="6789" spans="1:2" x14ac:dyDescent="0.25">
      <c r="A6789" s="62">
        <v>40161504</v>
      </c>
      <c r="B6789" s="63" t="s">
        <v>4170</v>
      </c>
    </row>
    <row r="6790" spans="1:2" x14ac:dyDescent="0.25">
      <c r="A6790" s="62">
        <v>40161505</v>
      </c>
      <c r="B6790" s="63" t="s">
        <v>16923</v>
      </c>
    </row>
    <row r="6791" spans="1:2" x14ac:dyDescent="0.25">
      <c r="A6791" s="62">
        <v>40161506</v>
      </c>
      <c r="B6791" s="63" t="s">
        <v>9089</v>
      </c>
    </row>
    <row r="6792" spans="1:2" x14ac:dyDescent="0.25">
      <c r="A6792" s="62">
        <v>40161507</v>
      </c>
      <c r="B6792" s="63" t="s">
        <v>9579</v>
      </c>
    </row>
    <row r="6793" spans="1:2" x14ac:dyDescent="0.25">
      <c r="A6793" s="62">
        <v>40161508</v>
      </c>
      <c r="B6793" s="63" t="s">
        <v>8678</v>
      </c>
    </row>
    <row r="6794" spans="1:2" x14ac:dyDescent="0.25">
      <c r="A6794" s="62">
        <v>40161509</v>
      </c>
      <c r="B6794" s="63" t="s">
        <v>18299</v>
      </c>
    </row>
    <row r="6795" spans="1:2" x14ac:dyDescent="0.25">
      <c r="A6795" s="62">
        <v>40161511</v>
      </c>
      <c r="B6795" s="63" t="s">
        <v>828</v>
      </c>
    </row>
    <row r="6796" spans="1:2" x14ac:dyDescent="0.25">
      <c r="A6796" s="62">
        <v>40161512</v>
      </c>
      <c r="B6796" s="63" t="s">
        <v>16259</v>
      </c>
    </row>
    <row r="6797" spans="1:2" x14ac:dyDescent="0.25">
      <c r="A6797" s="62">
        <v>40161513</v>
      </c>
      <c r="B6797" s="63" t="s">
        <v>6092</v>
      </c>
    </row>
    <row r="6798" spans="1:2" x14ac:dyDescent="0.25">
      <c r="A6798" s="62">
        <v>40161514</v>
      </c>
      <c r="B6798" s="63" t="s">
        <v>4050</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5292</v>
      </c>
    </row>
    <row r="6804" spans="1:2" x14ac:dyDescent="0.25">
      <c r="A6804" s="62">
        <v>40161520</v>
      </c>
      <c r="B6804" s="63" t="s">
        <v>7419</v>
      </c>
    </row>
    <row r="6805" spans="1:2" x14ac:dyDescent="0.25">
      <c r="A6805" s="62">
        <v>40161521</v>
      </c>
      <c r="B6805" s="63" t="s">
        <v>17831</v>
      </c>
    </row>
    <row r="6806" spans="1:2" x14ac:dyDescent="0.25">
      <c r="A6806" s="62">
        <v>40161522</v>
      </c>
      <c r="B6806" s="63" t="s">
        <v>13532</v>
      </c>
    </row>
    <row r="6807" spans="1:2" x14ac:dyDescent="0.25">
      <c r="A6807" s="62">
        <v>40161524</v>
      </c>
      <c r="B6807" s="63" t="s">
        <v>9845</v>
      </c>
    </row>
    <row r="6808" spans="1:2" x14ac:dyDescent="0.25">
      <c r="A6808" s="62">
        <v>40161525</v>
      </c>
      <c r="B6808" s="63" t="s">
        <v>730</v>
      </c>
    </row>
    <row r="6809" spans="1:2" x14ac:dyDescent="0.25">
      <c r="A6809" s="62">
        <v>40161526</v>
      </c>
      <c r="B6809" s="63" t="s">
        <v>11568</v>
      </c>
    </row>
    <row r="6810" spans="1:2" x14ac:dyDescent="0.25">
      <c r="A6810" s="62">
        <v>40161527</v>
      </c>
      <c r="B6810" s="63" t="s">
        <v>10834</v>
      </c>
    </row>
    <row r="6811" spans="1:2" x14ac:dyDescent="0.25">
      <c r="A6811" s="62">
        <v>40161601</v>
      </c>
      <c r="B6811" s="63" t="s">
        <v>14266</v>
      </c>
    </row>
    <row r="6812" spans="1:2" x14ac:dyDescent="0.25">
      <c r="A6812" s="62">
        <v>40161602</v>
      </c>
      <c r="B6812" s="63" t="s">
        <v>1632</v>
      </c>
    </row>
    <row r="6813" spans="1:2" x14ac:dyDescent="0.25">
      <c r="A6813" s="62">
        <v>40161701</v>
      </c>
      <c r="B6813" s="63" t="s">
        <v>8731</v>
      </c>
    </row>
    <row r="6814" spans="1:2" x14ac:dyDescent="0.25">
      <c r="A6814" s="62">
        <v>40161702</v>
      </c>
      <c r="B6814" s="63" t="s">
        <v>5342</v>
      </c>
    </row>
    <row r="6815" spans="1:2" x14ac:dyDescent="0.25">
      <c r="A6815" s="62">
        <v>40161703</v>
      </c>
      <c r="B6815" s="63" t="s">
        <v>12026</v>
      </c>
    </row>
    <row r="6816" spans="1:2" x14ac:dyDescent="0.25">
      <c r="A6816" s="62">
        <v>40161704</v>
      </c>
      <c r="B6816" s="63" t="s">
        <v>13559</v>
      </c>
    </row>
    <row r="6817" spans="1:2" x14ac:dyDescent="0.25">
      <c r="A6817" s="62">
        <v>40161801</v>
      </c>
      <c r="B6817" s="63" t="s">
        <v>20</v>
      </c>
    </row>
    <row r="6818" spans="1:2" x14ac:dyDescent="0.25">
      <c r="A6818" s="62">
        <v>40161802</v>
      </c>
      <c r="B6818" s="63" t="s">
        <v>10672</v>
      </c>
    </row>
    <row r="6819" spans="1:2" x14ac:dyDescent="0.25">
      <c r="A6819" s="62">
        <v>40161803</v>
      </c>
      <c r="B6819" s="63" t="s">
        <v>12418</v>
      </c>
    </row>
    <row r="6820" spans="1:2" x14ac:dyDescent="0.25">
      <c r="A6820" s="62">
        <v>40161804</v>
      </c>
      <c r="B6820" s="63" t="s">
        <v>5452</v>
      </c>
    </row>
    <row r="6821" spans="1:2" x14ac:dyDescent="0.25">
      <c r="A6821" s="62">
        <v>40161805</v>
      </c>
      <c r="B6821" s="63" t="s">
        <v>2621</v>
      </c>
    </row>
    <row r="6822" spans="1:2" x14ac:dyDescent="0.25">
      <c r="A6822" s="62">
        <v>40161806</v>
      </c>
      <c r="B6822" s="63" t="s">
        <v>1594</v>
      </c>
    </row>
    <row r="6823" spans="1:2" x14ac:dyDescent="0.25">
      <c r="A6823" s="62">
        <v>41101502</v>
      </c>
      <c r="B6823" s="63" t="s">
        <v>883</v>
      </c>
    </row>
    <row r="6824" spans="1:2" x14ac:dyDescent="0.25">
      <c r="A6824" s="62">
        <v>41101503</v>
      </c>
      <c r="B6824" s="63" t="s">
        <v>3515</v>
      </c>
    </row>
    <row r="6825" spans="1:2" x14ac:dyDescent="0.25">
      <c r="A6825" s="62">
        <v>41101504</v>
      </c>
      <c r="B6825" s="63" t="s">
        <v>14165</v>
      </c>
    </row>
    <row r="6826" spans="1:2" x14ac:dyDescent="0.25">
      <c r="A6826" s="62">
        <v>41101505</v>
      </c>
      <c r="B6826" s="63" t="s">
        <v>6853</v>
      </c>
    </row>
    <row r="6827" spans="1:2" x14ac:dyDescent="0.25">
      <c r="A6827" s="62">
        <v>41101515</v>
      </c>
      <c r="B6827" s="63" t="s">
        <v>8629</v>
      </c>
    </row>
    <row r="6828" spans="1:2" x14ac:dyDescent="0.25">
      <c r="A6828" s="62">
        <v>41101516</v>
      </c>
      <c r="B6828" s="63" t="s">
        <v>13933</v>
      </c>
    </row>
    <row r="6829" spans="1:2" x14ac:dyDescent="0.25">
      <c r="A6829" s="62">
        <v>41101518</v>
      </c>
      <c r="B6829" s="63" t="s">
        <v>17980</v>
      </c>
    </row>
    <row r="6830" spans="1:2" x14ac:dyDescent="0.25">
      <c r="A6830" s="62">
        <v>41101701</v>
      </c>
      <c r="B6830" s="63" t="s">
        <v>13949</v>
      </c>
    </row>
    <row r="6831" spans="1:2" x14ac:dyDescent="0.25">
      <c r="A6831" s="62">
        <v>41101702</v>
      </c>
      <c r="B6831" s="63" t="s">
        <v>8562</v>
      </c>
    </row>
    <row r="6832" spans="1:2" x14ac:dyDescent="0.25">
      <c r="A6832" s="62">
        <v>41101703</v>
      </c>
      <c r="B6832" s="63" t="s">
        <v>1074</v>
      </c>
    </row>
    <row r="6833" spans="1:2" x14ac:dyDescent="0.25">
      <c r="A6833" s="62">
        <v>41101705</v>
      </c>
      <c r="B6833" s="63" t="s">
        <v>17992</v>
      </c>
    </row>
    <row r="6834" spans="1:2" x14ac:dyDescent="0.25">
      <c r="A6834" s="62">
        <v>41101706</v>
      </c>
      <c r="B6834" s="63" t="s">
        <v>1262</v>
      </c>
    </row>
    <row r="6835" spans="1:2" x14ac:dyDescent="0.25">
      <c r="A6835" s="62">
        <v>41101707</v>
      </c>
      <c r="B6835" s="63" t="s">
        <v>14576</v>
      </c>
    </row>
    <row r="6836" spans="1:2" x14ac:dyDescent="0.25">
      <c r="A6836" s="62">
        <v>41101801</v>
      </c>
      <c r="B6836" s="63" t="s">
        <v>7384</v>
      </c>
    </row>
    <row r="6837" spans="1:2" x14ac:dyDescent="0.25">
      <c r="A6837" s="62">
        <v>41101802</v>
      </c>
      <c r="B6837" s="63" t="s">
        <v>1873</v>
      </c>
    </row>
    <row r="6838" spans="1:2" x14ac:dyDescent="0.25">
      <c r="A6838" s="62">
        <v>41101803</v>
      </c>
      <c r="B6838" s="63" t="s">
        <v>18077</v>
      </c>
    </row>
    <row r="6839" spans="1:2" x14ac:dyDescent="0.25">
      <c r="A6839" s="62">
        <v>41101804</v>
      </c>
      <c r="B6839" s="63" t="s">
        <v>16369</v>
      </c>
    </row>
    <row r="6840" spans="1:2" x14ac:dyDescent="0.25">
      <c r="A6840" s="62">
        <v>41101805</v>
      </c>
      <c r="B6840" s="63" t="s">
        <v>6695</v>
      </c>
    </row>
    <row r="6841" spans="1:2" x14ac:dyDescent="0.25">
      <c r="A6841" s="62">
        <v>41101806</v>
      </c>
      <c r="B6841" s="63" t="s">
        <v>4364</v>
      </c>
    </row>
    <row r="6842" spans="1:2" x14ac:dyDescent="0.25">
      <c r="A6842" s="62">
        <v>41101807</v>
      </c>
      <c r="B6842" s="63" t="s">
        <v>1314</v>
      </c>
    </row>
    <row r="6843" spans="1:2" x14ac:dyDescent="0.25">
      <c r="A6843" s="62">
        <v>41101808</v>
      </c>
      <c r="B6843" s="63" t="s">
        <v>13</v>
      </c>
    </row>
    <row r="6844" spans="1:2" x14ac:dyDescent="0.25">
      <c r="A6844" s="62">
        <v>41101809</v>
      </c>
      <c r="B6844" s="63" t="s">
        <v>6594</v>
      </c>
    </row>
    <row r="6845" spans="1:2" x14ac:dyDescent="0.25">
      <c r="A6845" s="62">
        <v>41101810</v>
      </c>
      <c r="B6845" s="63" t="s">
        <v>14580</v>
      </c>
    </row>
    <row r="6846" spans="1:2" x14ac:dyDescent="0.25">
      <c r="A6846" s="62">
        <v>41101901</v>
      </c>
      <c r="B6846" s="63" t="s">
        <v>8048</v>
      </c>
    </row>
    <row r="6847" spans="1:2" x14ac:dyDescent="0.25">
      <c r="A6847" s="62">
        <v>41101902</v>
      </c>
      <c r="B6847" s="63" t="s">
        <v>13473</v>
      </c>
    </row>
    <row r="6848" spans="1:2" x14ac:dyDescent="0.25">
      <c r="A6848" s="62">
        <v>41101903</v>
      </c>
      <c r="B6848" s="63" t="s">
        <v>9831</v>
      </c>
    </row>
    <row r="6849" spans="1:2" x14ac:dyDescent="0.25">
      <c r="A6849" s="62">
        <v>41102401</v>
      </c>
      <c r="B6849" s="63" t="s">
        <v>16602</v>
      </c>
    </row>
    <row r="6850" spans="1:2" x14ac:dyDescent="0.25">
      <c r="A6850" s="62">
        <v>41102402</v>
      </c>
      <c r="B6850" s="63" t="s">
        <v>18601</v>
      </c>
    </row>
    <row r="6851" spans="1:2" x14ac:dyDescent="0.25">
      <c r="A6851" s="62">
        <v>41102403</v>
      </c>
      <c r="B6851" s="63" t="s">
        <v>14502</v>
      </c>
    </row>
    <row r="6852" spans="1:2" x14ac:dyDescent="0.25">
      <c r="A6852" s="62">
        <v>41102404</v>
      </c>
      <c r="B6852" s="63" t="s">
        <v>9380</v>
      </c>
    </row>
    <row r="6853" spans="1:2" x14ac:dyDescent="0.25">
      <c r="A6853" s="62">
        <v>41102405</v>
      </c>
      <c r="B6853" s="63" t="s">
        <v>13269</v>
      </c>
    </row>
    <row r="6854" spans="1:2" x14ac:dyDescent="0.25">
      <c r="A6854" s="62">
        <v>41102406</v>
      </c>
      <c r="B6854" s="63" t="s">
        <v>5956</v>
      </c>
    </row>
    <row r="6855" spans="1:2" x14ac:dyDescent="0.25">
      <c r="A6855" s="62">
        <v>41102407</v>
      </c>
      <c r="B6855" s="63" t="s">
        <v>16789</v>
      </c>
    </row>
    <row r="6856" spans="1:2" x14ac:dyDescent="0.25">
      <c r="A6856" s="62">
        <v>41102410</v>
      </c>
      <c r="B6856" s="63" t="s">
        <v>17511</v>
      </c>
    </row>
    <row r="6857" spans="1:2" x14ac:dyDescent="0.25">
      <c r="A6857" s="62">
        <v>41102412</v>
      </c>
      <c r="B6857" s="63" t="s">
        <v>14067</v>
      </c>
    </row>
    <row r="6858" spans="1:2" x14ac:dyDescent="0.25">
      <c r="A6858" s="62">
        <v>41102421</v>
      </c>
      <c r="B6858" s="63" t="s">
        <v>17521</v>
      </c>
    </row>
    <row r="6859" spans="1:2" x14ac:dyDescent="0.25">
      <c r="A6859" s="62">
        <v>41102422</v>
      </c>
      <c r="B6859" s="63" t="s">
        <v>7799</v>
      </c>
    </row>
    <row r="6860" spans="1:2" x14ac:dyDescent="0.25">
      <c r="A6860" s="62">
        <v>41102423</v>
      </c>
      <c r="B6860" s="63" t="s">
        <v>1877</v>
      </c>
    </row>
    <row r="6861" spans="1:2" x14ac:dyDescent="0.25">
      <c r="A6861" s="62">
        <v>41102424</v>
      </c>
      <c r="B6861" s="63" t="s">
        <v>14390</v>
      </c>
    </row>
    <row r="6862" spans="1:2" x14ac:dyDescent="0.25">
      <c r="A6862" s="62">
        <v>41102425</v>
      </c>
      <c r="B6862" s="63" t="s">
        <v>15600</v>
      </c>
    </row>
    <row r="6863" spans="1:2" x14ac:dyDescent="0.25">
      <c r="A6863" s="62">
        <v>41102426</v>
      </c>
      <c r="B6863" s="63" t="s">
        <v>13170</v>
      </c>
    </row>
    <row r="6864" spans="1:2" x14ac:dyDescent="0.25">
      <c r="A6864" s="62">
        <v>41102501</v>
      </c>
      <c r="B6864" s="63" t="s">
        <v>11198</v>
      </c>
    </row>
    <row r="6865" spans="1:2" x14ac:dyDescent="0.25">
      <c r="A6865" s="62">
        <v>41102502</v>
      </c>
      <c r="B6865" s="63" t="s">
        <v>17296</v>
      </c>
    </row>
    <row r="6866" spans="1:2" x14ac:dyDescent="0.25">
      <c r="A6866" s="62">
        <v>41102503</v>
      </c>
      <c r="B6866" s="63" t="s">
        <v>16754</v>
      </c>
    </row>
    <row r="6867" spans="1:2" x14ac:dyDescent="0.25">
      <c r="A6867" s="62">
        <v>41102504</v>
      </c>
      <c r="B6867" s="63" t="s">
        <v>14694</v>
      </c>
    </row>
    <row r="6868" spans="1:2" x14ac:dyDescent="0.25">
      <c r="A6868" s="62">
        <v>41102505</v>
      </c>
      <c r="B6868" s="63" t="s">
        <v>7905</v>
      </c>
    </row>
    <row r="6869" spans="1:2" x14ac:dyDescent="0.25">
      <c r="A6869" s="62">
        <v>41102506</v>
      </c>
      <c r="B6869" s="63" t="s">
        <v>8064</v>
      </c>
    </row>
    <row r="6870" spans="1:2" x14ac:dyDescent="0.25">
      <c r="A6870" s="62">
        <v>41102507</v>
      </c>
      <c r="B6870" s="63" t="s">
        <v>7390</v>
      </c>
    </row>
    <row r="6871" spans="1:2" x14ac:dyDescent="0.25">
      <c r="A6871" s="62">
        <v>41102508</v>
      </c>
      <c r="B6871" s="63" t="s">
        <v>2864</v>
      </c>
    </row>
    <row r="6872" spans="1:2" x14ac:dyDescent="0.25">
      <c r="A6872" s="62">
        <v>41102509</v>
      </c>
      <c r="B6872" s="63" t="s">
        <v>3575</v>
      </c>
    </row>
    <row r="6873" spans="1:2" x14ac:dyDescent="0.25">
      <c r="A6873" s="62">
        <v>41102510</v>
      </c>
      <c r="B6873" s="63" t="s">
        <v>421</v>
      </c>
    </row>
    <row r="6874" spans="1:2" x14ac:dyDescent="0.25">
      <c r="A6874" s="62">
        <v>41102511</v>
      </c>
      <c r="B6874" s="63" t="s">
        <v>5730</v>
      </c>
    </row>
    <row r="6875" spans="1:2" x14ac:dyDescent="0.25">
      <c r="A6875" s="62">
        <v>41102512</v>
      </c>
      <c r="B6875" s="63" t="s">
        <v>8895</v>
      </c>
    </row>
    <row r="6876" spans="1:2" x14ac:dyDescent="0.25">
      <c r="A6876" s="62">
        <v>41102513</v>
      </c>
      <c r="B6876" s="63" t="s">
        <v>8761</v>
      </c>
    </row>
    <row r="6877" spans="1:2" x14ac:dyDescent="0.25">
      <c r="A6877" s="62">
        <v>41102601</v>
      </c>
      <c r="B6877" s="63" t="s">
        <v>15063</v>
      </c>
    </row>
    <row r="6878" spans="1:2" x14ac:dyDescent="0.25">
      <c r="A6878" s="62">
        <v>41102602</v>
      </c>
      <c r="B6878" s="63" t="s">
        <v>12222</v>
      </c>
    </row>
    <row r="6879" spans="1:2" x14ac:dyDescent="0.25">
      <c r="A6879" s="62">
        <v>41102603</v>
      </c>
      <c r="B6879" s="63" t="s">
        <v>5367</v>
      </c>
    </row>
    <row r="6880" spans="1:2" x14ac:dyDescent="0.25">
      <c r="A6880" s="62">
        <v>41102604</v>
      </c>
      <c r="B6880" s="63" t="s">
        <v>16235</v>
      </c>
    </row>
    <row r="6881" spans="1:2" x14ac:dyDescent="0.25">
      <c r="A6881" s="62">
        <v>41102605</v>
      </c>
      <c r="B6881" s="63" t="s">
        <v>8141</v>
      </c>
    </row>
    <row r="6882" spans="1:2" x14ac:dyDescent="0.25">
      <c r="A6882" s="62">
        <v>41102606</v>
      </c>
      <c r="B6882" s="63" t="s">
        <v>12988</v>
      </c>
    </row>
    <row r="6883" spans="1:2" x14ac:dyDescent="0.25">
      <c r="A6883" s="62">
        <v>41102607</v>
      </c>
      <c r="B6883" s="63" t="s">
        <v>10061</v>
      </c>
    </row>
    <row r="6884" spans="1:2" x14ac:dyDescent="0.25">
      <c r="A6884" s="62">
        <v>41102608</v>
      </c>
      <c r="B6884" s="63" t="s">
        <v>15237</v>
      </c>
    </row>
    <row r="6885" spans="1:2" x14ac:dyDescent="0.25">
      <c r="A6885" s="62">
        <v>41102701</v>
      </c>
      <c r="B6885" s="63" t="s">
        <v>16621</v>
      </c>
    </row>
    <row r="6886" spans="1:2" x14ac:dyDescent="0.25">
      <c r="A6886" s="62">
        <v>41102702</v>
      </c>
      <c r="B6886" s="63" t="s">
        <v>11474</v>
      </c>
    </row>
    <row r="6887" spans="1:2" x14ac:dyDescent="0.25">
      <c r="A6887" s="62">
        <v>41102703</v>
      </c>
      <c r="B6887" s="63" t="s">
        <v>7519</v>
      </c>
    </row>
    <row r="6888" spans="1:2" x14ac:dyDescent="0.25">
      <c r="A6888" s="62">
        <v>41102704</v>
      </c>
      <c r="B6888" s="63" t="s">
        <v>14141</v>
      </c>
    </row>
    <row r="6889" spans="1:2" x14ac:dyDescent="0.25">
      <c r="A6889" s="62">
        <v>41102705</v>
      </c>
      <c r="B6889" s="63" t="s">
        <v>6950</v>
      </c>
    </row>
    <row r="6890" spans="1:2" x14ac:dyDescent="0.25">
      <c r="A6890" s="62">
        <v>41102706</v>
      </c>
      <c r="B6890" s="63" t="s">
        <v>12384</v>
      </c>
    </row>
    <row r="6891" spans="1:2" x14ac:dyDescent="0.25">
      <c r="A6891" s="62">
        <v>41102901</v>
      </c>
      <c r="B6891" s="63" t="s">
        <v>6704</v>
      </c>
    </row>
    <row r="6892" spans="1:2" x14ac:dyDescent="0.25">
      <c r="A6892" s="62">
        <v>41102902</v>
      </c>
      <c r="B6892" s="63" t="s">
        <v>6076</v>
      </c>
    </row>
    <row r="6893" spans="1:2" x14ac:dyDescent="0.25">
      <c r="A6893" s="62">
        <v>41102903</v>
      </c>
      <c r="B6893" s="63" t="s">
        <v>17545</v>
      </c>
    </row>
    <row r="6894" spans="1:2" x14ac:dyDescent="0.25">
      <c r="A6894" s="62">
        <v>41102904</v>
      </c>
      <c r="B6894" s="63" t="s">
        <v>426</v>
      </c>
    </row>
    <row r="6895" spans="1:2" x14ac:dyDescent="0.25">
      <c r="A6895" s="62">
        <v>41102905</v>
      </c>
      <c r="B6895" s="63" t="s">
        <v>8240</v>
      </c>
    </row>
    <row r="6896" spans="1:2" x14ac:dyDescent="0.25">
      <c r="A6896" s="62">
        <v>41102909</v>
      </c>
      <c r="B6896" s="63" t="s">
        <v>9230</v>
      </c>
    </row>
    <row r="6897" spans="1:2" x14ac:dyDescent="0.25">
      <c r="A6897" s="62">
        <v>41102910</v>
      </c>
      <c r="B6897" s="63" t="s">
        <v>10016</v>
      </c>
    </row>
    <row r="6898" spans="1:2" x14ac:dyDescent="0.25">
      <c r="A6898" s="62">
        <v>41102911</v>
      </c>
      <c r="B6898" s="63" t="s">
        <v>9614</v>
      </c>
    </row>
    <row r="6899" spans="1:2" x14ac:dyDescent="0.25">
      <c r="A6899" s="62">
        <v>41102912</v>
      </c>
      <c r="B6899" s="63" t="s">
        <v>12805</v>
      </c>
    </row>
    <row r="6900" spans="1:2" x14ac:dyDescent="0.25">
      <c r="A6900" s="62">
        <v>41102913</v>
      </c>
      <c r="B6900" s="63" t="s">
        <v>15150</v>
      </c>
    </row>
    <row r="6901" spans="1:2" x14ac:dyDescent="0.25">
      <c r="A6901" s="62">
        <v>41102914</v>
      </c>
      <c r="B6901" s="63" t="s">
        <v>3227</v>
      </c>
    </row>
    <row r="6902" spans="1:2" x14ac:dyDescent="0.25">
      <c r="A6902" s="62">
        <v>41102915</v>
      </c>
      <c r="B6902" s="63" t="s">
        <v>16838</v>
      </c>
    </row>
    <row r="6903" spans="1:2" x14ac:dyDescent="0.25">
      <c r="A6903" s="62">
        <v>41102916</v>
      </c>
      <c r="B6903" s="63" t="s">
        <v>4887</v>
      </c>
    </row>
    <row r="6904" spans="1:2" x14ac:dyDescent="0.25">
      <c r="A6904" s="62">
        <v>41102917</v>
      </c>
      <c r="B6904" s="63" t="s">
        <v>9467</v>
      </c>
    </row>
    <row r="6905" spans="1:2" x14ac:dyDescent="0.25">
      <c r="A6905" s="62">
        <v>41102918</v>
      </c>
      <c r="B6905" s="63" t="s">
        <v>9165</v>
      </c>
    </row>
    <row r="6906" spans="1:2" x14ac:dyDescent="0.25">
      <c r="A6906" s="62">
        <v>41102919</v>
      </c>
      <c r="B6906" s="63" t="s">
        <v>15548</v>
      </c>
    </row>
    <row r="6907" spans="1:2" x14ac:dyDescent="0.25">
      <c r="A6907" s="62">
        <v>41102920</v>
      </c>
      <c r="B6907" s="63" t="s">
        <v>16232</v>
      </c>
    </row>
    <row r="6908" spans="1:2" x14ac:dyDescent="0.25">
      <c r="A6908" s="62">
        <v>41102921</v>
      </c>
      <c r="B6908" s="63" t="s">
        <v>9746</v>
      </c>
    </row>
    <row r="6909" spans="1:2" x14ac:dyDescent="0.25">
      <c r="A6909" s="62">
        <v>41102922</v>
      </c>
      <c r="B6909" s="63" t="s">
        <v>3297</v>
      </c>
    </row>
    <row r="6910" spans="1:2" x14ac:dyDescent="0.25">
      <c r="A6910" s="62">
        <v>41103001</v>
      </c>
      <c r="B6910" s="63" t="s">
        <v>4486</v>
      </c>
    </row>
    <row r="6911" spans="1:2" x14ac:dyDescent="0.25">
      <c r="A6911" s="62">
        <v>41103003</v>
      </c>
      <c r="B6911" s="63" t="s">
        <v>11336</v>
      </c>
    </row>
    <row r="6912" spans="1:2" x14ac:dyDescent="0.25">
      <c r="A6912" s="62">
        <v>41103004</v>
      </c>
      <c r="B6912" s="63" t="s">
        <v>4720</v>
      </c>
    </row>
    <row r="6913" spans="1:2" x14ac:dyDescent="0.25">
      <c r="A6913" s="62">
        <v>41103005</v>
      </c>
      <c r="B6913" s="63" t="s">
        <v>3376</v>
      </c>
    </row>
    <row r="6914" spans="1:2" x14ac:dyDescent="0.25">
      <c r="A6914" s="62">
        <v>41103006</v>
      </c>
      <c r="B6914" s="63" t="s">
        <v>14899</v>
      </c>
    </row>
    <row r="6915" spans="1:2" x14ac:dyDescent="0.25">
      <c r="A6915" s="62">
        <v>41103007</v>
      </c>
      <c r="B6915" s="63" t="s">
        <v>4224</v>
      </c>
    </row>
    <row r="6916" spans="1:2" x14ac:dyDescent="0.25">
      <c r="A6916" s="62">
        <v>41103008</v>
      </c>
      <c r="B6916" s="63" t="s">
        <v>10161</v>
      </c>
    </row>
    <row r="6917" spans="1:2" x14ac:dyDescent="0.25">
      <c r="A6917" s="62">
        <v>41103010</v>
      </c>
      <c r="B6917" s="63" t="s">
        <v>11903</v>
      </c>
    </row>
    <row r="6918" spans="1:2" x14ac:dyDescent="0.25">
      <c r="A6918" s="62">
        <v>41103011</v>
      </c>
      <c r="B6918" s="63" t="s">
        <v>10273</v>
      </c>
    </row>
    <row r="6919" spans="1:2" x14ac:dyDescent="0.25">
      <c r="A6919" s="62">
        <v>41103012</v>
      </c>
      <c r="B6919" s="63" t="s">
        <v>3543</v>
      </c>
    </row>
    <row r="6920" spans="1:2" x14ac:dyDescent="0.25">
      <c r="A6920" s="62">
        <v>41103013</v>
      </c>
      <c r="B6920" s="63" t="s">
        <v>5250</v>
      </c>
    </row>
    <row r="6921" spans="1:2" x14ac:dyDescent="0.25">
      <c r="A6921" s="62">
        <v>41103014</v>
      </c>
      <c r="B6921" s="63" t="s">
        <v>3437</v>
      </c>
    </row>
    <row r="6922" spans="1:2" x14ac:dyDescent="0.25">
      <c r="A6922" s="62">
        <v>41103015</v>
      </c>
      <c r="B6922" s="63" t="s">
        <v>9161</v>
      </c>
    </row>
    <row r="6923" spans="1:2" x14ac:dyDescent="0.25">
      <c r="A6923" s="62">
        <v>41103017</v>
      </c>
      <c r="B6923" s="63" t="s">
        <v>5205</v>
      </c>
    </row>
    <row r="6924" spans="1:2" x14ac:dyDescent="0.25">
      <c r="A6924" s="62">
        <v>41103019</v>
      </c>
      <c r="B6924" s="63" t="s">
        <v>17080</v>
      </c>
    </row>
    <row r="6925" spans="1:2" x14ac:dyDescent="0.25">
      <c r="A6925" s="62">
        <v>41103020</v>
      </c>
      <c r="B6925" s="63" t="s">
        <v>4193</v>
      </c>
    </row>
    <row r="6926" spans="1:2" x14ac:dyDescent="0.25">
      <c r="A6926" s="62">
        <v>41103021</v>
      </c>
      <c r="B6926" s="63" t="s">
        <v>11065</v>
      </c>
    </row>
    <row r="6927" spans="1:2" x14ac:dyDescent="0.25">
      <c r="A6927" s="62">
        <v>41103022</v>
      </c>
      <c r="B6927" s="63" t="s">
        <v>13955</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15705</v>
      </c>
    </row>
    <row r="6932" spans="1:2" x14ac:dyDescent="0.25">
      <c r="A6932" s="62">
        <v>41103202</v>
      </c>
      <c r="B6932" s="63" t="s">
        <v>6024</v>
      </c>
    </row>
    <row r="6933" spans="1:2" x14ac:dyDescent="0.25">
      <c r="A6933" s="62">
        <v>41103203</v>
      </c>
      <c r="B6933" s="63" t="s">
        <v>16840</v>
      </c>
    </row>
    <row r="6934" spans="1:2" x14ac:dyDescent="0.25">
      <c r="A6934" s="62">
        <v>41103205</v>
      </c>
      <c r="B6934" s="63" t="s">
        <v>6195</v>
      </c>
    </row>
    <row r="6935" spans="1:2" x14ac:dyDescent="0.25">
      <c r="A6935" s="62">
        <v>41103206</v>
      </c>
      <c r="B6935" s="63" t="s">
        <v>17148</v>
      </c>
    </row>
    <row r="6936" spans="1:2" x14ac:dyDescent="0.25">
      <c r="A6936" s="62">
        <v>41103207</v>
      </c>
      <c r="B6936" s="63" t="s">
        <v>12521</v>
      </c>
    </row>
    <row r="6937" spans="1:2" x14ac:dyDescent="0.25">
      <c r="A6937" s="62">
        <v>41103208</v>
      </c>
      <c r="B6937" s="63" t="s">
        <v>6254</v>
      </c>
    </row>
    <row r="6938" spans="1:2" x14ac:dyDescent="0.25">
      <c r="A6938" s="62">
        <v>41103209</v>
      </c>
      <c r="B6938" s="63" t="s">
        <v>2576</v>
      </c>
    </row>
    <row r="6939" spans="1:2" x14ac:dyDescent="0.25">
      <c r="A6939" s="62">
        <v>41103210</v>
      </c>
      <c r="B6939" s="63" t="s">
        <v>6332</v>
      </c>
    </row>
    <row r="6940" spans="1:2" x14ac:dyDescent="0.25">
      <c r="A6940" s="62">
        <v>41103301</v>
      </c>
      <c r="B6940" s="63" t="s">
        <v>1567</v>
      </c>
    </row>
    <row r="6941" spans="1:2" x14ac:dyDescent="0.25">
      <c r="A6941" s="62">
        <v>41103302</v>
      </c>
      <c r="B6941" s="63" t="s">
        <v>4301</v>
      </c>
    </row>
    <row r="6942" spans="1:2" x14ac:dyDescent="0.25">
      <c r="A6942" s="62">
        <v>41103303</v>
      </c>
      <c r="B6942" s="63" t="s">
        <v>10312</v>
      </c>
    </row>
    <row r="6943" spans="1:2" x14ac:dyDescent="0.25">
      <c r="A6943" s="62">
        <v>41103305</v>
      </c>
      <c r="B6943" s="63" t="s">
        <v>3986</v>
      </c>
    </row>
    <row r="6944" spans="1:2" x14ac:dyDescent="0.25">
      <c r="A6944" s="62">
        <v>41103306</v>
      </c>
      <c r="B6944" s="63" t="s">
        <v>14150</v>
      </c>
    </row>
    <row r="6945" spans="1:2" x14ac:dyDescent="0.25">
      <c r="A6945" s="62">
        <v>41103307</v>
      </c>
      <c r="B6945" s="63" t="s">
        <v>11917</v>
      </c>
    </row>
    <row r="6946" spans="1:2" x14ac:dyDescent="0.25">
      <c r="A6946" s="62">
        <v>41103308</v>
      </c>
      <c r="B6946" s="63" t="s">
        <v>12029</v>
      </c>
    </row>
    <row r="6947" spans="1:2" x14ac:dyDescent="0.25">
      <c r="A6947" s="62">
        <v>41103309</v>
      </c>
      <c r="B6947" s="63" t="s">
        <v>15773</v>
      </c>
    </row>
    <row r="6948" spans="1:2" x14ac:dyDescent="0.25">
      <c r="A6948" s="62">
        <v>41103310</v>
      </c>
      <c r="B6948" s="63" t="s">
        <v>17780</v>
      </c>
    </row>
    <row r="6949" spans="1:2" x14ac:dyDescent="0.25">
      <c r="A6949" s="62">
        <v>41103311</v>
      </c>
      <c r="B6949" s="63" t="s">
        <v>451</v>
      </c>
    </row>
    <row r="6950" spans="1:2" x14ac:dyDescent="0.25">
      <c r="A6950" s="62">
        <v>41103312</v>
      </c>
      <c r="B6950" s="63" t="s">
        <v>4456</v>
      </c>
    </row>
    <row r="6951" spans="1:2" x14ac:dyDescent="0.25">
      <c r="A6951" s="62">
        <v>41103313</v>
      </c>
      <c r="B6951" s="63" t="s">
        <v>11801</v>
      </c>
    </row>
    <row r="6952" spans="1:2" x14ac:dyDescent="0.25">
      <c r="A6952" s="62">
        <v>41103314</v>
      </c>
      <c r="B6952" s="63" t="s">
        <v>901</v>
      </c>
    </row>
    <row r="6953" spans="1:2" x14ac:dyDescent="0.25">
      <c r="A6953" s="62">
        <v>41103315</v>
      </c>
      <c r="B6953" s="63" t="s">
        <v>8528</v>
      </c>
    </row>
    <row r="6954" spans="1:2" x14ac:dyDescent="0.25">
      <c r="A6954" s="62">
        <v>41103316</v>
      </c>
      <c r="B6954" s="63" t="s">
        <v>4201</v>
      </c>
    </row>
    <row r="6955" spans="1:2" x14ac:dyDescent="0.25">
      <c r="A6955" s="62">
        <v>41103317</v>
      </c>
      <c r="B6955" s="63" t="s">
        <v>17284</v>
      </c>
    </row>
    <row r="6956" spans="1:2" x14ac:dyDescent="0.25">
      <c r="A6956" s="62">
        <v>41103318</v>
      </c>
      <c r="B6956" s="63" t="s">
        <v>17464</v>
      </c>
    </row>
    <row r="6957" spans="1:2" x14ac:dyDescent="0.25">
      <c r="A6957" s="62">
        <v>41103401</v>
      </c>
      <c r="B6957" s="63" t="s">
        <v>14823</v>
      </c>
    </row>
    <row r="6958" spans="1:2" x14ac:dyDescent="0.25">
      <c r="A6958" s="62">
        <v>41103403</v>
      </c>
      <c r="B6958" s="63" t="s">
        <v>8648</v>
      </c>
    </row>
    <row r="6959" spans="1:2" x14ac:dyDescent="0.25">
      <c r="A6959" s="62">
        <v>41103406</v>
      </c>
      <c r="B6959" s="63" t="s">
        <v>16452</v>
      </c>
    </row>
    <row r="6960" spans="1:2" x14ac:dyDescent="0.25">
      <c r="A6960" s="62">
        <v>41103407</v>
      </c>
      <c r="B6960" s="63" t="s">
        <v>3372</v>
      </c>
    </row>
    <row r="6961" spans="1:2" x14ac:dyDescent="0.25">
      <c r="A6961" s="62">
        <v>41103408</v>
      </c>
      <c r="B6961" s="63" t="s">
        <v>2247</v>
      </c>
    </row>
    <row r="6962" spans="1:2" x14ac:dyDescent="0.25">
      <c r="A6962" s="62">
        <v>41103409</v>
      </c>
      <c r="B6962" s="63" t="s">
        <v>5427</v>
      </c>
    </row>
    <row r="6963" spans="1:2" x14ac:dyDescent="0.25">
      <c r="A6963" s="62">
        <v>41103410</v>
      </c>
      <c r="B6963" s="63" t="s">
        <v>5300</v>
      </c>
    </row>
    <row r="6964" spans="1:2" x14ac:dyDescent="0.25">
      <c r="A6964" s="62">
        <v>41103411</v>
      </c>
      <c r="B6964" s="63" t="s">
        <v>16740</v>
      </c>
    </row>
    <row r="6965" spans="1:2" x14ac:dyDescent="0.25">
      <c r="A6965" s="62">
        <v>41103412</v>
      </c>
      <c r="B6965" s="63" t="s">
        <v>18640</v>
      </c>
    </row>
    <row r="6966" spans="1:2" x14ac:dyDescent="0.25">
      <c r="A6966" s="62">
        <v>41103413</v>
      </c>
      <c r="B6966" s="63" t="s">
        <v>8793</v>
      </c>
    </row>
    <row r="6967" spans="1:2" x14ac:dyDescent="0.25">
      <c r="A6967" s="62">
        <v>41103414</v>
      </c>
      <c r="B6967" s="63" t="s">
        <v>1473</v>
      </c>
    </row>
    <row r="6968" spans="1:2" x14ac:dyDescent="0.25">
      <c r="A6968" s="62">
        <v>41103415</v>
      </c>
      <c r="B6968" s="63" t="s">
        <v>14752</v>
      </c>
    </row>
    <row r="6969" spans="1:2" x14ac:dyDescent="0.25">
      <c r="A6969" s="62">
        <v>41103501</v>
      </c>
      <c r="B6969" s="63" t="s">
        <v>417</v>
      </c>
    </row>
    <row r="6970" spans="1:2" x14ac:dyDescent="0.25">
      <c r="A6970" s="62">
        <v>41103502</v>
      </c>
      <c r="B6970" s="63" t="s">
        <v>5902</v>
      </c>
    </row>
    <row r="6971" spans="1:2" x14ac:dyDescent="0.25">
      <c r="A6971" s="62">
        <v>41103504</v>
      </c>
      <c r="B6971" s="63" t="s">
        <v>2998</v>
      </c>
    </row>
    <row r="6972" spans="1:2" x14ac:dyDescent="0.25">
      <c r="A6972" s="62">
        <v>41103506</v>
      </c>
      <c r="B6972" s="63" t="s">
        <v>2119</v>
      </c>
    </row>
    <row r="6973" spans="1:2" x14ac:dyDescent="0.25">
      <c r="A6973" s="62">
        <v>41103507</v>
      </c>
      <c r="B6973" s="63" t="s">
        <v>16907</v>
      </c>
    </row>
    <row r="6974" spans="1:2" x14ac:dyDescent="0.25">
      <c r="A6974" s="62">
        <v>41103508</v>
      </c>
      <c r="B6974" s="63" t="s">
        <v>7276</v>
      </c>
    </row>
    <row r="6975" spans="1:2" x14ac:dyDescent="0.25">
      <c r="A6975" s="62">
        <v>41103509</v>
      </c>
      <c r="B6975" s="63" t="s">
        <v>6329</v>
      </c>
    </row>
    <row r="6976" spans="1:2" x14ac:dyDescent="0.25">
      <c r="A6976" s="62">
        <v>41103510</v>
      </c>
      <c r="B6976" s="63" t="s">
        <v>17275</v>
      </c>
    </row>
    <row r="6977" spans="1:2" x14ac:dyDescent="0.25">
      <c r="A6977" s="62">
        <v>41103511</v>
      </c>
      <c r="B6977" s="63" t="s">
        <v>17501</v>
      </c>
    </row>
    <row r="6978" spans="1:2" x14ac:dyDescent="0.25">
      <c r="A6978" s="62">
        <v>41103512</v>
      </c>
      <c r="B6978" s="63" t="s">
        <v>1806</v>
      </c>
    </row>
    <row r="6979" spans="1:2" x14ac:dyDescent="0.25">
      <c r="A6979" s="62">
        <v>41103513</v>
      </c>
      <c r="B6979" s="63" t="s">
        <v>6168</v>
      </c>
    </row>
    <row r="6980" spans="1:2" x14ac:dyDescent="0.25">
      <c r="A6980" s="62">
        <v>41103701</v>
      </c>
      <c r="B6980" s="63" t="s">
        <v>2671</v>
      </c>
    </row>
    <row r="6981" spans="1:2" x14ac:dyDescent="0.25">
      <c r="A6981" s="62">
        <v>41103702</v>
      </c>
      <c r="B6981" s="63" t="s">
        <v>11258</v>
      </c>
    </row>
    <row r="6982" spans="1:2" x14ac:dyDescent="0.25">
      <c r="A6982" s="62">
        <v>41103703</v>
      </c>
      <c r="B6982" s="63" t="s">
        <v>4990</v>
      </c>
    </row>
    <row r="6983" spans="1:2" x14ac:dyDescent="0.25">
      <c r="A6983" s="62">
        <v>41103704</v>
      </c>
      <c r="B6983" s="63" t="s">
        <v>15593</v>
      </c>
    </row>
    <row r="6984" spans="1:2" x14ac:dyDescent="0.25">
      <c r="A6984" s="62">
        <v>41103705</v>
      </c>
      <c r="B6984" s="63" t="s">
        <v>16389</v>
      </c>
    </row>
    <row r="6985" spans="1:2" x14ac:dyDescent="0.25">
      <c r="A6985" s="62">
        <v>41103706</v>
      </c>
      <c r="B6985" s="63" t="s">
        <v>7213</v>
      </c>
    </row>
    <row r="6986" spans="1:2" x14ac:dyDescent="0.25">
      <c r="A6986" s="62">
        <v>41103707</v>
      </c>
      <c r="B6986" s="63" t="s">
        <v>12599</v>
      </c>
    </row>
    <row r="6987" spans="1:2" x14ac:dyDescent="0.25">
      <c r="A6987" s="62">
        <v>41103708</v>
      </c>
      <c r="B6987" s="63" t="s">
        <v>7212</v>
      </c>
    </row>
    <row r="6988" spans="1:2" x14ac:dyDescent="0.25">
      <c r="A6988" s="62">
        <v>41103709</v>
      </c>
      <c r="B6988" s="63" t="s">
        <v>1298</v>
      </c>
    </row>
    <row r="6989" spans="1:2" x14ac:dyDescent="0.25">
      <c r="A6989" s="62">
        <v>41103710</v>
      </c>
      <c r="B6989" s="63" t="s">
        <v>7626</v>
      </c>
    </row>
    <row r="6990" spans="1:2" x14ac:dyDescent="0.25">
      <c r="A6990" s="62">
        <v>41103711</v>
      </c>
      <c r="B6990" s="63" t="s">
        <v>12494</v>
      </c>
    </row>
    <row r="6991" spans="1:2" x14ac:dyDescent="0.25">
      <c r="A6991" s="62">
        <v>41103712</v>
      </c>
      <c r="B6991" s="63" t="s">
        <v>8055</v>
      </c>
    </row>
    <row r="6992" spans="1:2" x14ac:dyDescent="0.25">
      <c r="A6992" s="62">
        <v>41103713</v>
      </c>
      <c r="B6992" s="63" t="s">
        <v>14274</v>
      </c>
    </row>
    <row r="6993" spans="1:2" x14ac:dyDescent="0.25">
      <c r="A6993" s="62">
        <v>41103714</v>
      </c>
      <c r="B6993" s="63" t="s">
        <v>11328</v>
      </c>
    </row>
    <row r="6994" spans="1:2" x14ac:dyDescent="0.25">
      <c r="A6994" s="62">
        <v>41103715</v>
      </c>
      <c r="B6994" s="63" t="s">
        <v>10403</v>
      </c>
    </row>
    <row r="6995" spans="1:2" x14ac:dyDescent="0.25">
      <c r="A6995" s="62">
        <v>41103801</v>
      </c>
      <c r="B6995" s="63" t="s">
        <v>7426</v>
      </c>
    </row>
    <row r="6996" spans="1:2" x14ac:dyDescent="0.25">
      <c r="A6996" s="62">
        <v>41103802</v>
      </c>
      <c r="B6996" s="63" t="s">
        <v>3712</v>
      </c>
    </row>
    <row r="6997" spans="1:2" x14ac:dyDescent="0.25">
      <c r="A6997" s="62">
        <v>41103803</v>
      </c>
      <c r="B6997" s="63" t="s">
        <v>8868</v>
      </c>
    </row>
    <row r="6998" spans="1:2" x14ac:dyDescent="0.25">
      <c r="A6998" s="62">
        <v>41103804</v>
      </c>
      <c r="B6998" s="63" t="s">
        <v>16534</v>
      </c>
    </row>
    <row r="6999" spans="1:2" x14ac:dyDescent="0.25">
      <c r="A6999" s="62">
        <v>41103805</v>
      </c>
      <c r="B6999" s="63" t="s">
        <v>3607</v>
      </c>
    </row>
    <row r="7000" spans="1:2" x14ac:dyDescent="0.25">
      <c r="A7000" s="62">
        <v>41103806</v>
      </c>
      <c r="B7000" s="63" t="s">
        <v>7733</v>
      </c>
    </row>
    <row r="7001" spans="1:2" x14ac:dyDescent="0.25">
      <c r="A7001" s="62">
        <v>41103807</v>
      </c>
      <c r="B7001" s="63" t="s">
        <v>3065</v>
      </c>
    </row>
    <row r="7002" spans="1:2" x14ac:dyDescent="0.25">
      <c r="A7002" s="62">
        <v>41103808</v>
      </c>
      <c r="B7002" s="63" t="s">
        <v>12794</v>
      </c>
    </row>
    <row r="7003" spans="1:2" x14ac:dyDescent="0.25">
      <c r="A7003" s="62">
        <v>41103809</v>
      </c>
      <c r="B7003" s="63" t="s">
        <v>16123</v>
      </c>
    </row>
    <row r="7004" spans="1:2" x14ac:dyDescent="0.25">
      <c r="A7004" s="62">
        <v>41103810</v>
      </c>
      <c r="B7004" s="63" t="s">
        <v>11252</v>
      </c>
    </row>
    <row r="7005" spans="1:2" x14ac:dyDescent="0.25">
      <c r="A7005" s="62">
        <v>41103811</v>
      </c>
      <c r="B7005" s="63" t="s">
        <v>4423</v>
      </c>
    </row>
    <row r="7006" spans="1:2" x14ac:dyDescent="0.25">
      <c r="A7006" s="62">
        <v>41103812</v>
      </c>
      <c r="B7006" s="63" t="s">
        <v>1332</v>
      </c>
    </row>
    <row r="7007" spans="1:2" x14ac:dyDescent="0.25">
      <c r="A7007" s="62">
        <v>41103813</v>
      </c>
      <c r="B7007" s="63" t="s">
        <v>3421</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12223</v>
      </c>
    </row>
    <row r="7012" spans="1:2" x14ac:dyDescent="0.25">
      <c r="A7012" s="62">
        <v>41103902</v>
      </c>
      <c r="B7012" s="63" t="s">
        <v>7070</v>
      </c>
    </row>
    <row r="7013" spans="1:2" x14ac:dyDescent="0.25">
      <c r="A7013" s="62">
        <v>41103903</v>
      </c>
      <c r="B7013" s="63" t="s">
        <v>3448</v>
      </c>
    </row>
    <row r="7014" spans="1:2" x14ac:dyDescent="0.25">
      <c r="A7014" s="62">
        <v>41103904</v>
      </c>
      <c r="B7014" s="63" t="s">
        <v>16045</v>
      </c>
    </row>
    <row r="7015" spans="1:2" x14ac:dyDescent="0.25">
      <c r="A7015" s="62">
        <v>41103905</v>
      </c>
      <c r="B7015" s="63" t="s">
        <v>6460</v>
      </c>
    </row>
    <row r="7016" spans="1:2" x14ac:dyDescent="0.25">
      <c r="A7016" s="62">
        <v>41103906</v>
      </c>
      <c r="B7016" s="63" t="s">
        <v>10963</v>
      </c>
    </row>
    <row r="7017" spans="1:2" x14ac:dyDescent="0.25">
      <c r="A7017" s="62">
        <v>41103907</v>
      </c>
      <c r="B7017" s="63" t="s">
        <v>6400</v>
      </c>
    </row>
    <row r="7018" spans="1:2" x14ac:dyDescent="0.25">
      <c r="A7018" s="62">
        <v>41103908</v>
      </c>
      <c r="B7018" s="63" t="s">
        <v>10311</v>
      </c>
    </row>
    <row r="7019" spans="1:2" x14ac:dyDescent="0.25">
      <c r="A7019" s="62">
        <v>41103909</v>
      </c>
      <c r="B7019" s="63" t="s">
        <v>8073</v>
      </c>
    </row>
    <row r="7020" spans="1:2" x14ac:dyDescent="0.25">
      <c r="A7020" s="62">
        <v>41103910</v>
      </c>
      <c r="B7020" s="63" t="s">
        <v>8494</v>
      </c>
    </row>
    <row r="7021" spans="1:2" x14ac:dyDescent="0.25">
      <c r="A7021" s="62">
        <v>41103911</v>
      </c>
      <c r="B7021" s="63" t="s">
        <v>4269</v>
      </c>
    </row>
    <row r="7022" spans="1:2" x14ac:dyDescent="0.25">
      <c r="A7022" s="62">
        <v>41103912</v>
      </c>
      <c r="B7022" s="63" t="s">
        <v>18593</v>
      </c>
    </row>
    <row r="7023" spans="1:2" x14ac:dyDescent="0.25">
      <c r="A7023" s="62">
        <v>41103913</v>
      </c>
      <c r="B7023" s="63" t="s">
        <v>7304</v>
      </c>
    </row>
    <row r="7024" spans="1:2" x14ac:dyDescent="0.25">
      <c r="A7024" s="62">
        <v>41104001</v>
      </c>
      <c r="B7024" s="63" t="s">
        <v>10647</v>
      </c>
    </row>
    <row r="7025" spans="1:2" x14ac:dyDescent="0.25">
      <c r="A7025" s="62">
        <v>41104002</v>
      </c>
      <c r="B7025" s="63" t="s">
        <v>15274</v>
      </c>
    </row>
    <row r="7026" spans="1:2" x14ac:dyDescent="0.25">
      <c r="A7026" s="62">
        <v>41104003</v>
      </c>
      <c r="B7026" s="63" t="s">
        <v>6387</v>
      </c>
    </row>
    <row r="7027" spans="1:2" x14ac:dyDescent="0.25">
      <c r="A7027" s="62">
        <v>41104004</v>
      </c>
      <c r="B7027" s="63" t="s">
        <v>11484</v>
      </c>
    </row>
    <row r="7028" spans="1:2" x14ac:dyDescent="0.25">
      <c r="A7028" s="62">
        <v>41104005</v>
      </c>
      <c r="B7028" s="63" t="s">
        <v>4497</v>
      </c>
    </row>
    <row r="7029" spans="1:2" x14ac:dyDescent="0.25">
      <c r="A7029" s="62">
        <v>41104006</v>
      </c>
      <c r="B7029" s="63" t="s">
        <v>8742</v>
      </c>
    </row>
    <row r="7030" spans="1:2" x14ac:dyDescent="0.25">
      <c r="A7030" s="62">
        <v>41104007</v>
      </c>
      <c r="B7030" s="63" t="s">
        <v>13841</v>
      </c>
    </row>
    <row r="7031" spans="1:2" x14ac:dyDescent="0.25">
      <c r="A7031" s="62">
        <v>41104008</v>
      </c>
      <c r="B7031" s="63" t="s">
        <v>4255</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8744</v>
      </c>
    </row>
    <row r="7037" spans="1:2" x14ac:dyDescent="0.25">
      <c r="A7037" s="62">
        <v>41104014</v>
      </c>
      <c r="B7037" s="63" t="s">
        <v>15827</v>
      </c>
    </row>
    <row r="7038" spans="1:2" x14ac:dyDescent="0.25">
      <c r="A7038" s="62">
        <v>41104015</v>
      </c>
      <c r="B7038" s="63" t="s">
        <v>13573</v>
      </c>
    </row>
    <row r="7039" spans="1:2" x14ac:dyDescent="0.25">
      <c r="A7039" s="62">
        <v>41104016</v>
      </c>
      <c r="B7039" s="63" t="s">
        <v>9448</v>
      </c>
    </row>
    <row r="7040" spans="1:2" x14ac:dyDescent="0.25">
      <c r="A7040" s="62">
        <v>41104017</v>
      </c>
      <c r="B7040" s="63" t="s">
        <v>3482</v>
      </c>
    </row>
    <row r="7041" spans="1:2" x14ac:dyDescent="0.25">
      <c r="A7041" s="62">
        <v>41104018</v>
      </c>
      <c r="B7041" s="63" t="s">
        <v>3900</v>
      </c>
    </row>
    <row r="7042" spans="1:2" x14ac:dyDescent="0.25">
      <c r="A7042" s="62">
        <v>41104019</v>
      </c>
      <c r="B7042" s="63" t="s">
        <v>4</v>
      </c>
    </row>
    <row r="7043" spans="1:2" x14ac:dyDescent="0.25">
      <c r="A7043" s="62">
        <v>41104020</v>
      </c>
      <c r="B7043" s="63" t="s">
        <v>13206</v>
      </c>
    </row>
    <row r="7044" spans="1:2" x14ac:dyDescent="0.25">
      <c r="A7044" s="62">
        <v>41104101</v>
      </c>
      <c r="B7044" s="63" t="s">
        <v>11938</v>
      </c>
    </row>
    <row r="7045" spans="1:2" x14ac:dyDescent="0.25">
      <c r="A7045" s="62">
        <v>41104102</v>
      </c>
      <c r="B7045" s="63" t="s">
        <v>6742</v>
      </c>
    </row>
    <row r="7046" spans="1:2" x14ac:dyDescent="0.25">
      <c r="A7046" s="62">
        <v>41104103</v>
      </c>
      <c r="B7046" s="63" t="s">
        <v>14678</v>
      </c>
    </row>
    <row r="7047" spans="1:2" x14ac:dyDescent="0.25">
      <c r="A7047" s="62">
        <v>41104104</v>
      </c>
      <c r="B7047" s="63" t="s">
        <v>16460</v>
      </c>
    </row>
    <row r="7048" spans="1:2" x14ac:dyDescent="0.25">
      <c r="A7048" s="62">
        <v>41104105</v>
      </c>
      <c r="B7048" s="63" t="s">
        <v>4636</v>
      </c>
    </row>
    <row r="7049" spans="1:2" x14ac:dyDescent="0.25">
      <c r="A7049" s="62">
        <v>41104106</v>
      </c>
      <c r="B7049" s="63" t="s">
        <v>15901</v>
      </c>
    </row>
    <row r="7050" spans="1:2" x14ac:dyDescent="0.25">
      <c r="A7050" s="62">
        <v>41104107</v>
      </c>
      <c r="B7050" s="63" t="s">
        <v>11048</v>
      </c>
    </row>
    <row r="7051" spans="1:2" x14ac:dyDescent="0.25">
      <c r="A7051" s="62">
        <v>41104108</v>
      </c>
      <c r="B7051" s="63" t="s">
        <v>9414</v>
      </c>
    </row>
    <row r="7052" spans="1:2" x14ac:dyDescent="0.25">
      <c r="A7052" s="62">
        <v>41104109</v>
      </c>
      <c r="B7052" s="63" t="s">
        <v>4037</v>
      </c>
    </row>
    <row r="7053" spans="1:2" x14ac:dyDescent="0.25">
      <c r="A7053" s="62">
        <v>41104110</v>
      </c>
      <c r="B7053" s="63" t="s">
        <v>17274</v>
      </c>
    </row>
    <row r="7054" spans="1:2" x14ac:dyDescent="0.25">
      <c r="A7054" s="62">
        <v>41104111</v>
      </c>
      <c r="B7054" s="63" t="s">
        <v>1243</v>
      </c>
    </row>
    <row r="7055" spans="1:2" x14ac:dyDescent="0.25">
      <c r="A7055" s="62">
        <v>41104112</v>
      </c>
      <c r="B7055" s="63" t="s">
        <v>4817</v>
      </c>
    </row>
    <row r="7056" spans="1:2" x14ac:dyDescent="0.25">
      <c r="A7056" s="62">
        <v>41104114</v>
      </c>
      <c r="B7056" s="63" t="s">
        <v>10274</v>
      </c>
    </row>
    <row r="7057" spans="1:2" x14ac:dyDescent="0.25">
      <c r="A7057" s="62">
        <v>41104115</v>
      </c>
      <c r="B7057" s="63" t="s">
        <v>16228</v>
      </c>
    </row>
    <row r="7058" spans="1:2" x14ac:dyDescent="0.25">
      <c r="A7058" s="62">
        <v>41104116</v>
      </c>
      <c r="B7058" s="63" t="s">
        <v>14106</v>
      </c>
    </row>
    <row r="7059" spans="1:2" x14ac:dyDescent="0.25">
      <c r="A7059" s="62">
        <v>41104117</v>
      </c>
      <c r="B7059" s="63" t="s">
        <v>13657</v>
      </c>
    </row>
    <row r="7060" spans="1:2" x14ac:dyDescent="0.25">
      <c r="A7060" s="62">
        <v>41104118</v>
      </c>
      <c r="B7060" s="63" t="s">
        <v>1116</v>
      </c>
    </row>
    <row r="7061" spans="1:2" x14ac:dyDescent="0.25">
      <c r="A7061" s="62">
        <v>41104119</v>
      </c>
      <c r="B7061" s="63" t="s">
        <v>2306</v>
      </c>
    </row>
    <row r="7062" spans="1:2" x14ac:dyDescent="0.25">
      <c r="A7062" s="62">
        <v>41104120</v>
      </c>
      <c r="B7062" s="63" t="s">
        <v>7496</v>
      </c>
    </row>
    <row r="7063" spans="1:2" x14ac:dyDescent="0.25">
      <c r="A7063" s="62">
        <v>41104121</v>
      </c>
      <c r="B7063" s="63" t="s">
        <v>1585</v>
      </c>
    </row>
    <row r="7064" spans="1:2" x14ac:dyDescent="0.25">
      <c r="A7064" s="62">
        <v>41104122</v>
      </c>
      <c r="B7064" s="63" t="s">
        <v>725</v>
      </c>
    </row>
    <row r="7065" spans="1:2" x14ac:dyDescent="0.25">
      <c r="A7065" s="62">
        <v>41104123</v>
      </c>
      <c r="B7065" s="63" t="s">
        <v>7948</v>
      </c>
    </row>
    <row r="7066" spans="1:2" x14ac:dyDescent="0.25">
      <c r="A7066" s="62">
        <v>41104124</v>
      </c>
      <c r="B7066" s="63" t="s">
        <v>17769</v>
      </c>
    </row>
    <row r="7067" spans="1:2" x14ac:dyDescent="0.25">
      <c r="A7067" s="62">
        <v>41104201</v>
      </c>
      <c r="B7067" s="63" t="s">
        <v>17488</v>
      </c>
    </row>
    <row r="7068" spans="1:2" x14ac:dyDescent="0.25">
      <c r="A7068" s="62">
        <v>41104202</v>
      </c>
      <c r="B7068" s="63" t="s">
        <v>11932</v>
      </c>
    </row>
    <row r="7069" spans="1:2" x14ac:dyDescent="0.25">
      <c r="A7069" s="62">
        <v>41104203</v>
      </c>
      <c r="B7069" s="63" t="s">
        <v>1040</v>
      </c>
    </row>
    <row r="7070" spans="1:2" x14ac:dyDescent="0.25">
      <c r="A7070" s="62">
        <v>41104204</v>
      </c>
      <c r="B7070" s="63" t="s">
        <v>7184</v>
      </c>
    </row>
    <row r="7071" spans="1:2" x14ac:dyDescent="0.25">
      <c r="A7071" s="62">
        <v>41104205</v>
      </c>
      <c r="B7071" s="63" t="s">
        <v>1641</v>
      </c>
    </row>
    <row r="7072" spans="1:2" x14ac:dyDescent="0.25">
      <c r="A7072" s="62">
        <v>41104206</v>
      </c>
      <c r="B7072" s="63" t="s">
        <v>1682</v>
      </c>
    </row>
    <row r="7073" spans="1:2" x14ac:dyDescent="0.25">
      <c r="A7073" s="62">
        <v>41104207</v>
      </c>
      <c r="B7073" s="63" t="s">
        <v>12264</v>
      </c>
    </row>
    <row r="7074" spans="1:2" x14ac:dyDescent="0.25">
      <c r="A7074" s="62">
        <v>41104208</v>
      </c>
      <c r="B7074" s="63" t="s">
        <v>18346</v>
      </c>
    </row>
    <row r="7075" spans="1:2" x14ac:dyDescent="0.25">
      <c r="A7075" s="62">
        <v>41104209</v>
      </c>
      <c r="B7075" s="63" t="s">
        <v>8636</v>
      </c>
    </row>
    <row r="7076" spans="1:2" x14ac:dyDescent="0.25">
      <c r="A7076" s="62">
        <v>41104210</v>
      </c>
      <c r="B7076" s="63" t="s">
        <v>6728</v>
      </c>
    </row>
    <row r="7077" spans="1:2" x14ac:dyDescent="0.25">
      <c r="A7077" s="62">
        <v>41104211</v>
      </c>
      <c r="B7077" s="63" t="s">
        <v>4134</v>
      </c>
    </row>
    <row r="7078" spans="1:2" x14ac:dyDescent="0.25">
      <c r="A7078" s="62">
        <v>41104212</v>
      </c>
      <c r="B7078" s="63" t="s">
        <v>11667</v>
      </c>
    </row>
    <row r="7079" spans="1:2" x14ac:dyDescent="0.25">
      <c r="A7079" s="62">
        <v>41104301</v>
      </c>
      <c r="B7079" s="63" t="s">
        <v>259</v>
      </c>
    </row>
    <row r="7080" spans="1:2" x14ac:dyDescent="0.25">
      <c r="A7080" s="62">
        <v>41104302</v>
      </c>
      <c r="B7080" s="63" t="s">
        <v>16197</v>
      </c>
    </row>
    <row r="7081" spans="1:2" x14ac:dyDescent="0.25">
      <c r="A7081" s="62">
        <v>41104303</v>
      </c>
      <c r="B7081" s="63" t="s">
        <v>7391</v>
      </c>
    </row>
    <row r="7082" spans="1:2" x14ac:dyDescent="0.25">
      <c r="A7082" s="62">
        <v>41104304</v>
      </c>
      <c r="B7082" s="63" t="s">
        <v>552</v>
      </c>
    </row>
    <row r="7083" spans="1:2" x14ac:dyDescent="0.25">
      <c r="A7083" s="62">
        <v>41104305</v>
      </c>
      <c r="B7083" s="63" t="s">
        <v>597</v>
      </c>
    </row>
    <row r="7084" spans="1:2" x14ac:dyDescent="0.25">
      <c r="A7084" s="62">
        <v>41104306</v>
      </c>
      <c r="B7084" s="63" t="s">
        <v>10097</v>
      </c>
    </row>
    <row r="7085" spans="1:2" x14ac:dyDescent="0.25">
      <c r="A7085" s="62">
        <v>41104307</v>
      </c>
      <c r="B7085" s="63" t="s">
        <v>8903</v>
      </c>
    </row>
    <row r="7086" spans="1:2" x14ac:dyDescent="0.25">
      <c r="A7086" s="62">
        <v>41104308</v>
      </c>
      <c r="B7086" s="63" t="s">
        <v>8303</v>
      </c>
    </row>
    <row r="7087" spans="1:2" x14ac:dyDescent="0.25">
      <c r="A7087" s="62">
        <v>41104401</v>
      </c>
      <c r="B7087" s="63" t="s">
        <v>9177</v>
      </c>
    </row>
    <row r="7088" spans="1:2" x14ac:dyDescent="0.25">
      <c r="A7088" s="62">
        <v>41104402</v>
      </c>
      <c r="B7088" s="63" t="s">
        <v>783</v>
      </c>
    </row>
    <row r="7089" spans="1:2" x14ac:dyDescent="0.25">
      <c r="A7089" s="62">
        <v>41104403</v>
      </c>
      <c r="B7089" s="63" t="s">
        <v>11921</v>
      </c>
    </row>
    <row r="7090" spans="1:2" x14ac:dyDescent="0.25">
      <c r="A7090" s="62">
        <v>41104404</v>
      </c>
      <c r="B7090" s="63" t="s">
        <v>2324</v>
      </c>
    </row>
    <row r="7091" spans="1:2" x14ac:dyDescent="0.25">
      <c r="A7091" s="62">
        <v>41104405</v>
      </c>
      <c r="B7091" s="63" t="s">
        <v>1892</v>
      </c>
    </row>
    <row r="7092" spans="1:2" x14ac:dyDescent="0.25">
      <c r="A7092" s="62">
        <v>41104406</v>
      </c>
      <c r="B7092" s="63" t="s">
        <v>6256</v>
      </c>
    </row>
    <row r="7093" spans="1:2" x14ac:dyDescent="0.25">
      <c r="A7093" s="62">
        <v>41104407</v>
      </c>
      <c r="B7093" s="63" t="s">
        <v>12925</v>
      </c>
    </row>
    <row r="7094" spans="1:2" x14ac:dyDescent="0.25">
      <c r="A7094" s="62">
        <v>41104408</v>
      </c>
      <c r="B7094" s="63" t="s">
        <v>17398</v>
      </c>
    </row>
    <row r="7095" spans="1:2" x14ac:dyDescent="0.25">
      <c r="A7095" s="62">
        <v>41104409</v>
      </c>
      <c r="B7095" s="63" t="s">
        <v>17536</v>
      </c>
    </row>
    <row r="7096" spans="1:2" x14ac:dyDescent="0.25">
      <c r="A7096" s="62">
        <v>41104410</v>
      </c>
      <c r="B7096" s="63" t="s">
        <v>15980</v>
      </c>
    </row>
    <row r="7097" spans="1:2" x14ac:dyDescent="0.25">
      <c r="A7097" s="62">
        <v>41104411</v>
      </c>
      <c r="B7097" s="63" t="s">
        <v>18630</v>
      </c>
    </row>
    <row r="7098" spans="1:2" x14ac:dyDescent="0.25">
      <c r="A7098" s="62">
        <v>41104412</v>
      </c>
      <c r="B7098" s="63" t="s">
        <v>7658</v>
      </c>
    </row>
    <row r="7099" spans="1:2" x14ac:dyDescent="0.25">
      <c r="A7099" s="62">
        <v>41104413</v>
      </c>
      <c r="B7099" s="63" t="s">
        <v>4254</v>
      </c>
    </row>
    <row r="7100" spans="1:2" x14ac:dyDescent="0.25">
      <c r="A7100" s="62">
        <v>41104414</v>
      </c>
      <c r="B7100" s="63" t="s">
        <v>5368</v>
      </c>
    </row>
    <row r="7101" spans="1:2" x14ac:dyDescent="0.25">
      <c r="A7101" s="62">
        <v>41104415</v>
      </c>
      <c r="B7101" s="63" t="s">
        <v>14197</v>
      </c>
    </row>
    <row r="7102" spans="1:2" x14ac:dyDescent="0.25">
      <c r="A7102" s="62">
        <v>41104416</v>
      </c>
      <c r="B7102" s="63" t="s">
        <v>4126</v>
      </c>
    </row>
    <row r="7103" spans="1:2" x14ac:dyDescent="0.25">
      <c r="A7103" s="62">
        <v>41104417</v>
      </c>
      <c r="B7103" s="63" t="s">
        <v>8956</v>
      </c>
    </row>
    <row r="7104" spans="1:2" x14ac:dyDescent="0.25">
      <c r="A7104" s="62">
        <v>41104418</v>
      </c>
      <c r="B7104" s="63" t="s">
        <v>6685</v>
      </c>
    </row>
    <row r="7105" spans="1:2" x14ac:dyDescent="0.25">
      <c r="A7105" s="62">
        <v>41104419</v>
      </c>
      <c r="B7105" s="63" t="s">
        <v>16426</v>
      </c>
    </row>
    <row r="7106" spans="1:2" x14ac:dyDescent="0.25">
      <c r="A7106" s="62">
        <v>41104420</v>
      </c>
      <c r="B7106" s="63" t="s">
        <v>13202</v>
      </c>
    </row>
    <row r="7107" spans="1:2" x14ac:dyDescent="0.25">
      <c r="A7107" s="62">
        <v>41104421</v>
      </c>
      <c r="B7107" s="63" t="s">
        <v>10879</v>
      </c>
    </row>
    <row r="7108" spans="1:2" x14ac:dyDescent="0.25">
      <c r="A7108" s="62">
        <v>41104422</v>
      </c>
      <c r="B7108" s="63" t="s">
        <v>15335</v>
      </c>
    </row>
    <row r="7109" spans="1:2" x14ac:dyDescent="0.25">
      <c r="A7109" s="62">
        <v>41104423</v>
      </c>
      <c r="B7109" s="63" t="s">
        <v>12048</v>
      </c>
    </row>
    <row r="7110" spans="1:2" x14ac:dyDescent="0.25">
      <c r="A7110" s="62">
        <v>41104424</v>
      </c>
      <c r="B7110" s="63" t="s">
        <v>8211</v>
      </c>
    </row>
    <row r="7111" spans="1:2" x14ac:dyDescent="0.25">
      <c r="A7111" s="62">
        <v>41104501</v>
      </c>
      <c r="B7111" s="63" t="s">
        <v>17799</v>
      </c>
    </row>
    <row r="7112" spans="1:2" x14ac:dyDescent="0.25">
      <c r="A7112" s="62">
        <v>41104502</v>
      </c>
      <c r="B7112" s="63" t="s">
        <v>31</v>
      </c>
    </row>
    <row r="7113" spans="1:2" x14ac:dyDescent="0.25">
      <c r="A7113" s="62">
        <v>41104503</v>
      </c>
      <c r="B7113" s="63" t="s">
        <v>8411</v>
      </c>
    </row>
    <row r="7114" spans="1:2" x14ac:dyDescent="0.25">
      <c r="A7114" s="62">
        <v>41104504</v>
      </c>
      <c r="B7114" s="63" t="s">
        <v>11476</v>
      </c>
    </row>
    <row r="7115" spans="1:2" x14ac:dyDescent="0.25">
      <c r="A7115" s="62">
        <v>41104505</v>
      </c>
      <c r="B7115" s="63" t="s">
        <v>11194</v>
      </c>
    </row>
    <row r="7116" spans="1:2" x14ac:dyDescent="0.25">
      <c r="A7116" s="62">
        <v>41104506</v>
      </c>
      <c r="B7116" s="63" t="s">
        <v>5663</v>
      </c>
    </row>
    <row r="7117" spans="1:2" x14ac:dyDescent="0.25">
      <c r="A7117" s="62">
        <v>41104507</v>
      </c>
      <c r="B7117" s="63" t="s">
        <v>9129</v>
      </c>
    </row>
    <row r="7118" spans="1:2" x14ac:dyDescent="0.25">
      <c r="A7118" s="62">
        <v>41104508</v>
      </c>
      <c r="B7118" s="63" t="s">
        <v>10974</v>
      </c>
    </row>
    <row r="7119" spans="1:2" x14ac:dyDescent="0.25">
      <c r="A7119" s="62">
        <v>41104509</v>
      </c>
      <c r="B7119" s="63" t="s">
        <v>9024</v>
      </c>
    </row>
    <row r="7120" spans="1:2" x14ac:dyDescent="0.25">
      <c r="A7120" s="62">
        <v>41104510</v>
      </c>
      <c r="B7120" s="63" t="s">
        <v>1749</v>
      </c>
    </row>
    <row r="7121" spans="1:2" x14ac:dyDescent="0.25">
      <c r="A7121" s="62">
        <v>41104511</v>
      </c>
      <c r="B7121" s="63" t="s">
        <v>10956</v>
      </c>
    </row>
    <row r="7122" spans="1:2" x14ac:dyDescent="0.25">
      <c r="A7122" s="62">
        <v>41104512</v>
      </c>
      <c r="B7122" s="63" t="s">
        <v>15534</v>
      </c>
    </row>
    <row r="7123" spans="1:2" x14ac:dyDescent="0.25">
      <c r="A7123" s="62">
        <v>41104601</v>
      </c>
      <c r="B7123" s="63" t="s">
        <v>11460</v>
      </c>
    </row>
    <row r="7124" spans="1:2" x14ac:dyDescent="0.25">
      <c r="A7124" s="62">
        <v>41104602</v>
      </c>
      <c r="B7124" s="63" t="s">
        <v>608</v>
      </c>
    </row>
    <row r="7125" spans="1:2" x14ac:dyDescent="0.25">
      <c r="A7125" s="62">
        <v>41104603</v>
      </c>
      <c r="B7125" s="63" t="s">
        <v>949</v>
      </c>
    </row>
    <row r="7126" spans="1:2" x14ac:dyDescent="0.25">
      <c r="A7126" s="62">
        <v>41104604</v>
      </c>
      <c r="B7126" s="63" t="s">
        <v>8751</v>
      </c>
    </row>
    <row r="7127" spans="1:2" x14ac:dyDescent="0.25">
      <c r="A7127" s="62">
        <v>41104605</v>
      </c>
      <c r="B7127" s="63" t="s">
        <v>10017</v>
      </c>
    </row>
    <row r="7128" spans="1:2" x14ac:dyDescent="0.25">
      <c r="A7128" s="62">
        <v>41104606</v>
      </c>
      <c r="B7128" s="63" t="s">
        <v>5145</v>
      </c>
    </row>
    <row r="7129" spans="1:2" x14ac:dyDescent="0.25">
      <c r="A7129" s="62">
        <v>41104607</v>
      </c>
      <c r="B7129" s="63" t="s">
        <v>6309</v>
      </c>
    </row>
    <row r="7130" spans="1:2" x14ac:dyDescent="0.25">
      <c r="A7130" s="62">
        <v>41104608</v>
      </c>
      <c r="B7130" s="63" t="s">
        <v>11709</v>
      </c>
    </row>
    <row r="7131" spans="1:2" x14ac:dyDescent="0.25">
      <c r="A7131" s="62">
        <v>41104609</v>
      </c>
      <c r="B7131" s="63" t="s">
        <v>16434</v>
      </c>
    </row>
    <row r="7132" spans="1:2" x14ac:dyDescent="0.25">
      <c r="A7132" s="62">
        <v>41104610</v>
      </c>
      <c r="B7132" s="63" t="s">
        <v>17043</v>
      </c>
    </row>
    <row r="7133" spans="1:2" x14ac:dyDescent="0.25">
      <c r="A7133" s="62">
        <v>41104611</v>
      </c>
      <c r="B7133" s="63" t="s">
        <v>3020</v>
      </c>
    </row>
    <row r="7134" spans="1:2" x14ac:dyDescent="0.25">
      <c r="A7134" s="62">
        <v>41104612</v>
      </c>
      <c r="B7134" s="63" t="s">
        <v>9947</v>
      </c>
    </row>
    <row r="7135" spans="1:2" x14ac:dyDescent="0.25">
      <c r="A7135" s="62">
        <v>41104701</v>
      </c>
      <c r="B7135" s="63" t="s">
        <v>13204</v>
      </c>
    </row>
    <row r="7136" spans="1:2" x14ac:dyDescent="0.25">
      <c r="A7136" s="62">
        <v>41104702</v>
      </c>
      <c r="B7136" s="63" t="s">
        <v>10080</v>
      </c>
    </row>
    <row r="7137" spans="1:2" x14ac:dyDescent="0.25">
      <c r="A7137" s="62">
        <v>41104703</v>
      </c>
      <c r="B7137" s="63" t="s">
        <v>13868</v>
      </c>
    </row>
    <row r="7138" spans="1:2" x14ac:dyDescent="0.25">
      <c r="A7138" s="62">
        <v>41104704</v>
      </c>
      <c r="B7138" s="63" t="s">
        <v>8110</v>
      </c>
    </row>
    <row r="7139" spans="1:2" x14ac:dyDescent="0.25">
      <c r="A7139" s="62">
        <v>41104801</v>
      </c>
      <c r="B7139" s="63" t="s">
        <v>6116</v>
      </c>
    </row>
    <row r="7140" spans="1:2" x14ac:dyDescent="0.25">
      <c r="A7140" s="62">
        <v>41104802</v>
      </c>
      <c r="B7140" s="63" t="s">
        <v>465</v>
      </c>
    </row>
    <row r="7141" spans="1:2" x14ac:dyDescent="0.25">
      <c r="A7141" s="62">
        <v>41104803</v>
      </c>
      <c r="B7141" s="63" t="s">
        <v>12001</v>
      </c>
    </row>
    <row r="7142" spans="1:2" x14ac:dyDescent="0.25">
      <c r="A7142" s="62">
        <v>41104804</v>
      </c>
      <c r="B7142" s="63" t="s">
        <v>8498</v>
      </c>
    </row>
    <row r="7143" spans="1:2" x14ac:dyDescent="0.25">
      <c r="A7143" s="62">
        <v>41104805</v>
      </c>
      <c r="B7143" s="63" t="s">
        <v>14896</v>
      </c>
    </row>
    <row r="7144" spans="1:2" x14ac:dyDescent="0.25">
      <c r="A7144" s="62">
        <v>41104806</v>
      </c>
      <c r="B7144" s="63" t="s">
        <v>9397</v>
      </c>
    </row>
    <row r="7145" spans="1:2" x14ac:dyDescent="0.25">
      <c r="A7145" s="62">
        <v>41104807</v>
      </c>
      <c r="B7145" s="63" t="s">
        <v>272</v>
      </c>
    </row>
    <row r="7146" spans="1:2" x14ac:dyDescent="0.25">
      <c r="A7146" s="62">
        <v>41104808</v>
      </c>
      <c r="B7146" s="63" t="s">
        <v>11388</v>
      </c>
    </row>
    <row r="7147" spans="1:2" x14ac:dyDescent="0.25">
      <c r="A7147" s="62">
        <v>41104809</v>
      </c>
      <c r="B7147" s="63" t="s">
        <v>6425</v>
      </c>
    </row>
    <row r="7148" spans="1:2" x14ac:dyDescent="0.25">
      <c r="A7148" s="62">
        <v>41104810</v>
      </c>
      <c r="B7148" s="63" t="s">
        <v>12533</v>
      </c>
    </row>
    <row r="7149" spans="1:2" x14ac:dyDescent="0.25">
      <c r="A7149" s="62">
        <v>41104811</v>
      </c>
      <c r="B7149" s="63" t="s">
        <v>5025</v>
      </c>
    </row>
    <row r="7150" spans="1:2" x14ac:dyDescent="0.25">
      <c r="A7150" s="62">
        <v>41104812</v>
      </c>
      <c r="B7150" s="63" t="s">
        <v>7159</v>
      </c>
    </row>
    <row r="7151" spans="1:2" x14ac:dyDescent="0.25">
      <c r="A7151" s="62">
        <v>41104813</v>
      </c>
      <c r="B7151" s="63" t="s">
        <v>18326</v>
      </c>
    </row>
    <row r="7152" spans="1:2" x14ac:dyDescent="0.25">
      <c r="A7152" s="62">
        <v>41104814</v>
      </c>
      <c r="B7152" s="63" t="s">
        <v>3867</v>
      </c>
    </row>
    <row r="7153" spans="1:2" x14ac:dyDescent="0.25">
      <c r="A7153" s="62">
        <v>41104815</v>
      </c>
      <c r="B7153" s="63" t="s">
        <v>1466</v>
      </c>
    </row>
    <row r="7154" spans="1:2" x14ac:dyDescent="0.25">
      <c r="A7154" s="62">
        <v>41104816</v>
      </c>
      <c r="B7154" s="63" t="s">
        <v>6574</v>
      </c>
    </row>
    <row r="7155" spans="1:2" x14ac:dyDescent="0.25">
      <c r="A7155" s="62">
        <v>41104817</v>
      </c>
      <c r="B7155" s="63" t="s">
        <v>10092</v>
      </c>
    </row>
    <row r="7156" spans="1:2" x14ac:dyDescent="0.25">
      <c r="A7156" s="62">
        <v>41104901</v>
      </c>
      <c r="B7156" s="63" t="s">
        <v>10190</v>
      </c>
    </row>
    <row r="7157" spans="1:2" x14ac:dyDescent="0.25">
      <c r="A7157" s="62">
        <v>41104902</v>
      </c>
      <c r="B7157" s="63" t="s">
        <v>17633</v>
      </c>
    </row>
    <row r="7158" spans="1:2" x14ac:dyDescent="0.25">
      <c r="A7158" s="62">
        <v>41104903</v>
      </c>
      <c r="B7158" s="63" t="s">
        <v>2296</v>
      </c>
    </row>
    <row r="7159" spans="1:2" x14ac:dyDescent="0.25">
      <c r="A7159" s="62">
        <v>41104904</v>
      </c>
      <c r="B7159" s="63" t="s">
        <v>10861</v>
      </c>
    </row>
    <row r="7160" spans="1:2" x14ac:dyDescent="0.25">
      <c r="A7160" s="62">
        <v>41104905</v>
      </c>
      <c r="B7160" s="63" t="s">
        <v>9256</v>
      </c>
    </row>
    <row r="7161" spans="1:2" x14ac:dyDescent="0.25">
      <c r="A7161" s="62">
        <v>41104906</v>
      </c>
      <c r="B7161" s="63" t="s">
        <v>6588</v>
      </c>
    </row>
    <row r="7162" spans="1:2" x14ac:dyDescent="0.25">
      <c r="A7162" s="62">
        <v>41104907</v>
      </c>
      <c r="B7162" s="63" t="s">
        <v>4637</v>
      </c>
    </row>
    <row r="7163" spans="1:2" x14ac:dyDescent="0.25">
      <c r="A7163" s="62">
        <v>41104908</v>
      </c>
      <c r="B7163" s="63" t="s">
        <v>3044</v>
      </c>
    </row>
    <row r="7164" spans="1:2" x14ac:dyDescent="0.25">
      <c r="A7164" s="62">
        <v>41104909</v>
      </c>
      <c r="B7164" s="63" t="s">
        <v>7195</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1832</v>
      </c>
    </row>
    <row r="7169" spans="1:2" x14ac:dyDescent="0.25">
      <c r="A7169" s="62">
        <v>41104914</v>
      </c>
      <c r="B7169" s="63" t="s">
        <v>16698</v>
      </c>
    </row>
    <row r="7170" spans="1:2" x14ac:dyDescent="0.25">
      <c r="A7170" s="62">
        <v>41104915</v>
      </c>
      <c r="B7170" s="63" t="s">
        <v>10729</v>
      </c>
    </row>
    <row r="7171" spans="1:2" x14ac:dyDescent="0.25">
      <c r="A7171" s="62">
        <v>41104916</v>
      </c>
      <c r="B7171" s="63" t="s">
        <v>7284</v>
      </c>
    </row>
    <row r="7172" spans="1:2" x14ac:dyDescent="0.25">
      <c r="A7172" s="62">
        <v>41104917</v>
      </c>
      <c r="B7172" s="63" t="s">
        <v>10263</v>
      </c>
    </row>
    <row r="7173" spans="1:2" x14ac:dyDescent="0.25">
      <c r="A7173" s="62">
        <v>41104918</v>
      </c>
      <c r="B7173" s="63" t="s">
        <v>2968</v>
      </c>
    </row>
    <row r="7174" spans="1:2" x14ac:dyDescent="0.25">
      <c r="A7174" s="62">
        <v>41104919</v>
      </c>
      <c r="B7174" s="63" t="s">
        <v>16018</v>
      </c>
    </row>
    <row r="7175" spans="1:2" x14ac:dyDescent="0.25">
      <c r="A7175" s="62">
        <v>41104920</v>
      </c>
      <c r="B7175" s="63" t="s">
        <v>6657</v>
      </c>
    </row>
    <row r="7176" spans="1:2" x14ac:dyDescent="0.25">
      <c r="A7176" s="62">
        <v>41104921</v>
      </c>
      <c r="B7176" s="63" t="s">
        <v>8804</v>
      </c>
    </row>
    <row r="7177" spans="1:2" x14ac:dyDescent="0.25">
      <c r="A7177" s="62">
        <v>41104922</v>
      </c>
      <c r="B7177" s="63" t="s">
        <v>16509</v>
      </c>
    </row>
    <row r="7178" spans="1:2" x14ac:dyDescent="0.25">
      <c r="A7178" s="62">
        <v>41104923</v>
      </c>
      <c r="B7178" s="63" t="s">
        <v>3038</v>
      </c>
    </row>
    <row r="7179" spans="1:2" x14ac:dyDescent="0.25">
      <c r="A7179" s="62">
        <v>41104924</v>
      </c>
      <c r="B7179" s="63" t="s">
        <v>3008</v>
      </c>
    </row>
    <row r="7180" spans="1:2" x14ac:dyDescent="0.25">
      <c r="A7180" s="62">
        <v>41104925</v>
      </c>
      <c r="B7180" s="63" t="s">
        <v>308</v>
      </c>
    </row>
    <row r="7181" spans="1:2" x14ac:dyDescent="0.25">
      <c r="A7181" s="62">
        <v>41104926</v>
      </c>
      <c r="B7181" s="63" t="s">
        <v>13754</v>
      </c>
    </row>
    <row r="7182" spans="1:2" x14ac:dyDescent="0.25">
      <c r="A7182" s="62">
        <v>41104927</v>
      </c>
      <c r="B7182" s="63" t="s">
        <v>15500</v>
      </c>
    </row>
    <row r="7183" spans="1:2" x14ac:dyDescent="0.25">
      <c r="A7183" s="62">
        <v>41104928</v>
      </c>
      <c r="B7183" s="63" t="s">
        <v>18070</v>
      </c>
    </row>
    <row r="7184" spans="1:2" x14ac:dyDescent="0.25">
      <c r="A7184" s="62">
        <v>41104929</v>
      </c>
      <c r="B7184" s="63" t="s">
        <v>15653</v>
      </c>
    </row>
    <row r="7185" spans="1:2" x14ac:dyDescent="0.25">
      <c r="A7185" s="62">
        <v>41105001</v>
      </c>
      <c r="B7185" s="63" t="s">
        <v>2036</v>
      </c>
    </row>
    <row r="7186" spans="1:2" x14ac:dyDescent="0.25">
      <c r="A7186" s="62">
        <v>41105002</v>
      </c>
      <c r="B7186" s="63" t="s">
        <v>7219</v>
      </c>
    </row>
    <row r="7187" spans="1:2" x14ac:dyDescent="0.25">
      <c r="A7187" s="62">
        <v>41105003</v>
      </c>
      <c r="B7187" s="63" t="s">
        <v>15245</v>
      </c>
    </row>
    <row r="7188" spans="1:2" x14ac:dyDescent="0.25">
      <c r="A7188" s="62">
        <v>41105101</v>
      </c>
      <c r="B7188" s="63" t="s">
        <v>11543</v>
      </c>
    </row>
    <row r="7189" spans="1:2" x14ac:dyDescent="0.25">
      <c r="A7189" s="62">
        <v>41105102</v>
      </c>
      <c r="B7189" s="63" t="s">
        <v>929</v>
      </c>
    </row>
    <row r="7190" spans="1:2" x14ac:dyDescent="0.25">
      <c r="A7190" s="62">
        <v>41105103</v>
      </c>
      <c r="B7190" s="63" t="s">
        <v>17644</v>
      </c>
    </row>
    <row r="7191" spans="1:2" x14ac:dyDescent="0.25">
      <c r="A7191" s="62">
        <v>41105104</v>
      </c>
      <c r="B7191" s="63" t="s">
        <v>3837</v>
      </c>
    </row>
    <row r="7192" spans="1:2" x14ac:dyDescent="0.25">
      <c r="A7192" s="62">
        <v>41105105</v>
      </c>
      <c r="B7192" s="63" t="s">
        <v>15409</v>
      </c>
    </row>
    <row r="7193" spans="1:2" x14ac:dyDescent="0.25">
      <c r="A7193" s="62">
        <v>41105106</v>
      </c>
      <c r="B7193" s="63" t="s">
        <v>12143</v>
      </c>
    </row>
    <row r="7194" spans="1:2" x14ac:dyDescent="0.25">
      <c r="A7194" s="62">
        <v>41105107</v>
      </c>
      <c r="B7194" s="63" t="s">
        <v>15056</v>
      </c>
    </row>
    <row r="7195" spans="1:2" x14ac:dyDescent="0.25">
      <c r="A7195" s="62">
        <v>41105108</v>
      </c>
      <c r="B7195" s="63" t="s">
        <v>1285</v>
      </c>
    </row>
    <row r="7196" spans="1:2" x14ac:dyDescent="0.25">
      <c r="A7196" s="62">
        <v>41105109</v>
      </c>
      <c r="B7196" s="63" t="s">
        <v>3085</v>
      </c>
    </row>
    <row r="7197" spans="1:2" x14ac:dyDescent="0.25">
      <c r="A7197" s="62">
        <v>41105201</v>
      </c>
      <c r="B7197" s="63" t="s">
        <v>18687</v>
      </c>
    </row>
    <row r="7198" spans="1:2" x14ac:dyDescent="0.25">
      <c r="A7198" s="62">
        <v>41105202</v>
      </c>
      <c r="B7198" s="63" t="s">
        <v>9950</v>
      </c>
    </row>
    <row r="7199" spans="1:2" x14ac:dyDescent="0.25">
      <c r="A7199" s="62">
        <v>41105203</v>
      </c>
      <c r="B7199" s="63" t="s">
        <v>3119</v>
      </c>
    </row>
    <row r="7200" spans="1:2" x14ac:dyDescent="0.25">
      <c r="A7200" s="62">
        <v>41105204</v>
      </c>
      <c r="B7200" s="63" t="s">
        <v>17518</v>
      </c>
    </row>
    <row r="7201" spans="1:2" x14ac:dyDescent="0.25">
      <c r="A7201" s="62">
        <v>41105205</v>
      </c>
      <c r="B7201" s="63" t="s">
        <v>4922</v>
      </c>
    </row>
    <row r="7202" spans="1:2" x14ac:dyDescent="0.25">
      <c r="A7202" s="62">
        <v>41105301</v>
      </c>
      <c r="B7202" s="63" t="s">
        <v>11145</v>
      </c>
    </row>
    <row r="7203" spans="1:2" x14ac:dyDescent="0.25">
      <c r="A7203" s="62">
        <v>41105302</v>
      </c>
      <c r="B7203" s="63" t="s">
        <v>16150</v>
      </c>
    </row>
    <row r="7204" spans="1:2" x14ac:dyDescent="0.25">
      <c r="A7204" s="62">
        <v>41105303</v>
      </c>
      <c r="B7204" s="63" t="s">
        <v>17989</v>
      </c>
    </row>
    <row r="7205" spans="1:2" x14ac:dyDescent="0.25">
      <c r="A7205" s="62">
        <v>41105304</v>
      </c>
      <c r="B7205" s="63" t="s">
        <v>446</v>
      </c>
    </row>
    <row r="7206" spans="1:2" x14ac:dyDescent="0.25">
      <c r="A7206" s="62">
        <v>41105305</v>
      </c>
      <c r="B7206" s="63" t="s">
        <v>16219</v>
      </c>
    </row>
    <row r="7207" spans="1:2" x14ac:dyDescent="0.25">
      <c r="A7207" s="62">
        <v>41105307</v>
      </c>
      <c r="B7207" s="63" t="s">
        <v>7312</v>
      </c>
    </row>
    <row r="7208" spans="1:2" x14ac:dyDescent="0.25">
      <c r="A7208" s="62">
        <v>41105308</v>
      </c>
      <c r="B7208" s="63" t="s">
        <v>8468</v>
      </c>
    </row>
    <row r="7209" spans="1:2" x14ac:dyDescent="0.25">
      <c r="A7209" s="62">
        <v>41105309</v>
      </c>
      <c r="B7209" s="63" t="s">
        <v>7812</v>
      </c>
    </row>
    <row r="7210" spans="1:2" x14ac:dyDescent="0.25">
      <c r="A7210" s="62">
        <v>41105310</v>
      </c>
      <c r="B7210" s="63" t="s">
        <v>14813</v>
      </c>
    </row>
    <row r="7211" spans="1:2" x14ac:dyDescent="0.25">
      <c r="A7211" s="62">
        <v>41105311</v>
      </c>
      <c r="B7211" s="63" t="s">
        <v>12945</v>
      </c>
    </row>
    <row r="7212" spans="1:2" x14ac:dyDescent="0.25">
      <c r="A7212" s="62">
        <v>41105312</v>
      </c>
      <c r="B7212" s="63" t="s">
        <v>5159</v>
      </c>
    </row>
    <row r="7213" spans="1:2" x14ac:dyDescent="0.25">
      <c r="A7213" s="62">
        <v>41105313</v>
      </c>
      <c r="B7213" s="63" t="s">
        <v>3223</v>
      </c>
    </row>
    <row r="7214" spans="1:2" x14ac:dyDescent="0.25">
      <c r="A7214" s="62">
        <v>41105314</v>
      </c>
      <c r="B7214" s="63" t="s">
        <v>13915</v>
      </c>
    </row>
    <row r="7215" spans="1:2" x14ac:dyDescent="0.25">
      <c r="A7215" s="62">
        <v>41105315</v>
      </c>
      <c r="B7215" s="63" t="s">
        <v>8072</v>
      </c>
    </row>
    <row r="7216" spans="1:2" x14ac:dyDescent="0.25">
      <c r="A7216" s="62">
        <v>41105316</v>
      </c>
      <c r="B7216" s="63" t="s">
        <v>15921</v>
      </c>
    </row>
    <row r="7217" spans="1:2" x14ac:dyDescent="0.25">
      <c r="A7217" s="62">
        <v>41105317</v>
      </c>
      <c r="B7217" s="63" t="s">
        <v>5274</v>
      </c>
    </row>
    <row r="7218" spans="1:2" x14ac:dyDescent="0.25">
      <c r="A7218" s="62">
        <v>41105318</v>
      </c>
      <c r="B7218" s="63" t="s">
        <v>16420</v>
      </c>
    </row>
    <row r="7219" spans="1:2" x14ac:dyDescent="0.25">
      <c r="A7219" s="62">
        <v>41105319</v>
      </c>
      <c r="B7219" s="63" t="s">
        <v>16457</v>
      </c>
    </row>
    <row r="7220" spans="1:2" x14ac:dyDescent="0.25">
      <c r="A7220" s="62">
        <v>41105320</v>
      </c>
      <c r="B7220" s="63" t="s">
        <v>7995</v>
      </c>
    </row>
    <row r="7221" spans="1:2" x14ac:dyDescent="0.25">
      <c r="A7221" s="62">
        <v>41105321</v>
      </c>
      <c r="B7221" s="63" t="s">
        <v>2380</v>
      </c>
    </row>
    <row r="7222" spans="1:2" x14ac:dyDescent="0.25">
      <c r="A7222" s="62">
        <v>41105322</v>
      </c>
      <c r="B7222" s="63" t="s">
        <v>213</v>
      </c>
    </row>
    <row r="7223" spans="1:2" x14ac:dyDescent="0.25">
      <c r="A7223" s="62">
        <v>41105323</v>
      </c>
      <c r="B7223" s="63" t="s">
        <v>16264</v>
      </c>
    </row>
    <row r="7224" spans="1:2" x14ac:dyDescent="0.25">
      <c r="A7224" s="62">
        <v>41105324</v>
      </c>
      <c r="B7224" s="63" t="s">
        <v>3504</v>
      </c>
    </row>
    <row r="7225" spans="1:2" x14ac:dyDescent="0.25">
      <c r="A7225" s="62">
        <v>41105325</v>
      </c>
      <c r="B7225" s="63" t="s">
        <v>289</v>
      </c>
    </row>
    <row r="7226" spans="1:2" x14ac:dyDescent="0.25">
      <c r="A7226" s="62">
        <v>41105326</v>
      </c>
      <c r="B7226" s="63" t="s">
        <v>11172</v>
      </c>
    </row>
    <row r="7227" spans="1:2" x14ac:dyDescent="0.25">
      <c r="A7227" s="62">
        <v>41105327</v>
      </c>
      <c r="B7227" s="63" t="s">
        <v>4416</v>
      </c>
    </row>
    <row r="7228" spans="1:2" x14ac:dyDescent="0.25">
      <c r="A7228" s="62">
        <v>41105328</v>
      </c>
      <c r="B7228" s="63" t="s">
        <v>12182</v>
      </c>
    </row>
    <row r="7229" spans="1:2" x14ac:dyDescent="0.25">
      <c r="A7229" s="62">
        <v>41105329</v>
      </c>
      <c r="B7229" s="63" t="s">
        <v>2332</v>
      </c>
    </row>
    <row r="7230" spans="1:2" x14ac:dyDescent="0.25">
      <c r="A7230" s="62">
        <v>41105330</v>
      </c>
      <c r="B7230" s="63" t="s">
        <v>8913</v>
      </c>
    </row>
    <row r="7231" spans="1:2" x14ac:dyDescent="0.25">
      <c r="A7231" s="62">
        <v>41105331</v>
      </c>
      <c r="B7231" s="63" t="s">
        <v>2272</v>
      </c>
    </row>
    <row r="7232" spans="1:2" x14ac:dyDescent="0.25">
      <c r="A7232" s="62">
        <v>41105332</v>
      </c>
      <c r="B7232" s="63" t="s">
        <v>11632</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12084</v>
      </c>
    </row>
    <row r="7237" spans="1:2" x14ac:dyDescent="0.25">
      <c r="A7237" s="62">
        <v>41105337</v>
      </c>
      <c r="B7237" s="63" t="s">
        <v>6589</v>
      </c>
    </row>
    <row r="7238" spans="1:2" x14ac:dyDescent="0.25">
      <c r="A7238" s="62">
        <v>41105338</v>
      </c>
      <c r="B7238" s="63" t="s">
        <v>18155</v>
      </c>
    </row>
    <row r="7239" spans="1:2" x14ac:dyDescent="0.25">
      <c r="A7239" s="62">
        <v>41105339</v>
      </c>
      <c r="B7239" s="63" t="s">
        <v>1553</v>
      </c>
    </row>
    <row r="7240" spans="1:2" x14ac:dyDescent="0.25">
      <c r="A7240" s="62">
        <v>41105501</v>
      </c>
      <c r="B7240" s="63" t="s">
        <v>15275</v>
      </c>
    </row>
    <row r="7241" spans="1:2" x14ac:dyDescent="0.25">
      <c r="A7241" s="62">
        <v>41105502</v>
      </c>
      <c r="B7241" s="63" t="s">
        <v>5541</v>
      </c>
    </row>
    <row r="7242" spans="1:2" x14ac:dyDescent="0.25">
      <c r="A7242" s="62">
        <v>41105503</v>
      </c>
      <c r="B7242" s="63" t="s">
        <v>10028</v>
      </c>
    </row>
    <row r="7243" spans="1:2" x14ac:dyDescent="0.25">
      <c r="A7243" s="62">
        <v>41105504</v>
      </c>
      <c r="B7243" s="63" t="s">
        <v>8780</v>
      </c>
    </row>
    <row r="7244" spans="1:2" x14ac:dyDescent="0.25">
      <c r="A7244" s="62">
        <v>41105505</v>
      </c>
      <c r="B7244" s="63" t="s">
        <v>16096</v>
      </c>
    </row>
    <row r="7245" spans="1:2" x14ac:dyDescent="0.25">
      <c r="A7245" s="62">
        <v>41105506</v>
      </c>
      <c r="B7245" s="63" t="s">
        <v>11625</v>
      </c>
    </row>
    <row r="7246" spans="1:2" x14ac:dyDescent="0.25">
      <c r="A7246" s="62">
        <v>41105507</v>
      </c>
      <c r="B7246" s="63" t="s">
        <v>1861</v>
      </c>
    </row>
    <row r="7247" spans="1:2" x14ac:dyDescent="0.25">
      <c r="A7247" s="62">
        <v>41105508</v>
      </c>
      <c r="B7247" s="63" t="s">
        <v>10309</v>
      </c>
    </row>
    <row r="7248" spans="1:2" x14ac:dyDescent="0.25">
      <c r="A7248" s="62">
        <v>41105509</v>
      </c>
      <c r="B7248" s="63" t="s">
        <v>7296</v>
      </c>
    </row>
    <row r="7249" spans="1:2" x14ac:dyDescent="0.25">
      <c r="A7249" s="62">
        <v>41105510</v>
      </c>
      <c r="B7249" s="63" t="s">
        <v>1588</v>
      </c>
    </row>
    <row r="7250" spans="1:2" x14ac:dyDescent="0.25">
      <c r="A7250" s="62">
        <v>41105511</v>
      </c>
      <c r="B7250" s="63" t="s">
        <v>1556</v>
      </c>
    </row>
    <row r="7251" spans="1:2" x14ac:dyDescent="0.25">
      <c r="A7251" s="62">
        <v>41105512</v>
      </c>
      <c r="B7251" s="63" t="s">
        <v>17147</v>
      </c>
    </row>
    <row r="7252" spans="1:2" x14ac:dyDescent="0.25">
      <c r="A7252" s="62">
        <v>41105513</v>
      </c>
      <c r="B7252" s="63" t="s">
        <v>11407</v>
      </c>
    </row>
    <row r="7253" spans="1:2" x14ac:dyDescent="0.25">
      <c r="A7253" s="62">
        <v>41105514</v>
      </c>
      <c r="B7253" s="63" t="s">
        <v>5800</v>
      </c>
    </row>
    <row r="7254" spans="1:2" x14ac:dyDescent="0.25">
      <c r="A7254" s="62">
        <v>41105515</v>
      </c>
      <c r="B7254" s="63" t="s">
        <v>7959</v>
      </c>
    </row>
    <row r="7255" spans="1:2" x14ac:dyDescent="0.25">
      <c r="A7255" s="62">
        <v>41105516</v>
      </c>
      <c r="B7255" s="63" t="s">
        <v>9668</v>
      </c>
    </row>
    <row r="7256" spans="1:2" x14ac:dyDescent="0.25">
      <c r="A7256" s="62">
        <v>41105517</v>
      </c>
      <c r="B7256" s="63" t="s">
        <v>2733</v>
      </c>
    </row>
    <row r="7257" spans="1:2" x14ac:dyDescent="0.25">
      <c r="A7257" s="62">
        <v>41105518</v>
      </c>
      <c r="B7257" s="63" t="s">
        <v>6673</v>
      </c>
    </row>
    <row r="7258" spans="1:2" x14ac:dyDescent="0.25">
      <c r="A7258" s="62">
        <v>41105519</v>
      </c>
      <c r="B7258" s="63" t="s">
        <v>1112</v>
      </c>
    </row>
    <row r="7259" spans="1:2" x14ac:dyDescent="0.25">
      <c r="A7259" s="62">
        <v>41105520</v>
      </c>
      <c r="B7259" s="63" t="s">
        <v>4834</v>
      </c>
    </row>
    <row r="7260" spans="1:2" x14ac:dyDescent="0.25">
      <c r="A7260" s="62">
        <v>41105601</v>
      </c>
      <c r="B7260" s="63" t="s">
        <v>16826</v>
      </c>
    </row>
    <row r="7261" spans="1:2" x14ac:dyDescent="0.25">
      <c r="A7261" s="62">
        <v>41105701</v>
      </c>
      <c r="B7261" s="63" t="s">
        <v>17482</v>
      </c>
    </row>
    <row r="7262" spans="1:2" x14ac:dyDescent="0.25">
      <c r="A7262" s="62">
        <v>41105801</v>
      </c>
      <c r="B7262" s="63" t="s">
        <v>5474</v>
      </c>
    </row>
    <row r="7263" spans="1:2" x14ac:dyDescent="0.25">
      <c r="A7263" s="62">
        <v>41105802</v>
      </c>
      <c r="B7263" s="63" t="s">
        <v>4365</v>
      </c>
    </row>
    <row r="7264" spans="1:2" x14ac:dyDescent="0.25">
      <c r="A7264" s="62">
        <v>41105803</v>
      </c>
      <c r="B7264" s="63" t="s">
        <v>11891</v>
      </c>
    </row>
    <row r="7265" spans="1:2" x14ac:dyDescent="0.25">
      <c r="A7265" s="62">
        <v>41105804</v>
      </c>
      <c r="B7265" s="63" t="s">
        <v>8479</v>
      </c>
    </row>
    <row r="7266" spans="1:2" x14ac:dyDescent="0.25">
      <c r="A7266" s="62">
        <v>41105901</v>
      </c>
      <c r="B7266" s="63" t="s">
        <v>438</v>
      </c>
    </row>
    <row r="7267" spans="1:2" x14ac:dyDescent="0.25">
      <c r="A7267" s="62">
        <v>41105902</v>
      </c>
      <c r="B7267" s="63" t="s">
        <v>12580</v>
      </c>
    </row>
    <row r="7268" spans="1:2" x14ac:dyDescent="0.25">
      <c r="A7268" s="62">
        <v>41105903</v>
      </c>
      <c r="B7268" s="63" t="s">
        <v>8007</v>
      </c>
    </row>
    <row r="7269" spans="1:2" x14ac:dyDescent="0.25">
      <c r="A7269" s="62">
        <v>41105904</v>
      </c>
      <c r="B7269" s="63" t="s">
        <v>3636</v>
      </c>
    </row>
    <row r="7270" spans="1:2" x14ac:dyDescent="0.25">
      <c r="A7270" s="62">
        <v>41105905</v>
      </c>
      <c r="B7270" s="63" t="s">
        <v>14842</v>
      </c>
    </row>
    <row r="7271" spans="1:2" x14ac:dyDescent="0.25">
      <c r="A7271" s="62">
        <v>41105906</v>
      </c>
      <c r="B7271" s="63" t="s">
        <v>9457</v>
      </c>
    </row>
    <row r="7272" spans="1:2" x14ac:dyDescent="0.25">
      <c r="A7272" s="62">
        <v>41105907</v>
      </c>
      <c r="B7272" s="63" t="s">
        <v>15360</v>
      </c>
    </row>
    <row r="7273" spans="1:2" x14ac:dyDescent="0.25">
      <c r="A7273" s="62">
        <v>41105908</v>
      </c>
      <c r="B7273" s="63" t="s">
        <v>952</v>
      </c>
    </row>
    <row r="7274" spans="1:2" x14ac:dyDescent="0.25">
      <c r="A7274" s="62">
        <v>41106001</v>
      </c>
      <c r="B7274" s="63" t="s">
        <v>4534</v>
      </c>
    </row>
    <row r="7275" spans="1:2" x14ac:dyDescent="0.25">
      <c r="A7275" s="62">
        <v>41106002</v>
      </c>
      <c r="B7275" s="63" t="s">
        <v>18255</v>
      </c>
    </row>
    <row r="7276" spans="1:2" x14ac:dyDescent="0.25">
      <c r="A7276" s="62">
        <v>41106003</v>
      </c>
      <c r="B7276" s="63" t="s">
        <v>15890</v>
      </c>
    </row>
    <row r="7277" spans="1:2" x14ac:dyDescent="0.25">
      <c r="A7277" s="62">
        <v>41106004</v>
      </c>
      <c r="B7277" s="63" t="s">
        <v>12739</v>
      </c>
    </row>
    <row r="7278" spans="1:2" x14ac:dyDescent="0.25">
      <c r="A7278" s="62">
        <v>41106005</v>
      </c>
      <c r="B7278" s="63" t="s">
        <v>8684</v>
      </c>
    </row>
    <row r="7279" spans="1:2" x14ac:dyDescent="0.25">
      <c r="A7279" s="62">
        <v>41106006</v>
      </c>
      <c r="B7279" s="63" t="s">
        <v>3951</v>
      </c>
    </row>
    <row r="7280" spans="1:2" x14ac:dyDescent="0.25">
      <c r="A7280" s="62">
        <v>41106101</v>
      </c>
      <c r="B7280" s="63" t="s">
        <v>15530</v>
      </c>
    </row>
    <row r="7281" spans="1:2" x14ac:dyDescent="0.25">
      <c r="A7281" s="62">
        <v>41106102</v>
      </c>
      <c r="B7281" s="63" t="s">
        <v>9310</v>
      </c>
    </row>
    <row r="7282" spans="1:2" x14ac:dyDescent="0.25">
      <c r="A7282" s="62">
        <v>41106103</v>
      </c>
      <c r="B7282" s="63" t="s">
        <v>14302</v>
      </c>
    </row>
    <row r="7283" spans="1:2" x14ac:dyDescent="0.25">
      <c r="A7283" s="62">
        <v>41106104</v>
      </c>
      <c r="B7283" s="63" t="s">
        <v>16521</v>
      </c>
    </row>
    <row r="7284" spans="1:2" x14ac:dyDescent="0.25">
      <c r="A7284" s="62">
        <v>41106201</v>
      </c>
      <c r="B7284" s="63" t="s">
        <v>8898</v>
      </c>
    </row>
    <row r="7285" spans="1:2" x14ac:dyDescent="0.25">
      <c r="A7285" s="62">
        <v>41106202</v>
      </c>
      <c r="B7285" s="63" t="s">
        <v>11857</v>
      </c>
    </row>
    <row r="7286" spans="1:2" x14ac:dyDescent="0.25">
      <c r="A7286" s="62">
        <v>41106203</v>
      </c>
      <c r="B7286" s="63" t="s">
        <v>6809</v>
      </c>
    </row>
    <row r="7287" spans="1:2" x14ac:dyDescent="0.25">
      <c r="A7287" s="62">
        <v>41106204</v>
      </c>
      <c r="B7287" s="63" t="s">
        <v>11299</v>
      </c>
    </row>
    <row r="7288" spans="1:2" x14ac:dyDescent="0.25">
      <c r="A7288" s="62">
        <v>41106205</v>
      </c>
      <c r="B7288" s="63" t="s">
        <v>10256</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3291</v>
      </c>
    </row>
    <row r="7293" spans="1:2" x14ac:dyDescent="0.25">
      <c r="A7293" s="62">
        <v>41106210</v>
      </c>
      <c r="B7293" s="63" t="s">
        <v>18180</v>
      </c>
    </row>
    <row r="7294" spans="1:2" x14ac:dyDescent="0.25">
      <c r="A7294" s="62">
        <v>41106211</v>
      </c>
      <c r="B7294" s="63" t="s">
        <v>4310</v>
      </c>
    </row>
    <row r="7295" spans="1:2" x14ac:dyDescent="0.25">
      <c r="A7295" s="62">
        <v>41106212</v>
      </c>
      <c r="B7295" s="63" t="s">
        <v>4800</v>
      </c>
    </row>
    <row r="7296" spans="1:2" x14ac:dyDescent="0.25">
      <c r="A7296" s="62">
        <v>41106213</v>
      </c>
      <c r="B7296" s="63" t="s">
        <v>16411</v>
      </c>
    </row>
    <row r="7297" spans="1:2" x14ac:dyDescent="0.25">
      <c r="A7297" s="62">
        <v>41106214</v>
      </c>
      <c r="B7297" s="63" t="s">
        <v>4007</v>
      </c>
    </row>
    <row r="7298" spans="1:2" x14ac:dyDescent="0.25">
      <c r="A7298" s="62">
        <v>41106215</v>
      </c>
      <c r="B7298" s="63" t="s">
        <v>4955</v>
      </c>
    </row>
    <row r="7299" spans="1:2" x14ac:dyDescent="0.25">
      <c r="A7299" s="62">
        <v>41106216</v>
      </c>
      <c r="B7299" s="63" t="s">
        <v>2851</v>
      </c>
    </row>
    <row r="7300" spans="1:2" x14ac:dyDescent="0.25">
      <c r="A7300" s="62">
        <v>41106217</v>
      </c>
      <c r="B7300" s="63" t="s">
        <v>11546</v>
      </c>
    </row>
    <row r="7301" spans="1:2" x14ac:dyDescent="0.25">
      <c r="A7301" s="62">
        <v>41106218</v>
      </c>
      <c r="B7301" s="63" t="s">
        <v>2930</v>
      </c>
    </row>
    <row r="7302" spans="1:2" x14ac:dyDescent="0.25">
      <c r="A7302" s="62">
        <v>41106219</v>
      </c>
      <c r="B7302" s="63" t="s">
        <v>14999</v>
      </c>
    </row>
    <row r="7303" spans="1:2" x14ac:dyDescent="0.25">
      <c r="A7303" s="62">
        <v>41106220</v>
      </c>
      <c r="B7303" s="63" t="s">
        <v>16277</v>
      </c>
    </row>
    <row r="7304" spans="1:2" x14ac:dyDescent="0.25">
      <c r="A7304" s="62">
        <v>41106221</v>
      </c>
      <c r="B7304" s="63" t="s">
        <v>12956</v>
      </c>
    </row>
    <row r="7305" spans="1:2" x14ac:dyDescent="0.25">
      <c r="A7305" s="62">
        <v>41106222</v>
      </c>
      <c r="B7305" s="63" t="s">
        <v>4001</v>
      </c>
    </row>
    <row r="7306" spans="1:2" x14ac:dyDescent="0.25">
      <c r="A7306" s="62">
        <v>41106223</v>
      </c>
      <c r="B7306" s="63" t="s">
        <v>7247</v>
      </c>
    </row>
    <row r="7307" spans="1:2" x14ac:dyDescent="0.25">
      <c r="A7307" s="62">
        <v>41106301</v>
      </c>
      <c r="B7307" s="63" t="s">
        <v>12179</v>
      </c>
    </row>
    <row r="7308" spans="1:2" x14ac:dyDescent="0.25">
      <c r="A7308" s="62">
        <v>41106302</v>
      </c>
      <c r="B7308" s="63" t="s">
        <v>15242</v>
      </c>
    </row>
    <row r="7309" spans="1:2" x14ac:dyDescent="0.25">
      <c r="A7309" s="62">
        <v>41106303</v>
      </c>
      <c r="B7309" s="63" t="s">
        <v>6476</v>
      </c>
    </row>
    <row r="7310" spans="1:2" x14ac:dyDescent="0.25">
      <c r="A7310" s="62">
        <v>41106304</v>
      </c>
      <c r="B7310" s="63" t="s">
        <v>9295</v>
      </c>
    </row>
    <row r="7311" spans="1:2" x14ac:dyDescent="0.25">
      <c r="A7311" s="62">
        <v>41106305</v>
      </c>
      <c r="B7311" s="63" t="s">
        <v>7747</v>
      </c>
    </row>
    <row r="7312" spans="1:2" x14ac:dyDescent="0.25">
      <c r="A7312" s="62">
        <v>41106306</v>
      </c>
      <c r="B7312" s="63" t="s">
        <v>18471</v>
      </c>
    </row>
    <row r="7313" spans="1:2" x14ac:dyDescent="0.25">
      <c r="A7313" s="62">
        <v>41106307</v>
      </c>
      <c r="B7313" s="63" t="s">
        <v>12909</v>
      </c>
    </row>
    <row r="7314" spans="1:2" x14ac:dyDescent="0.25">
      <c r="A7314" s="62">
        <v>41106308</v>
      </c>
      <c r="B7314" s="63" t="s">
        <v>10971</v>
      </c>
    </row>
    <row r="7315" spans="1:2" x14ac:dyDescent="0.25">
      <c r="A7315" s="62">
        <v>41106309</v>
      </c>
      <c r="B7315" s="63" t="s">
        <v>2280</v>
      </c>
    </row>
    <row r="7316" spans="1:2" x14ac:dyDescent="0.25">
      <c r="A7316" s="62">
        <v>41106310</v>
      </c>
      <c r="B7316" s="63" t="s">
        <v>2596</v>
      </c>
    </row>
    <row r="7317" spans="1:2" x14ac:dyDescent="0.25">
      <c r="A7317" s="62">
        <v>41106311</v>
      </c>
      <c r="B7317" s="63" t="s">
        <v>14073</v>
      </c>
    </row>
    <row r="7318" spans="1:2" x14ac:dyDescent="0.25">
      <c r="A7318" s="62">
        <v>41106312</v>
      </c>
      <c r="B7318" s="63" t="s">
        <v>4070</v>
      </c>
    </row>
    <row r="7319" spans="1:2" x14ac:dyDescent="0.25">
      <c r="A7319" s="62">
        <v>41106313</v>
      </c>
      <c r="B7319" s="63" t="s">
        <v>12907</v>
      </c>
    </row>
    <row r="7320" spans="1:2" x14ac:dyDescent="0.25">
      <c r="A7320" s="62">
        <v>41106314</v>
      </c>
      <c r="B7320" s="63" t="s">
        <v>16649</v>
      </c>
    </row>
    <row r="7321" spans="1:2" x14ac:dyDescent="0.25">
      <c r="A7321" s="62">
        <v>41106401</v>
      </c>
      <c r="B7321" s="63" t="s">
        <v>2945</v>
      </c>
    </row>
    <row r="7322" spans="1:2" x14ac:dyDescent="0.25">
      <c r="A7322" s="62">
        <v>41106402</v>
      </c>
      <c r="B7322" s="63" t="s">
        <v>5659</v>
      </c>
    </row>
    <row r="7323" spans="1:2" x14ac:dyDescent="0.25">
      <c r="A7323" s="62">
        <v>41106403</v>
      </c>
      <c r="B7323" s="63" t="s">
        <v>1981</v>
      </c>
    </row>
    <row r="7324" spans="1:2" x14ac:dyDescent="0.25">
      <c r="A7324" s="62">
        <v>41106501</v>
      </c>
      <c r="B7324" s="63" t="s">
        <v>9506</v>
      </c>
    </row>
    <row r="7325" spans="1:2" x14ac:dyDescent="0.25">
      <c r="A7325" s="62">
        <v>41106502</v>
      </c>
      <c r="B7325" s="63" t="s">
        <v>3577</v>
      </c>
    </row>
    <row r="7326" spans="1:2" x14ac:dyDescent="0.25">
      <c r="A7326" s="62">
        <v>41106503</v>
      </c>
      <c r="B7326" s="63" t="s">
        <v>3817</v>
      </c>
    </row>
    <row r="7327" spans="1:2" x14ac:dyDescent="0.25">
      <c r="A7327" s="62">
        <v>41106504</v>
      </c>
      <c r="B7327" s="63" t="s">
        <v>845</v>
      </c>
    </row>
    <row r="7328" spans="1:2" x14ac:dyDescent="0.25">
      <c r="A7328" s="62">
        <v>41106505</v>
      </c>
      <c r="B7328" s="63" t="s">
        <v>14890</v>
      </c>
    </row>
    <row r="7329" spans="1:2" x14ac:dyDescent="0.25">
      <c r="A7329" s="62">
        <v>41106506</v>
      </c>
      <c r="B7329" s="63" t="s">
        <v>9193</v>
      </c>
    </row>
    <row r="7330" spans="1:2" x14ac:dyDescent="0.25">
      <c r="A7330" s="62">
        <v>41106507</v>
      </c>
      <c r="B7330" s="63" t="s">
        <v>16854</v>
      </c>
    </row>
    <row r="7331" spans="1:2" x14ac:dyDescent="0.25">
      <c r="A7331" s="62">
        <v>41106508</v>
      </c>
      <c r="B7331" s="63" t="s">
        <v>7971</v>
      </c>
    </row>
    <row r="7332" spans="1:2" x14ac:dyDescent="0.25">
      <c r="A7332" s="62">
        <v>41106509</v>
      </c>
      <c r="B7332" s="63" t="s">
        <v>5395</v>
      </c>
    </row>
    <row r="7333" spans="1:2" x14ac:dyDescent="0.25">
      <c r="A7333" s="62">
        <v>41106510</v>
      </c>
      <c r="B7333" s="63" t="s">
        <v>7648</v>
      </c>
    </row>
    <row r="7334" spans="1:2" x14ac:dyDescent="0.25">
      <c r="A7334" s="62">
        <v>41106511</v>
      </c>
      <c r="B7334" s="63" t="s">
        <v>12176</v>
      </c>
    </row>
    <row r="7335" spans="1:2" x14ac:dyDescent="0.25">
      <c r="A7335" s="62">
        <v>41106512</v>
      </c>
      <c r="B7335" s="63" t="s">
        <v>6938</v>
      </c>
    </row>
    <row r="7336" spans="1:2" x14ac:dyDescent="0.25">
      <c r="A7336" s="62">
        <v>41106513</v>
      </c>
      <c r="B7336" s="63" t="s">
        <v>9205</v>
      </c>
    </row>
    <row r="7337" spans="1:2" x14ac:dyDescent="0.25">
      <c r="A7337" s="62">
        <v>41106514</v>
      </c>
      <c r="B7337" s="63" t="s">
        <v>8328</v>
      </c>
    </row>
    <row r="7338" spans="1:2" x14ac:dyDescent="0.25">
      <c r="A7338" s="62">
        <v>41106515</v>
      </c>
      <c r="B7338" s="63" t="s">
        <v>18555</v>
      </c>
    </row>
    <row r="7339" spans="1:2" x14ac:dyDescent="0.25">
      <c r="A7339" s="62">
        <v>41106601</v>
      </c>
      <c r="B7339" s="63" t="s">
        <v>9010</v>
      </c>
    </row>
    <row r="7340" spans="1:2" x14ac:dyDescent="0.25">
      <c r="A7340" s="62">
        <v>41106602</v>
      </c>
      <c r="B7340" s="63" t="s">
        <v>8702</v>
      </c>
    </row>
    <row r="7341" spans="1:2" x14ac:dyDescent="0.25">
      <c r="A7341" s="62">
        <v>41106603</v>
      </c>
      <c r="B7341" s="63" t="s">
        <v>11025</v>
      </c>
    </row>
    <row r="7342" spans="1:2" x14ac:dyDescent="0.25">
      <c r="A7342" s="62">
        <v>41106604</v>
      </c>
      <c r="B7342" s="63" t="s">
        <v>12158</v>
      </c>
    </row>
    <row r="7343" spans="1:2" x14ac:dyDescent="0.25">
      <c r="A7343" s="62">
        <v>41106605</v>
      </c>
      <c r="B7343" s="63" t="s">
        <v>12488</v>
      </c>
    </row>
    <row r="7344" spans="1:2" x14ac:dyDescent="0.25">
      <c r="A7344" s="62">
        <v>41106606</v>
      </c>
      <c r="B7344" s="63" t="s">
        <v>13059</v>
      </c>
    </row>
    <row r="7345" spans="1:2" x14ac:dyDescent="0.25">
      <c r="A7345" s="62">
        <v>41106607</v>
      </c>
      <c r="B7345" s="63" t="s">
        <v>15655</v>
      </c>
    </row>
    <row r="7346" spans="1:2" x14ac:dyDescent="0.25">
      <c r="A7346" s="62">
        <v>41106608</v>
      </c>
      <c r="B7346" s="63" t="s">
        <v>16992</v>
      </c>
    </row>
    <row r="7347" spans="1:2" x14ac:dyDescent="0.25">
      <c r="A7347" s="62">
        <v>41106609</v>
      </c>
      <c r="B7347" s="63" t="s">
        <v>17793</v>
      </c>
    </row>
    <row r="7348" spans="1:2" x14ac:dyDescent="0.25">
      <c r="A7348" s="62">
        <v>41106610</v>
      </c>
      <c r="B7348" s="63" t="s">
        <v>2441</v>
      </c>
    </row>
    <row r="7349" spans="1:2" x14ac:dyDescent="0.25">
      <c r="A7349" s="62">
        <v>41106611</v>
      </c>
      <c r="B7349" s="63" t="s">
        <v>17395</v>
      </c>
    </row>
    <row r="7350" spans="1:2" x14ac:dyDescent="0.25">
      <c r="A7350" s="62">
        <v>41106612</v>
      </c>
      <c r="B7350" s="63" t="s">
        <v>16696</v>
      </c>
    </row>
    <row r="7351" spans="1:2" x14ac:dyDescent="0.25">
      <c r="A7351" s="62">
        <v>41106613</v>
      </c>
      <c r="B7351" s="63" t="s">
        <v>5339</v>
      </c>
    </row>
    <row r="7352" spans="1:2" x14ac:dyDescent="0.25">
      <c r="A7352" s="62">
        <v>41106614</v>
      </c>
      <c r="B7352" s="63" t="s">
        <v>9328</v>
      </c>
    </row>
    <row r="7353" spans="1:2" x14ac:dyDescent="0.25">
      <c r="A7353" s="62">
        <v>41106615</v>
      </c>
      <c r="B7353" s="63" t="s">
        <v>7149</v>
      </c>
    </row>
    <row r="7354" spans="1:2" x14ac:dyDescent="0.25">
      <c r="A7354" s="62">
        <v>41106616</v>
      </c>
      <c r="B7354" s="63" t="s">
        <v>6885</v>
      </c>
    </row>
    <row r="7355" spans="1:2" x14ac:dyDescent="0.25">
      <c r="A7355" s="62">
        <v>41106617</v>
      </c>
      <c r="B7355" s="63" t="s">
        <v>617</v>
      </c>
    </row>
    <row r="7356" spans="1:2" x14ac:dyDescent="0.25">
      <c r="A7356" s="62">
        <v>41106618</v>
      </c>
      <c r="B7356" s="63" t="s">
        <v>12795</v>
      </c>
    </row>
    <row r="7357" spans="1:2" x14ac:dyDescent="0.25">
      <c r="A7357" s="62">
        <v>41106619</v>
      </c>
      <c r="B7357" s="63" t="s">
        <v>12789</v>
      </c>
    </row>
    <row r="7358" spans="1:2" x14ac:dyDescent="0.25">
      <c r="A7358" s="62">
        <v>41106620</v>
      </c>
      <c r="B7358" s="63" t="s">
        <v>16545</v>
      </c>
    </row>
    <row r="7359" spans="1:2" x14ac:dyDescent="0.25">
      <c r="A7359" s="62">
        <v>41106621</v>
      </c>
      <c r="B7359" s="63" t="s">
        <v>5043</v>
      </c>
    </row>
    <row r="7360" spans="1:2" x14ac:dyDescent="0.25">
      <c r="A7360" s="62">
        <v>41106622</v>
      </c>
      <c r="B7360" s="63" t="s">
        <v>12120</v>
      </c>
    </row>
    <row r="7361" spans="1:2" x14ac:dyDescent="0.25">
      <c r="A7361" s="62">
        <v>41111501</v>
      </c>
      <c r="B7361" s="63" t="s">
        <v>1096</v>
      </c>
    </row>
    <row r="7362" spans="1:2" x14ac:dyDescent="0.25">
      <c r="A7362" s="62">
        <v>41111502</v>
      </c>
      <c r="B7362" s="63" t="s">
        <v>13243</v>
      </c>
    </row>
    <row r="7363" spans="1:2" x14ac:dyDescent="0.25">
      <c r="A7363" s="62">
        <v>41111503</v>
      </c>
      <c r="B7363" s="63" t="s">
        <v>11738</v>
      </c>
    </row>
    <row r="7364" spans="1:2" x14ac:dyDescent="0.25">
      <c r="A7364" s="62">
        <v>41111504</v>
      </c>
      <c r="B7364" s="63" t="s">
        <v>171</v>
      </c>
    </row>
    <row r="7365" spans="1:2" x14ac:dyDescent="0.25">
      <c r="A7365" s="62">
        <v>41111505</v>
      </c>
      <c r="B7365" s="63" t="s">
        <v>7571</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2619</v>
      </c>
    </row>
    <row r="7370" spans="1:2" x14ac:dyDescent="0.25">
      <c r="A7370" s="62">
        <v>41111510</v>
      </c>
      <c r="B7370" s="63" t="s">
        <v>8432</v>
      </c>
    </row>
    <row r="7371" spans="1:2" x14ac:dyDescent="0.25">
      <c r="A7371" s="62">
        <v>41111511</v>
      </c>
      <c r="B7371" s="63" t="s">
        <v>5055</v>
      </c>
    </row>
    <row r="7372" spans="1:2" x14ac:dyDescent="0.25">
      <c r="A7372" s="62">
        <v>41111512</v>
      </c>
      <c r="B7372" s="63" t="s">
        <v>17608</v>
      </c>
    </row>
    <row r="7373" spans="1:2" x14ac:dyDescent="0.25">
      <c r="A7373" s="62">
        <v>41111513</v>
      </c>
      <c r="B7373" s="63" t="s">
        <v>15384</v>
      </c>
    </row>
    <row r="7374" spans="1:2" x14ac:dyDescent="0.25">
      <c r="A7374" s="62">
        <v>41111515</v>
      </c>
      <c r="B7374" s="63" t="s">
        <v>7353</v>
      </c>
    </row>
    <row r="7375" spans="1:2" x14ac:dyDescent="0.25">
      <c r="A7375" s="62">
        <v>41111516</v>
      </c>
      <c r="B7375" s="63" t="s">
        <v>17744</v>
      </c>
    </row>
    <row r="7376" spans="1:2" x14ac:dyDescent="0.25">
      <c r="A7376" s="62">
        <v>41111517</v>
      </c>
      <c r="B7376" s="63" t="s">
        <v>2999</v>
      </c>
    </row>
    <row r="7377" spans="1:2" x14ac:dyDescent="0.25">
      <c r="A7377" s="62">
        <v>41111601</v>
      </c>
      <c r="B7377" s="63" t="s">
        <v>18250</v>
      </c>
    </row>
    <row r="7378" spans="1:2" x14ac:dyDescent="0.25">
      <c r="A7378" s="62">
        <v>41111602</v>
      </c>
      <c r="B7378" s="63" t="s">
        <v>7594</v>
      </c>
    </row>
    <row r="7379" spans="1:2" x14ac:dyDescent="0.25">
      <c r="A7379" s="62">
        <v>41111603</v>
      </c>
      <c r="B7379" s="63" t="s">
        <v>8577</v>
      </c>
    </row>
    <row r="7380" spans="1:2" x14ac:dyDescent="0.25">
      <c r="A7380" s="62">
        <v>41111604</v>
      </c>
      <c r="B7380" s="63" t="s">
        <v>16213</v>
      </c>
    </row>
    <row r="7381" spans="1:2" x14ac:dyDescent="0.25">
      <c r="A7381" s="62">
        <v>41111605</v>
      </c>
      <c r="B7381" s="63" t="s">
        <v>8715</v>
      </c>
    </row>
    <row r="7382" spans="1:2" x14ac:dyDescent="0.25">
      <c r="A7382" s="62">
        <v>41111606</v>
      </c>
      <c r="B7382" s="63" t="s">
        <v>2157</v>
      </c>
    </row>
    <row r="7383" spans="1:2" x14ac:dyDescent="0.25">
      <c r="A7383" s="62">
        <v>41111607</v>
      </c>
      <c r="B7383" s="63" t="s">
        <v>13620</v>
      </c>
    </row>
    <row r="7384" spans="1:2" x14ac:dyDescent="0.25">
      <c r="A7384" s="62">
        <v>41111613</v>
      </c>
      <c r="B7384" s="63" t="s">
        <v>13572</v>
      </c>
    </row>
    <row r="7385" spans="1:2" x14ac:dyDescent="0.25">
      <c r="A7385" s="62">
        <v>41111614</v>
      </c>
      <c r="B7385" s="63" t="s">
        <v>4356</v>
      </c>
    </row>
    <row r="7386" spans="1:2" x14ac:dyDescent="0.25">
      <c r="A7386" s="62">
        <v>41111615</v>
      </c>
      <c r="B7386" s="63" t="s">
        <v>2147</v>
      </c>
    </row>
    <row r="7387" spans="1:2" x14ac:dyDescent="0.25">
      <c r="A7387" s="62">
        <v>41111616</v>
      </c>
      <c r="B7387" s="63" t="s">
        <v>680</v>
      </c>
    </row>
    <row r="7388" spans="1:2" x14ac:dyDescent="0.25">
      <c r="A7388" s="62">
        <v>41111617</v>
      </c>
      <c r="B7388" s="63" t="s">
        <v>8046</v>
      </c>
    </row>
    <row r="7389" spans="1:2" x14ac:dyDescent="0.25">
      <c r="A7389" s="62">
        <v>41111618</v>
      </c>
      <c r="B7389" s="63" t="s">
        <v>12071</v>
      </c>
    </row>
    <row r="7390" spans="1:2" x14ac:dyDescent="0.25">
      <c r="A7390" s="62">
        <v>41111619</v>
      </c>
      <c r="B7390" s="63" t="s">
        <v>13622</v>
      </c>
    </row>
    <row r="7391" spans="1:2" x14ac:dyDescent="0.25">
      <c r="A7391" s="62">
        <v>41111620</v>
      </c>
      <c r="B7391" s="63" t="s">
        <v>10870</v>
      </c>
    </row>
    <row r="7392" spans="1:2" x14ac:dyDescent="0.25">
      <c r="A7392" s="62">
        <v>41111621</v>
      </c>
      <c r="B7392" s="63" t="s">
        <v>18254</v>
      </c>
    </row>
    <row r="7393" spans="1:2" x14ac:dyDescent="0.25">
      <c r="A7393" s="62">
        <v>41111622</v>
      </c>
      <c r="B7393" s="63" t="s">
        <v>3325</v>
      </c>
    </row>
    <row r="7394" spans="1:2" x14ac:dyDescent="0.25">
      <c r="A7394" s="62">
        <v>41111623</v>
      </c>
      <c r="B7394" s="63" t="s">
        <v>16371</v>
      </c>
    </row>
    <row r="7395" spans="1:2" x14ac:dyDescent="0.25">
      <c r="A7395" s="62">
        <v>41111701</v>
      </c>
      <c r="B7395" s="63" t="s">
        <v>13336</v>
      </c>
    </row>
    <row r="7396" spans="1:2" x14ac:dyDescent="0.25">
      <c r="A7396" s="62">
        <v>41111702</v>
      </c>
      <c r="B7396" s="63" t="s">
        <v>8561</v>
      </c>
    </row>
    <row r="7397" spans="1:2" x14ac:dyDescent="0.25">
      <c r="A7397" s="62">
        <v>41111703</v>
      </c>
      <c r="B7397" s="63" t="s">
        <v>10500</v>
      </c>
    </row>
    <row r="7398" spans="1:2" x14ac:dyDescent="0.25">
      <c r="A7398" s="62">
        <v>41111704</v>
      </c>
      <c r="B7398" s="63" t="s">
        <v>2150</v>
      </c>
    </row>
    <row r="7399" spans="1:2" x14ac:dyDescent="0.25">
      <c r="A7399" s="62">
        <v>41111705</v>
      </c>
      <c r="B7399" s="63" t="s">
        <v>15286</v>
      </c>
    </row>
    <row r="7400" spans="1:2" x14ac:dyDescent="0.25">
      <c r="A7400" s="62">
        <v>41111706</v>
      </c>
      <c r="B7400" s="63" t="s">
        <v>1671</v>
      </c>
    </row>
    <row r="7401" spans="1:2" x14ac:dyDescent="0.25">
      <c r="A7401" s="62">
        <v>41111707</v>
      </c>
      <c r="B7401" s="63" t="s">
        <v>5742</v>
      </c>
    </row>
    <row r="7402" spans="1:2" x14ac:dyDescent="0.25">
      <c r="A7402" s="62">
        <v>41111708</v>
      </c>
      <c r="B7402" s="63" t="s">
        <v>6486</v>
      </c>
    </row>
    <row r="7403" spans="1:2" x14ac:dyDescent="0.25">
      <c r="A7403" s="62">
        <v>41111709</v>
      </c>
      <c r="B7403" s="63" t="s">
        <v>208</v>
      </c>
    </row>
    <row r="7404" spans="1:2" x14ac:dyDescent="0.25">
      <c r="A7404" s="62">
        <v>41111710</v>
      </c>
      <c r="B7404" s="63" t="s">
        <v>10919</v>
      </c>
    </row>
    <row r="7405" spans="1:2" x14ac:dyDescent="0.25">
      <c r="A7405" s="62">
        <v>41111711</v>
      </c>
      <c r="B7405" s="63" t="s">
        <v>6947</v>
      </c>
    </row>
    <row r="7406" spans="1:2" x14ac:dyDescent="0.25">
      <c r="A7406" s="62">
        <v>41111712</v>
      </c>
      <c r="B7406" s="63" t="s">
        <v>14023</v>
      </c>
    </row>
    <row r="7407" spans="1:2" x14ac:dyDescent="0.25">
      <c r="A7407" s="62">
        <v>41111713</v>
      </c>
      <c r="B7407" s="63" t="s">
        <v>6842</v>
      </c>
    </row>
    <row r="7408" spans="1:2" x14ac:dyDescent="0.25">
      <c r="A7408" s="62">
        <v>41111714</v>
      </c>
      <c r="B7408" s="63" t="s">
        <v>4622</v>
      </c>
    </row>
    <row r="7409" spans="1:2" x14ac:dyDescent="0.25">
      <c r="A7409" s="62">
        <v>41111715</v>
      </c>
      <c r="B7409" s="63" t="s">
        <v>17121</v>
      </c>
    </row>
    <row r="7410" spans="1:2" x14ac:dyDescent="0.25">
      <c r="A7410" s="62">
        <v>41111716</v>
      </c>
      <c r="B7410" s="63" t="s">
        <v>2736</v>
      </c>
    </row>
    <row r="7411" spans="1:2" x14ac:dyDescent="0.25">
      <c r="A7411" s="62">
        <v>41111717</v>
      </c>
      <c r="B7411" s="63" t="s">
        <v>16639</v>
      </c>
    </row>
    <row r="7412" spans="1:2" x14ac:dyDescent="0.25">
      <c r="A7412" s="62">
        <v>41111718</v>
      </c>
      <c r="B7412" s="63" t="s">
        <v>7875</v>
      </c>
    </row>
    <row r="7413" spans="1:2" x14ac:dyDescent="0.25">
      <c r="A7413" s="62">
        <v>41111719</v>
      </c>
      <c r="B7413" s="63" t="s">
        <v>17054</v>
      </c>
    </row>
    <row r="7414" spans="1:2" x14ac:dyDescent="0.25">
      <c r="A7414" s="62">
        <v>41111720</v>
      </c>
      <c r="B7414" s="63" t="s">
        <v>6699</v>
      </c>
    </row>
    <row r="7415" spans="1:2" x14ac:dyDescent="0.25">
      <c r="A7415" s="62">
        <v>41111721</v>
      </c>
      <c r="B7415" s="63" t="s">
        <v>15708</v>
      </c>
    </row>
    <row r="7416" spans="1:2" x14ac:dyDescent="0.25">
      <c r="A7416" s="62">
        <v>41111722</v>
      </c>
      <c r="B7416" s="63" t="s">
        <v>6002</v>
      </c>
    </row>
    <row r="7417" spans="1:2" x14ac:dyDescent="0.25">
      <c r="A7417" s="62">
        <v>41111723</v>
      </c>
      <c r="B7417" s="63" t="s">
        <v>10446</v>
      </c>
    </row>
    <row r="7418" spans="1:2" x14ac:dyDescent="0.25">
      <c r="A7418" s="62">
        <v>41111724</v>
      </c>
      <c r="B7418" s="63" t="s">
        <v>13498</v>
      </c>
    </row>
    <row r="7419" spans="1:2" x14ac:dyDescent="0.25">
      <c r="A7419" s="62">
        <v>41111725</v>
      </c>
      <c r="B7419" s="63" t="s">
        <v>18080</v>
      </c>
    </row>
    <row r="7420" spans="1:2" x14ac:dyDescent="0.25">
      <c r="A7420" s="62">
        <v>41111726</v>
      </c>
      <c r="B7420" s="63" t="s">
        <v>12745</v>
      </c>
    </row>
    <row r="7421" spans="1:2" x14ac:dyDescent="0.25">
      <c r="A7421" s="62">
        <v>41111727</v>
      </c>
      <c r="B7421" s="63" t="s">
        <v>4776</v>
      </c>
    </row>
    <row r="7422" spans="1:2" x14ac:dyDescent="0.25">
      <c r="A7422" s="62">
        <v>41111728</v>
      </c>
      <c r="B7422" s="63" t="s">
        <v>5140</v>
      </c>
    </row>
    <row r="7423" spans="1:2" x14ac:dyDescent="0.25">
      <c r="A7423" s="62">
        <v>41111729</v>
      </c>
      <c r="B7423" s="63" t="s">
        <v>17967</v>
      </c>
    </row>
    <row r="7424" spans="1:2" x14ac:dyDescent="0.25">
      <c r="A7424" s="62">
        <v>41111730</v>
      </c>
      <c r="B7424" s="63" t="s">
        <v>3303</v>
      </c>
    </row>
    <row r="7425" spans="1:2" x14ac:dyDescent="0.25">
      <c r="A7425" s="62">
        <v>41111731</v>
      </c>
      <c r="B7425" s="63" t="s">
        <v>13355</v>
      </c>
    </row>
    <row r="7426" spans="1:2" x14ac:dyDescent="0.25">
      <c r="A7426" s="62">
        <v>41111733</v>
      </c>
      <c r="B7426" s="63" t="s">
        <v>13168</v>
      </c>
    </row>
    <row r="7427" spans="1:2" x14ac:dyDescent="0.25">
      <c r="A7427" s="62">
        <v>41111734</v>
      </c>
      <c r="B7427" s="63" t="s">
        <v>6088</v>
      </c>
    </row>
    <row r="7428" spans="1:2" x14ac:dyDescent="0.25">
      <c r="A7428" s="62">
        <v>41111735</v>
      </c>
      <c r="B7428" s="63" t="s">
        <v>17408</v>
      </c>
    </row>
    <row r="7429" spans="1:2" x14ac:dyDescent="0.25">
      <c r="A7429" s="62">
        <v>41111736</v>
      </c>
      <c r="B7429" s="63" t="s">
        <v>642</v>
      </c>
    </row>
    <row r="7430" spans="1:2" x14ac:dyDescent="0.25">
      <c r="A7430" s="62">
        <v>41111737</v>
      </c>
      <c r="B7430" s="63" t="s">
        <v>9565</v>
      </c>
    </row>
    <row r="7431" spans="1:2" x14ac:dyDescent="0.25">
      <c r="A7431" s="62">
        <v>41111738</v>
      </c>
      <c r="B7431" s="63" t="s">
        <v>7702</v>
      </c>
    </row>
    <row r="7432" spans="1:2" x14ac:dyDescent="0.25">
      <c r="A7432" s="62">
        <v>41111739</v>
      </c>
      <c r="B7432" s="63" t="s">
        <v>5255</v>
      </c>
    </row>
    <row r="7433" spans="1:2" x14ac:dyDescent="0.25">
      <c r="A7433" s="62">
        <v>41111801</v>
      </c>
      <c r="B7433" s="63" t="s">
        <v>6943</v>
      </c>
    </row>
    <row r="7434" spans="1:2" x14ac:dyDescent="0.25">
      <c r="A7434" s="62">
        <v>41111802</v>
      </c>
      <c r="B7434" s="63" t="s">
        <v>44</v>
      </c>
    </row>
    <row r="7435" spans="1:2" x14ac:dyDescent="0.25">
      <c r="A7435" s="62">
        <v>41111803</v>
      </c>
      <c r="B7435" s="63" t="s">
        <v>3579</v>
      </c>
    </row>
    <row r="7436" spans="1:2" x14ac:dyDescent="0.25">
      <c r="A7436" s="62">
        <v>41111804</v>
      </c>
      <c r="B7436" s="63" t="s">
        <v>16050</v>
      </c>
    </row>
    <row r="7437" spans="1:2" x14ac:dyDescent="0.25">
      <c r="A7437" s="62">
        <v>41111805</v>
      </c>
      <c r="B7437" s="63" t="s">
        <v>6650</v>
      </c>
    </row>
    <row r="7438" spans="1:2" x14ac:dyDescent="0.25">
      <c r="A7438" s="62">
        <v>41111806</v>
      </c>
      <c r="B7438" s="63" t="s">
        <v>1748</v>
      </c>
    </row>
    <row r="7439" spans="1:2" x14ac:dyDescent="0.25">
      <c r="A7439" s="62">
        <v>41111807</v>
      </c>
      <c r="B7439" s="63" t="s">
        <v>1543</v>
      </c>
    </row>
    <row r="7440" spans="1:2" x14ac:dyDescent="0.25">
      <c r="A7440" s="62">
        <v>41111808</v>
      </c>
      <c r="B7440" s="63" t="s">
        <v>10154</v>
      </c>
    </row>
    <row r="7441" spans="1:2" x14ac:dyDescent="0.25">
      <c r="A7441" s="62">
        <v>41111809</v>
      </c>
      <c r="B7441" s="63" t="s">
        <v>14406</v>
      </c>
    </row>
    <row r="7442" spans="1:2" x14ac:dyDescent="0.25">
      <c r="A7442" s="62">
        <v>41111901</v>
      </c>
      <c r="B7442" s="63" t="s">
        <v>4642</v>
      </c>
    </row>
    <row r="7443" spans="1:2" x14ac:dyDescent="0.25">
      <c r="A7443" s="62">
        <v>41111902</v>
      </c>
      <c r="B7443" s="63" t="s">
        <v>7555</v>
      </c>
    </row>
    <row r="7444" spans="1:2" x14ac:dyDescent="0.25">
      <c r="A7444" s="62">
        <v>41111903</v>
      </c>
      <c r="B7444" s="63" t="s">
        <v>4353</v>
      </c>
    </row>
    <row r="7445" spans="1:2" x14ac:dyDescent="0.25">
      <c r="A7445" s="62">
        <v>41111904</v>
      </c>
      <c r="B7445" s="63" t="s">
        <v>14243</v>
      </c>
    </row>
    <row r="7446" spans="1:2" x14ac:dyDescent="0.25">
      <c r="A7446" s="62">
        <v>41111905</v>
      </c>
      <c r="B7446" s="63" t="s">
        <v>510</v>
      </c>
    </row>
    <row r="7447" spans="1:2" x14ac:dyDescent="0.25">
      <c r="A7447" s="62">
        <v>41111906</v>
      </c>
      <c r="B7447" s="63" t="s">
        <v>15012</v>
      </c>
    </row>
    <row r="7448" spans="1:2" x14ac:dyDescent="0.25">
      <c r="A7448" s="62">
        <v>41111907</v>
      </c>
      <c r="B7448" s="63" t="s">
        <v>6358</v>
      </c>
    </row>
    <row r="7449" spans="1:2" x14ac:dyDescent="0.25">
      <c r="A7449" s="62">
        <v>41111908</v>
      </c>
      <c r="B7449" s="63" t="s">
        <v>2228</v>
      </c>
    </row>
    <row r="7450" spans="1:2" x14ac:dyDescent="0.25">
      <c r="A7450" s="62">
        <v>41111909</v>
      </c>
      <c r="B7450" s="63" t="s">
        <v>14289</v>
      </c>
    </row>
    <row r="7451" spans="1:2" x14ac:dyDescent="0.25">
      <c r="A7451" s="62">
        <v>41111910</v>
      </c>
      <c r="B7451" s="63" t="s">
        <v>8205</v>
      </c>
    </row>
    <row r="7452" spans="1:2" x14ac:dyDescent="0.25">
      <c r="A7452" s="62">
        <v>41111911</v>
      </c>
      <c r="B7452" s="63" t="s">
        <v>14572</v>
      </c>
    </row>
    <row r="7453" spans="1:2" x14ac:dyDescent="0.25">
      <c r="A7453" s="62">
        <v>41111912</v>
      </c>
      <c r="B7453" s="63" t="s">
        <v>2720</v>
      </c>
    </row>
    <row r="7454" spans="1:2" x14ac:dyDescent="0.25">
      <c r="A7454" s="62">
        <v>41111913</v>
      </c>
      <c r="B7454" s="63" t="s">
        <v>5756</v>
      </c>
    </row>
    <row r="7455" spans="1:2" x14ac:dyDescent="0.25">
      <c r="A7455" s="62">
        <v>41111914</v>
      </c>
      <c r="B7455" s="63" t="s">
        <v>15364</v>
      </c>
    </row>
    <row r="7456" spans="1:2" x14ac:dyDescent="0.25">
      <c r="A7456" s="62">
        <v>41111915</v>
      </c>
      <c r="B7456" s="63" t="s">
        <v>16083</v>
      </c>
    </row>
    <row r="7457" spans="1:2" x14ac:dyDescent="0.25">
      <c r="A7457" s="62">
        <v>41111916</v>
      </c>
      <c r="B7457" s="63" t="s">
        <v>13031</v>
      </c>
    </row>
    <row r="7458" spans="1:2" x14ac:dyDescent="0.25">
      <c r="A7458" s="62">
        <v>41111917</v>
      </c>
      <c r="B7458" s="63" t="s">
        <v>7970</v>
      </c>
    </row>
    <row r="7459" spans="1:2" x14ac:dyDescent="0.25">
      <c r="A7459" s="62">
        <v>41111918</v>
      </c>
      <c r="B7459" s="63" t="s">
        <v>16417</v>
      </c>
    </row>
    <row r="7460" spans="1:2" x14ac:dyDescent="0.25">
      <c r="A7460" s="62">
        <v>41111919</v>
      </c>
      <c r="B7460" s="63" t="s">
        <v>7091</v>
      </c>
    </row>
    <row r="7461" spans="1:2" x14ac:dyDescent="0.25">
      <c r="A7461" s="62">
        <v>41111920</v>
      </c>
      <c r="B7461" s="63" t="s">
        <v>14889</v>
      </c>
    </row>
    <row r="7462" spans="1:2" x14ac:dyDescent="0.25">
      <c r="A7462" s="62">
        <v>41111921</v>
      </c>
      <c r="B7462" s="63" t="s">
        <v>5947</v>
      </c>
    </row>
    <row r="7463" spans="1:2" x14ac:dyDescent="0.25">
      <c r="A7463" s="62">
        <v>41111922</v>
      </c>
      <c r="B7463" s="63" t="s">
        <v>17647</v>
      </c>
    </row>
    <row r="7464" spans="1:2" x14ac:dyDescent="0.25">
      <c r="A7464" s="62">
        <v>41111923</v>
      </c>
      <c r="B7464" s="63" t="s">
        <v>10526</v>
      </c>
    </row>
    <row r="7465" spans="1:2" x14ac:dyDescent="0.25">
      <c r="A7465" s="62">
        <v>41111924</v>
      </c>
      <c r="B7465" s="63" t="s">
        <v>5378</v>
      </c>
    </row>
    <row r="7466" spans="1:2" x14ac:dyDescent="0.25">
      <c r="A7466" s="62">
        <v>41111926</v>
      </c>
      <c r="B7466" s="63" t="s">
        <v>8144</v>
      </c>
    </row>
    <row r="7467" spans="1:2" x14ac:dyDescent="0.25">
      <c r="A7467" s="62">
        <v>41111927</v>
      </c>
      <c r="B7467" s="63" t="s">
        <v>6183</v>
      </c>
    </row>
    <row r="7468" spans="1:2" x14ac:dyDescent="0.25">
      <c r="A7468" s="62">
        <v>41111928</v>
      </c>
      <c r="B7468" s="63" t="s">
        <v>3863</v>
      </c>
    </row>
    <row r="7469" spans="1:2" x14ac:dyDescent="0.25">
      <c r="A7469" s="62">
        <v>41111929</v>
      </c>
      <c r="B7469" s="63" t="s">
        <v>9954</v>
      </c>
    </row>
    <row r="7470" spans="1:2" x14ac:dyDescent="0.25">
      <c r="A7470" s="62">
        <v>41111930</v>
      </c>
      <c r="B7470" s="63" t="s">
        <v>7977</v>
      </c>
    </row>
    <row r="7471" spans="1:2" x14ac:dyDescent="0.25">
      <c r="A7471" s="62">
        <v>41111931</v>
      </c>
      <c r="B7471" s="63" t="s">
        <v>15681</v>
      </c>
    </row>
    <row r="7472" spans="1:2" x14ac:dyDescent="0.25">
      <c r="A7472" s="62">
        <v>41111932</v>
      </c>
      <c r="B7472" s="63" t="s">
        <v>3970</v>
      </c>
    </row>
    <row r="7473" spans="1:2" x14ac:dyDescent="0.25">
      <c r="A7473" s="62">
        <v>41111933</v>
      </c>
      <c r="B7473" s="63" t="s">
        <v>7688</v>
      </c>
    </row>
    <row r="7474" spans="1:2" x14ac:dyDescent="0.25">
      <c r="A7474" s="62">
        <v>41111934</v>
      </c>
      <c r="B7474" s="63" t="s">
        <v>7078</v>
      </c>
    </row>
    <row r="7475" spans="1:2" x14ac:dyDescent="0.25">
      <c r="A7475" s="62">
        <v>41111935</v>
      </c>
      <c r="B7475" s="63" t="s">
        <v>4339</v>
      </c>
    </row>
    <row r="7476" spans="1:2" x14ac:dyDescent="0.25">
      <c r="A7476" s="62">
        <v>41111936</v>
      </c>
      <c r="B7476" s="63" t="s">
        <v>17873</v>
      </c>
    </row>
    <row r="7477" spans="1:2" x14ac:dyDescent="0.25">
      <c r="A7477" s="62">
        <v>41111937</v>
      </c>
      <c r="B7477" s="63" t="s">
        <v>14710</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3205</v>
      </c>
    </row>
    <row r="7482" spans="1:2" x14ac:dyDescent="0.25">
      <c r="A7482" s="62">
        <v>41111942</v>
      </c>
      <c r="B7482" s="63" t="s">
        <v>3752</v>
      </c>
    </row>
    <row r="7483" spans="1:2" x14ac:dyDescent="0.25">
      <c r="A7483" s="62">
        <v>41111943</v>
      </c>
      <c r="B7483" s="63" t="s">
        <v>12878</v>
      </c>
    </row>
    <row r="7484" spans="1:2" x14ac:dyDescent="0.25">
      <c r="A7484" s="62">
        <v>41111944</v>
      </c>
      <c r="B7484" s="63" t="s">
        <v>5550</v>
      </c>
    </row>
    <row r="7485" spans="1:2" x14ac:dyDescent="0.25">
      <c r="A7485" s="62">
        <v>41111945</v>
      </c>
      <c r="B7485" s="63" t="s">
        <v>10282</v>
      </c>
    </row>
    <row r="7486" spans="1:2" x14ac:dyDescent="0.25">
      <c r="A7486" s="62">
        <v>41111946</v>
      </c>
      <c r="B7486" s="63" t="s">
        <v>8923</v>
      </c>
    </row>
    <row r="7487" spans="1:2" x14ac:dyDescent="0.25">
      <c r="A7487" s="62">
        <v>41111947</v>
      </c>
      <c r="B7487" s="63" t="s">
        <v>17190</v>
      </c>
    </row>
    <row r="7488" spans="1:2" x14ac:dyDescent="0.25">
      <c r="A7488" s="62">
        <v>41111948</v>
      </c>
      <c r="B7488" s="63" t="s">
        <v>9225</v>
      </c>
    </row>
    <row r="7489" spans="1:2" x14ac:dyDescent="0.25">
      <c r="A7489" s="62">
        <v>41112101</v>
      </c>
      <c r="B7489" s="63" t="s">
        <v>9399</v>
      </c>
    </row>
    <row r="7490" spans="1:2" x14ac:dyDescent="0.25">
      <c r="A7490" s="62">
        <v>41112103</v>
      </c>
      <c r="B7490" s="63" t="s">
        <v>1408</v>
      </c>
    </row>
    <row r="7491" spans="1:2" x14ac:dyDescent="0.25">
      <c r="A7491" s="62">
        <v>41112104</v>
      </c>
      <c r="B7491" s="63" t="s">
        <v>4251</v>
      </c>
    </row>
    <row r="7492" spans="1:2" x14ac:dyDescent="0.25">
      <c r="A7492" s="62">
        <v>41112105</v>
      </c>
      <c r="B7492" s="63" t="s">
        <v>3972</v>
      </c>
    </row>
    <row r="7493" spans="1:2" x14ac:dyDescent="0.25">
      <c r="A7493" s="62">
        <v>41112106</v>
      </c>
      <c r="B7493" s="63" t="s">
        <v>13344</v>
      </c>
    </row>
    <row r="7494" spans="1:2" x14ac:dyDescent="0.25">
      <c r="A7494" s="62">
        <v>41112107</v>
      </c>
      <c r="B7494" s="63" t="s">
        <v>6930</v>
      </c>
    </row>
    <row r="7495" spans="1:2" x14ac:dyDescent="0.25">
      <c r="A7495" s="62">
        <v>41112108</v>
      </c>
      <c r="B7495" s="63" t="s">
        <v>14357</v>
      </c>
    </row>
    <row r="7496" spans="1:2" x14ac:dyDescent="0.25">
      <c r="A7496" s="62">
        <v>41112201</v>
      </c>
      <c r="B7496" s="63" t="s">
        <v>2298</v>
      </c>
    </row>
    <row r="7497" spans="1:2" x14ac:dyDescent="0.25">
      <c r="A7497" s="62">
        <v>41112202</v>
      </c>
      <c r="B7497" s="63" t="s">
        <v>7072</v>
      </c>
    </row>
    <row r="7498" spans="1:2" x14ac:dyDescent="0.25">
      <c r="A7498" s="62">
        <v>41112203</v>
      </c>
      <c r="B7498" s="63" t="s">
        <v>11978</v>
      </c>
    </row>
    <row r="7499" spans="1:2" x14ac:dyDescent="0.25">
      <c r="A7499" s="62">
        <v>41112204</v>
      </c>
      <c r="B7499" s="63" t="s">
        <v>6741</v>
      </c>
    </row>
    <row r="7500" spans="1:2" x14ac:dyDescent="0.25">
      <c r="A7500" s="62">
        <v>41112205</v>
      </c>
      <c r="B7500" s="63" t="s">
        <v>5586</v>
      </c>
    </row>
    <row r="7501" spans="1:2" x14ac:dyDescent="0.25">
      <c r="A7501" s="62">
        <v>41112206</v>
      </c>
      <c r="B7501" s="63" t="s">
        <v>148</v>
      </c>
    </row>
    <row r="7502" spans="1:2" x14ac:dyDescent="0.25">
      <c r="A7502" s="62">
        <v>41112207</v>
      </c>
      <c r="B7502" s="63" t="s">
        <v>3179</v>
      </c>
    </row>
    <row r="7503" spans="1:2" x14ac:dyDescent="0.25">
      <c r="A7503" s="62">
        <v>41112209</v>
      </c>
      <c r="B7503" s="63" t="s">
        <v>3604</v>
      </c>
    </row>
    <row r="7504" spans="1:2" x14ac:dyDescent="0.25">
      <c r="A7504" s="62">
        <v>41112210</v>
      </c>
      <c r="B7504" s="63" t="s">
        <v>12241</v>
      </c>
    </row>
    <row r="7505" spans="1:2" x14ac:dyDescent="0.25">
      <c r="A7505" s="62">
        <v>41112211</v>
      </c>
      <c r="B7505" s="63" t="s">
        <v>798</v>
      </c>
    </row>
    <row r="7506" spans="1:2" x14ac:dyDescent="0.25">
      <c r="A7506" s="62">
        <v>41112212</v>
      </c>
      <c r="B7506" s="63" t="s">
        <v>9163</v>
      </c>
    </row>
    <row r="7507" spans="1:2" x14ac:dyDescent="0.25">
      <c r="A7507" s="62">
        <v>41112213</v>
      </c>
      <c r="B7507" s="63" t="s">
        <v>166</v>
      </c>
    </row>
    <row r="7508" spans="1:2" x14ac:dyDescent="0.25">
      <c r="A7508" s="62">
        <v>41112214</v>
      </c>
      <c r="B7508" s="63" t="s">
        <v>15864</v>
      </c>
    </row>
    <row r="7509" spans="1:2" x14ac:dyDescent="0.25">
      <c r="A7509" s="62">
        <v>41112215</v>
      </c>
      <c r="B7509" s="63" t="s">
        <v>2937</v>
      </c>
    </row>
    <row r="7510" spans="1:2" x14ac:dyDescent="0.25">
      <c r="A7510" s="62">
        <v>41112216</v>
      </c>
      <c r="B7510" s="63" t="s">
        <v>686</v>
      </c>
    </row>
    <row r="7511" spans="1:2" x14ac:dyDescent="0.25">
      <c r="A7511" s="62">
        <v>41112217</v>
      </c>
      <c r="B7511" s="63" t="s">
        <v>14320</v>
      </c>
    </row>
    <row r="7512" spans="1:2" x14ac:dyDescent="0.25">
      <c r="A7512" s="62">
        <v>41112218</v>
      </c>
      <c r="B7512" s="63" t="s">
        <v>14965</v>
      </c>
    </row>
    <row r="7513" spans="1:2" x14ac:dyDescent="0.25">
      <c r="A7513" s="62">
        <v>41112219</v>
      </c>
      <c r="B7513" s="63" t="s">
        <v>3935</v>
      </c>
    </row>
    <row r="7514" spans="1:2" x14ac:dyDescent="0.25">
      <c r="A7514" s="62">
        <v>41112220</v>
      </c>
      <c r="B7514" s="63" t="s">
        <v>4656</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13619</v>
      </c>
    </row>
    <row r="7520" spans="1:2" x14ac:dyDescent="0.25">
      <c r="A7520" s="62">
        <v>41112401</v>
      </c>
      <c r="B7520" s="63" t="s">
        <v>11801</v>
      </c>
    </row>
    <row r="7521" spans="1:2" x14ac:dyDescent="0.25">
      <c r="A7521" s="62">
        <v>41112402</v>
      </c>
      <c r="B7521" s="63" t="s">
        <v>2577</v>
      </c>
    </row>
    <row r="7522" spans="1:2" x14ac:dyDescent="0.25">
      <c r="A7522" s="62">
        <v>41112403</v>
      </c>
      <c r="B7522" s="63" t="s">
        <v>17452</v>
      </c>
    </row>
    <row r="7523" spans="1:2" x14ac:dyDescent="0.25">
      <c r="A7523" s="62">
        <v>41112404</v>
      </c>
      <c r="B7523" s="63" t="s">
        <v>1805</v>
      </c>
    </row>
    <row r="7524" spans="1:2" x14ac:dyDescent="0.25">
      <c r="A7524" s="62">
        <v>41112405</v>
      </c>
      <c r="B7524" s="63" t="s">
        <v>7508</v>
      </c>
    </row>
    <row r="7525" spans="1:2" x14ac:dyDescent="0.25">
      <c r="A7525" s="62">
        <v>41112406</v>
      </c>
      <c r="B7525" s="63" t="s">
        <v>10281</v>
      </c>
    </row>
    <row r="7526" spans="1:2" x14ac:dyDescent="0.25">
      <c r="A7526" s="62">
        <v>41112407</v>
      </c>
      <c r="B7526" s="63" t="s">
        <v>5108</v>
      </c>
    </row>
    <row r="7527" spans="1:2" x14ac:dyDescent="0.25">
      <c r="A7527" s="62">
        <v>41112408</v>
      </c>
      <c r="B7527" s="63" t="s">
        <v>1010</v>
      </c>
    </row>
    <row r="7528" spans="1:2" x14ac:dyDescent="0.25">
      <c r="A7528" s="62">
        <v>41112409</v>
      </c>
      <c r="B7528" s="63" t="s">
        <v>17047</v>
      </c>
    </row>
    <row r="7529" spans="1:2" x14ac:dyDescent="0.25">
      <c r="A7529" s="62">
        <v>41112410</v>
      </c>
      <c r="B7529" s="63" t="s">
        <v>8384</v>
      </c>
    </row>
    <row r="7530" spans="1:2" x14ac:dyDescent="0.25">
      <c r="A7530" s="62">
        <v>41112411</v>
      </c>
      <c r="B7530" s="63" t="s">
        <v>6591</v>
      </c>
    </row>
    <row r="7531" spans="1:2" x14ac:dyDescent="0.25">
      <c r="A7531" s="62">
        <v>41112501</v>
      </c>
      <c r="B7531" s="63" t="s">
        <v>6695</v>
      </c>
    </row>
    <row r="7532" spans="1:2" x14ac:dyDescent="0.25">
      <c r="A7532" s="62">
        <v>41112502</v>
      </c>
      <c r="B7532" s="63" t="s">
        <v>3413</v>
      </c>
    </row>
    <row r="7533" spans="1:2" x14ac:dyDescent="0.25">
      <c r="A7533" s="62">
        <v>41112503</v>
      </c>
      <c r="B7533" s="63" t="s">
        <v>10788</v>
      </c>
    </row>
    <row r="7534" spans="1:2" x14ac:dyDescent="0.25">
      <c r="A7534" s="62">
        <v>41112504</v>
      </c>
      <c r="B7534" s="63" t="s">
        <v>5691</v>
      </c>
    </row>
    <row r="7535" spans="1:2" x14ac:dyDescent="0.25">
      <c r="A7535" s="62">
        <v>41112505</v>
      </c>
      <c r="B7535" s="63" t="s">
        <v>15169</v>
      </c>
    </row>
    <row r="7536" spans="1:2" x14ac:dyDescent="0.25">
      <c r="A7536" s="62">
        <v>41112506</v>
      </c>
      <c r="B7536" s="63" t="s">
        <v>13961</v>
      </c>
    </row>
    <row r="7537" spans="1:2" x14ac:dyDescent="0.25">
      <c r="A7537" s="62">
        <v>41112508</v>
      </c>
      <c r="B7537" s="63" t="s">
        <v>17975</v>
      </c>
    </row>
    <row r="7538" spans="1:2" x14ac:dyDescent="0.25">
      <c r="A7538" s="62">
        <v>41112509</v>
      </c>
      <c r="B7538" s="63" t="s">
        <v>2889</v>
      </c>
    </row>
    <row r="7539" spans="1:2" x14ac:dyDescent="0.25">
      <c r="A7539" s="62">
        <v>41112510</v>
      </c>
      <c r="B7539" s="63" t="s">
        <v>18614</v>
      </c>
    </row>
    <row r="7540" spans="1:2" x14ac:dyDescent="0.25">
      <c r="A7540" s="62">
        <v>41112511</v>
      </c>
      <c r="B7540" s="63" t="s">
        <v>495</v>
      </c>
    </row>
    <row r="7541" spans="1:2" x14ac:dyDescent="0.25">
      <c r="A7541" s="62">
        <v>41112512</v>
      </c>
      <c r="B7541" s="63" t="s">
        <v>13798</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12399</v>
      </c>
    </row>
    <row r="7548" spans="1:2" x14ac:dyDescent="0.25">
      <c r="A7548" s="62">
        <v>41112702</v>
      </c>
      <c r="B7548" s="63" t="s">
        <v>15190</v>
      </c>
    </row>
    <row r="7549" spans="1:2" x14ac:dyDescent="0.25">
      <c r="A7549" s="62">
        <v>41112704</v>
      </c>
      <c r="B7549" s="63" t="s">
        <v>14025</v>
      </c>
    </row>
    <row r="7550" spans="1:2" x14ac:dyDescent="0.25">
      <c r="A7550" s="62">
        <v>41112801</v>
      </c>
      <c r="B7550" s="63" t="s">
        <v>14883</v>
      </c>
    </row>
    <row r="7551" spans="1:2" x14ac:dyDescent="0.25">
      <c r="A7551" s="62">
        <v>41112802</v>
      </c>
      <c r="B7551" s="63" t="s">
        <v>2964</v>
      </c>
    </row>
    <row r="7552" spans="1:2" x14ac:dyDescent="0.25">
      <c r="A7552" s="62">
        <v>41112803</v>
      </c>
      <c r="B7552" s="63" t="s">
        <v>17327</v>
      </c>
    </row>
    <row r="7553" spans="1:2" x14ac:dyDescent="0.25">
      <c r="A7553" s="62">
        <v>41112901</v>
      </c>
      <c r="B7553" s="63" t="s">
        <v>13268</v>
      </c>
    </row>
    <row r="7554" spans="1:2" x14ac:dyDescent="0.25">
      <c r="A7554" s="62">
        <v>41112902</v>
      </c>
      <c r="B7554" s="63" t="s">
        <v>10789</v>
      </c>
    </row>
    <row r="7555" spans="1:2" x14ac:dyDescent="0.25">
      <c r="A7555" s="62">
        <v>41112903</v>
      </c>
      <c r="B7555" s="63" t="s">
        <v>1468</v>
      </c>
    </row>
    <row r="7556" spans="1:2" x14ac:dyDescent="0.25">
      <c r="A7556" s="62">
        <v>41112904</v>
      </c>
      <c r="B7556" s="63" t="s">
        <v>12465</v>
      </c>
    </row>
    <row r="7557" spans="1:2" x14ac:dyDescent="0.25">
      <c r="A7557" s="62">
        <v>41113001</v>
      </c>
      <c r="B7557" s="63" t="s">
        <v>13574</v>
      </c>
    </row>
    <row r="7558" spans="1:2" x14ac:dyDescent="0.25">
      <c r="A7558" s="62">
        <v>41113002</v>
      </c>
      <c r="B7558" s="63" t="s">
        <v>2230</v>
      </c>
    </row>
    <row r="7559" spans="1:2" x14ac:dyDescent="0.25">
      <c r="A7559" s="62">
        <v>41113003</v>
      </c>
      <c r="B7559" s="63" t="s">
        <v>6064</v>
      </c>
    </row>
    <row r="7560" spans="1:2" x14ac:dyDescent="0.25">
      <c r="A7560" s="62">
        <v>41113004</v>
      </c>
      <c r="B7560" s="63" t="s">
        <v>11600</v>
      </c>
    </row>
    <row r="7561" spans="1:2" x14ac:dyDescent="0.25">
      <c r="A7561" s="62">
        <v>41113005</v>
      </c>
      <c r="B7561" s="63" t="s">
        <v>2236</v>
      </c>
    </row>
    <row r="7562" spans="1:2" x14ac:dyDescent="0.25">
      <c r="A7562" s="62">
        <v>41113006</v>
      </c>
      <c r="B7562" s="63" t="s">
        <v>9561</v>
      </c>
    </row>
    <row r="7563" spans="1:2" x14ac:dyDescent="0.25">
      <c r="A7563" s="62">
        <v>41113007</v>
      </c>
      <c r="B7563" s="63" t="s">
        <v>9058</v>
      </c>
    </row>
    <row r="7564" spans="1:2" x14ac:dyDescent="0.25">
      <c r="A7564" s="62">
        <v>41113008</v>
      </c>
      <c r="B7564" s="63" t="s">
        <v>14533</v>
      </c>
    </row>
    <row r="7565" spans="1:2" x14ac:dyDescent="0.25">
      <c r="A7565" s="62">
        <v>41113009</v>
      </c>
      <c r="B7565" s="63" t="s">
        <v>15187</v>
      </c>
    </row>
    <row r="7566" spans="1:2" x14ac:dyDescent="0.25">
      <c r="A7566" s="62">
        <v>41113010</v>
      </c>
      <c r="B7566" s="63" t="s">
        <v>17730</v>
      </c>
    </row>
    <row r="7567" spans="1:2" x14ac:dyDescent="0.25">
      <c r="A7567" s="62">
        <v>41113023</v>
      </c>
      <c r="B7567" s="63" t="s">
        <v>10952</v>
      </c>
    </row>
    <row r="7568" spans="1:2" x14ac:dyDescent="0.25">
      <c r="A7568" s="62">
        <v>41113024</v>
      </c>
      <c r="B7568" s="63" t="s">
        <v>11285</v>
      </c>
    </row>
    <row r="7569" spans="1:2" x14ac:dyDescent="0.25">
      <c r="A7569" s="62">
        <v>41113025</v>
      </c>
      <c r="B7569" s="63" t="s">
        <v>8276</v>
      </c>
    </row>
    <row r="7570" spans="1:2" x14ac:dyDescent="0.25">
      <c r="A7570" s="62">
        <v>41113026</v>
      </c>
      <c r="B7570" s="63" t="s">
        <v>2163</v>
      </c>
    </row>
    <row r="7571" spans="1:2" x14ac:dyDescent="0.25">
      <c r="A7571" s="62">
        <v>41113027</v>
      </c>
      <c r="B7571" s="63" t="s">
        <v>13149</v>
      </c>
    </row>
    <row r="7572" spans="1:2" x14ac:dyDescent="0.25">
      <c r="A7572" s="62">
        <v>41113029</v>
      </c>
      <c r="B7572" s="63" t="s">
        <v>15562</v>
      </c>
    </row>
    <row r="7573" spans="1:2" x14ac:dyDescent="0.25">
      <c r="A7573" s="62">
        <v>41113030</v>
      </c>
      <c r="B7573" s="63" t="s">
        <v>18619</v>
      </c>
    </row>
    <row r="7574" spans="1:2" x14ac:dyDescent="0.25">
      <c r="A7574" s="62">
        <v>41113031</v>
      </c>
      <c r="B7574" s="63" t="s">
        <v>16636</v>
      </c>
    </row>
    <row r="7575" spans="1:2" x14ac:dyDescent="0.25">
      <c r="A7575" s="62">
        <v>41113033</v>
      </c>
      <c r="B7575" s="63" t="s">
        <v>14924</v>
      </c>
    </row>
    <row r="7576" spans="1:2" x14ac:dyDescent="0.25">
      <c r="A7576" s="62">
        <v>41113034</v>
      </c>
      <c r="B7576" s="63" t="s">
        <v>18395</v>
      </c>
    </row>
    <row r="7577" spans="1:2" x14ac:dyDescent="0.25">
      <c r="A7577" s="62">
        <v>41113035</v>
      </c>
      <c r="B7577" s="63" t="s">
        <v>11680</v>
      </c>
    </row>
    <row r="7578" spans="1:2" x14ac:dyDescent="0.25">
      <c r="A7578" s="62">
        <v>41113036</v>
      </c>
      <c r="B7578" s="63" t="s">
        <v>16429</v>
      </c>
    </row>
    <row r="7579" spans="1:2" x14ac:dyDescent="0.25">
      <c r="A7579" s="62">
        <v>41113037</v>
      </c>
      <c r="B7579" s="63" t="s">
        <v>8233</v>
      </c>
    </row>
    <row r="7580" spans="1:2" x14ac:dyDescent="0.25">
      <c r="A7580" s="62">
        <v>41113101</v>
      </c>
      <c r="B7580" s="63" t="s">
        <v>4194</v>
      </c>
    </row>
    <row r="7581" spans="1:2" x14ac:dyDescent="0.25">
      <c r="A7581" s="62">
        <v>41113102</v>
      </c>
      <c r="B7581" s="63" t="s">
        <v>700</v>
      </c>
    </row>
    <row r="7582" spans="1:2" x14ac:dyDescent="0.25">
      <c r="A7582" s="62">
        <v>41113103</v>
      </c>
      <c r="B7582" s="63" t="s">
        <v>13191</v>
      </c>
    </row>
    <row r="7583" spans="1:2" x14ac:dyDescent="0.25">
      <c r="A7583" s="62">
        <v>41113104</v>
      </c>
      <c r="B7583" s="63" t="s">
        <v>7035</v>
      </c>
    </row>
    <row r="7584" spans="1:2" x14ac:dyDescent="0.25">
      <c r="A7584" s="62">
        <v>41113105</v>
      </c>
      <c r="B7584" s="63" t="s">
        <v>1725</v>
      </c>
    </row>
    <row r="7585" spans="1:2" x14ac:dyDescent="0.25">
      <c r="A7585" s="62">
        <v>41113106</v>
      </c>
      <c r="B7585" s="63" t="s">
        <v>6148</v>
      </c>
    </row>
    <row r="7586" spans="1:2" x14ac:dyDescent="0.25">
      <c r="A7586" s="62">
        <v>41113107</v>
      </c>
      <c r="B7586" s="63" t="s">
        <v>16295</v>
      </c>
    </row>
    <row r="7587" spans="1:2" x14ac:dyDescent="0.25">
      <c r="A7587" s="62">
        <v>41113108</v>
      </c>
      <c r="B7587" s="63" t="s">
        <v>7303</v>
      </c>
    </row>
    <row r="7588" spans="1:2" x14ac:dyDescent="0.25">
      <c r="A7588" s="62">
        <v>41113109</v>
      </c>
      <c r="B7588" s="63" t="s">
        <v>12908</v>
      </c>
    </row>
    <row r="7589" spans="1:2" x14ac:dyDescent="0.25">
      <c r="A7589" s="62">
        <v>41113110</v>
      </c>
      <c r="B7589" s="63" t="s">
        <v>5337</v>
      </c>
    </row>
    <row r="7590" spans="1:2" x14ac:dyDescent="0.25">
      <c r="A7590" s="62">
        <v>41113111</v>
      </c>
      <c r="B7590" s="63" t="s">
        <v>11018</v>
      </c>
    </row>
    <row r="7591" spans="1:2" x14ac:dyDescent="0.25">
      <c r="A7591" s="62">
        <v>41113112</v>
      </c>
      <c r="B7591" s="63" t="s">
        <v>13188</v>
      </c>
    </row>
    <row r="7592" spans="1:2" x14ac:dyDescent="0.25">
      <c r="A7592" s="62">
        <v>41113113</v>
      </c>
      <c r="B7592" s="63" t="s">
        <v>15789</v>
      </c>
    </row>
    <row r="7593" spans="1:2" x14ac:dyDescent="0.25">
      <c r="A7593" s="62">
        <v>41113114</v>
      </c>
      <c r="B7593" s="63" t="s">
        <v>17934</v>
      </c>
    </row>
    <row r="7594" spans="1:2" x14ac:dyDescent="0.25">
      <c r="A7594" s="62">
        <v>41113115</v>
      </c>
      <c r="B7594" s="63" t="s">
        <v>13507</v>
      </c>
    </row>
    <row r="7595" spans="1:2" x14ac:dyDescent="0.25">
      <c r="A7595" s="62">
        <v>41113116</v>
      </c>
      <c r="B7595" s="63" t="s">
        <v>6384</v>
      </c>
    </row>
    <row r="7596" spans="1:2" x14ac:dyDescent="0.25">
      <c r="A7596" s="62">
        <v>41113117</v>
      </c>
      <c r="B7596" s="63" t="s">
        <v>4333</v>
      </c>
    </row>
    <row r="7597" spans="1:2" x14ac:dyDescent="0.25">
      <c r="A7597" s="62">
        <v>41113118</v>
      </c>
      <c r="B7597" s="63" t="s">
        <v>7302</v>
      </c>
    </row>
    <row r="7598" spans="1:2" x14ac:dyDescent="0.25">
      <c r="A7598" s="62">
        <v>41113119</v>
      </c>
      <c r="B7598" s="63" t="s">
        <v>502</v>
      </c>
    </row>
    <row r="7599" spans="1:2" x14ac:dyDescent="0.25">
      <c r="A7599" s="62">
        <v>41113301</v>
      </c>
      <c r="B7599" s="63" t="s">
        <v>10153</v>
      </c>
    </row>
    <row r="7600" spans="1:2" x14ac:dyDescent="0.25">
      <c r="A7600" s="62">
        <v>41113302</v>
      </c>
      <c r="B7600" s="63" t="s">
        <v>8492</v>
      </c>
    </row>
    <row r="7601" spans="1:2" x14ac:dyDescent="0.25">
      <c r="A7601" s="62">
        <v>41113304</v>
      </c>
      <c r="B7601" s="63" t="s">
        <v>14413</v>
      </c>
    </row>
    <row r="7602" spans="1:2" x14ac:dyDescent="0.25">
      <c r="A7602" s="62">
        <v>41113305</v>
      </c>
      <c r="B7602" s="63" t="s">
        <v>9685</v>
      </c>
    </row>
    <row r="7603" spans="1:2" x14ac:dyDescent="0.25">
      <c r="A7603" s="62">
        <v>41113306</v>
      </c>
      <c r="B7603" s="63" t="s">
        <v>5117</v>
      </c>
    </row>
    <row r="7604" spans="1:2" x14ac:dyDescent="0.25">
      <c r="A7604" s="62">
        <v>41113308</v>
      </c>
      <c r="B7604" s="63" t="s">
        <v>3426</v>
      </c>
    </row>
    <row r="7605" spans="1:2" x14ac:dyDescent="0.25">
      <c r="A7605" s="62">
        <v>41113309</v>
      </c>
      <c r="B7605" s="63" t="s">
        <v>17005</v>
      </c>
    </row>
    <row r="7606" spans="1:2" x14ac:dyDescent="0.25">
      <c r="A7606" s="62">
        <v>41113310</v>
      </c>
      <c r="B7606" s="63" t="s">
        <v>9859</v>
      </c>
    </row>
    <row r="7607" spans="1:2" x14ac:dyDescent="0.25">
      <c r="A7607" s="62">
        <v>41113311</v>
      </c>
      <c r="B7607" s="63" t="s">
        <v>16624</v>
      </c>
    </row>
    <row r="7608" spans="1:2" x14ac:dyDescent="0.25">
      <c r="A7608" s="62">
        <v>41113312</v>
      </c>
      <c r="B7608" s="63" t="s">
        <v>12277</v>
      </c>
    </row>
    <row r="7609" spans="1:2" x14ac:dyDescent="0.25">
      <c r="A7609" s="62">
        <v>41113313</v>
      </c>
      <c r="B7609" s="63" t="s">
        <v>6200</v>
      </c>
    </row>
    <row r="7610" spans="1:2" x14ac:dyDescent="0.25">
      <c r="A7610" s="62">
        <v>41113314</v>
      </c>
      <c r="B7610" s="63" t="s">
        <v>4412</v>
      </c>
    </row>
    <row r="7611" spans="1:2" x14ac:dyDescent="0.25">
      <c r="A7611" s="62">
        <v>41113315</v>
      </c>
      <c r="B7611" s="63" t="s">
        <v>7110</v>
      </c>
    </row>
    <row r="7612" spans="1:2" x14ac:dyDescent="0.25">
      <c r="A7612" s="62">
        <v>41113316</v>
      </c>
      <c r="B7612" s="63" t="s">
        <v>16991</v>
      </c>
    </row>
    <row r="7613" spans="1:2" x14ac:dyDescent="0.25">
      <c r="A7613" s="62">
        <v>41113318</v>
      </c>
      <c r="B7613" s="63" t="s">
        <v>14271</v>
      </c>
    </row>
    <row r="7614" spans="1:2" x14ac:dyDescent="0.25">
      <c r="A7614" s="62">
        <v>41113319</v>
      </c>
      <c r="B7614" s="63" t="s">
        <v>4760</v>
      </c>
    </row>
    <row r="7615" spans="1:2" x14ac:dyDescent="0.25">
      <c r="A7615" s="62">
        <v>41113320</v>
      </c>
      <c r="B7615" s="63" t="s">
        <v>4320</v>
      </c>
    </row>
    <row r="7616" spans="1:2" x14ac:dyDescent="0.25">
      <c r="A7616" s="62">
        <v>41113321</v>
      </c>
      <c r="B7616" s="63" t="s">
        <v>4051</v>
      </c>
    </row>
    <row r="7617" spans="1:2" x14ac:dyDescent="0.25">
      <c r="A7617" s="62">
        <v>41113322</v>
      </c>
      <c r="B7617" s="63" t="s">
        <v>966</v>
      </c>
    </row>
    <row r="7618" spans="1:2" x14ac:dyDescent="0.25">
      <c r="A7618" s="62">
        <v>41113323</v>
      </c>
      <c r="B7618" s="63" t="s">
        <v>6893</v>
      </c>
    </row>
    <row r="7619" spans="1:2" x14ac:dyDescent="0.25">
      <c r="A7619" s="62">
        <v>41113401</v>
      </c>
      <c r="B7619" s="63" t="s">
        <v>1875</v>
      </c>
    </row>
    <row r="7620" spans="1:2" x14ac:dyDescent="0.25">
      <c r="A7620" s="62">
        <v>41113402</v>
      </c>
      <c r="B7620" s="63" t="s">
        <v>17042</v>
      </c>
    </row>
    <row r="7621" spans="1:2" x14ac:dyDescent="0.25">
      <c r="A7621" s="62">
        <v>41113403</v>
      </c>
      <c r="B7621" s="63" t="s">
        <v>11264</v>
      </c>
    </row>
    <row r="7622" spans="1:2" x14ac:dyDescent="0.25">
      <c r="A7622" s="62">
        <v>41113404</v>
      </c>
      <c r="B7622" s="63" t="s">
        <v>6836</v>
      </c>
    </row>
    <row r="7623" spans="1:2" x14ac:dyDescent="0.25">
      <c r="A7623" s="62">
        <v>41113405</v>
      </c>
      <c r="B7623" s="63" t="s">
        <v>18583</v>
      </c>
    </row>
    <row r="7624" spans="1:2" x14ac:dyDescent="0.25">
      <c r="A7624" s="62">
        <v>41113406</v>
      </c>
      <c r="B7624" s="63" t="s">
        <v>1888</v>
      </c>
    </row>
    <row r="7625" spans="1:2" x14ac:dyDescent="0.25">
      <c r="A7625" s="62">
        <v>41113407</v>
      </c>
      <c r="B7625" s="63" t="s">
        <v>5429</v>
      </c>
    </row>
    <row r="7626" spans="1:2" x14ac:dyDescent="0.25">
      <c r="A7626" s="62">
        <v>41113601</v>
      </c>
      <c r="B7626" s="63" t="s">
        <v>15490</v>
      </c>
    </row>
    <row r="7627" spans="1:2" x14ac:dyDescent="0.25">
      <c r="A7627" s="62">
        <v>41113602</v>
      </c>
      <c r="B7627" s="63" t="s">
        <v>6566</v>
      </c>
    </row>
    <row r="7628" spans="1:2" x14ac:dyDescent="0.25">
      <c r="A7628" s="62">
        <v>41113603</v>
      </c>
      <c r="B7628" s="63" t="s">
        <v>7008</v>
      </c>
    </row>
    <row r="7629" spans="1:2" x14ac:dyDescent="0.25">
      <c r="A7629" s="62">
        <v>41113604</v>
      </c>
      <c r="B7629" s="63" t="s">
        <v>13583</v>
      </c>
    </row>
    <row r="7630" spans="1:2" x14ac:dyDescent="0.25">
      <c r="A7630" s="62">
        <v>41113605</v>
      </c>
      <c r="B7630" s="63" t="s">
        <v>5946</v>
      </c>
    </row>
    <row r="7631" spans="1:2" x14ac:dyDescent="0.25">
      <c r="A7631" s="62">
        <v>41113606</v>
      </c>
      <c r="B7631" s="63" t="s">
        <v>784</v>
      </c>
    </row>
    <row r="7632" spans="1:2" x14ac:dyDescent="0.25">
      <c r="A7632" s="62">
        <v>41113607</v>
      </c>
      <c r="B7632" s="63" t="s">
        <v>5785</v>
      </c>
    </row>
    <row r="7633" spans="1:2" x14ac:dyDescent="0.25">
      <c r="A7633" s="62">
        <v>41113608</v>
      </c>
      <c r="B7633" s="63" t="s">
        <v>10378</v>
      </c>
    </row>
    <row r="7634" spans="1:2" x14ac:dyDescent="0.25">
      <c r="A7634" s="62">
        <v>41113611</v>
      </c>
      <c r="B7634" s="63" t="s">
        <v>12442</v>
      </c>
    </row>
    <row r="7635" spans="1:2" x14ac:dyDescent="0.25">
      <c r="A7635" s="62">
        <v>41113612</v>
      </c>
      <c r="B7635" s="63" t="s">
        <v>9366</v>
      </c>
    </row>
    <row r="7636" spans="1:2" x14ac:dyDescent="0.25">
      <c r="A7636" s="62">
        <v>41113613</v>
      </c>
      <c r="B7636" s="63" t="s">
        <v>894</v>
      </c>
    </row>
    <row r="7637" spans="1:2" x14ac:dyDescent="0.25">
      <c r="A7637" s="62">
        <v>41113614</v>
      </c>
      <c r="B7637" s="63" t="s">
        <v>14082</v>
      </c>
    </row>
    <row r="7638" spans="1:2" x14ac:dyDescent="0.25">
      <c r="A7638" s="62">
        <v>41113615</v>
      </c>
      <c r="B7638" s="63" t="s">
        <v>3049</v>
      </c>
    </row>
    <row r="7639" spans="1:2" x14ac:dyDescent="0.25">
      <c r="A7639" s="62">
        <v>41113616</v>
      </c>
      <c r="B7639" s="63" t="s">
        <v>8102</v>
      </c>
    </row>
    <row r="7640" spans="1:2" x14ac:dyDescent="0.25">
      <c r="A7640" s="62">
        <v>41113617</v>
      </c>
      <c r="B7640" s="63" t="s">
        <v>7751</v>
      </c>
    </row>
    <row r="7641" spans="1:2" x14ac:dyDescent="0.25">
      <c r="A7641" s="62">
        <v>41113618</v>
      </c>
      <c r="B7641" s="63" t="s">
        <v>14164</v>
      </c>
    </row>
    <row r="7642" spans="1:2" x14ac:dyDescent="0.25">
      <c r="A7642" s="62">
        <v>41113619</v>
      </c>
      <c r="B7642" s="63" t="s">
        <v>449</v>
      </c>
    </row>
    <row r="7643" spans="1:2" x14ac:dyDescent="0.25">
      <c r="A7643" s="62">
        <v>41113620</v>
      </c>
      <c r="B7643" s="63" t="s">
        <v>9504</v>
      </c>
    </row>
    <row r="7644" spans="1:2" x14ac:dyDescent="0.25">
      <c r="A7644" s="62">
        <v>41113621</v>
      </c>
      <c r="B7644" s="63" t="s">
        <v>4648</v>
      </c>
    </row>
    <row r="7645" spans="1:2" x14ac:dyDescent="0.25">
      <c r="A7645" s="62">
        <v>41113622</v>
      </c>
      <c r="B7645" s="63" t="s">
        <v>16409</v>
      </c>
    </row>
    <row r="7646" spans="1:2" x14ac:dyDescent="0.25">
      <c r="A7646" s="62">
        <v>41113623</v>
      </c>
      <c r="B7646" s="63" t="s">
        <v>17137</v>
      </c>
    </row>
    <row r="7647" spans="1:2" x14ac:dyDescent="0.25">
      <c r="A7647" s="62">
        <v>41113624</v>
      </c>
      <c r="B7647" s="63" t="s">
        <v>10275</v>
      </c>
    </row>
    <row r="7648" spans="1:2" x14ac:dyDescent="0.25">
      <c r="A7648" s="62">
        <v>41113625</v>
      </c>
      <c r="B7648" s="63" t="s">
        <v>16672</v>
      </c>
    </row>
    <row r="7649" spans="1:2" x14ac:dyDescent="0.25">
      <c r="A7649" s="62">
        <v>41113626</v>
      </c>
      <c r="B7649" s="63" t="s">
        <v>9850</v>
      </c>
    </row>
    <row r="7650" spans="1:2" x14ac:dyDescent="0.25">
      <c r="A7650" s="62">
        <v>41113627</v>
      </c>
      <c r="B7650" s="63" t="s">
        <v>6970</v>
      </c>
    </row>
    <row r="7651" spans="1:2" x14ac:dyDescent="0.25">
      <c r="A7651" s="62">
        <v>41113628</v>
      </c>
      <c r="B7651" s="63" t="s">
        <v>10178</v>
      </c>
    </row>
    <row r="7652" spans="1:2" x14ac:dyDescent="0.25">
      <c r="A7652" s="62">
        <v>41113629</v>
      </c>
      <c r="B7652" s="63" t="s">
        <v>3317</v>
      </c>
    </row>
    <row r="7653" spans="1:2" x14ac:dyDescent="0.25">
      <c r="A7653" s="62">
        <v>41113630</v>
      </c>
      <c r="B7653" s="63" t="s">
        <v>3822</v>
      </c>
    </row>
    <row r="7654" spans="1:2" x14ac:dyDescent="0.25">
      <c r="A7654" s="62">
        <v>41113631</v>
      </c>
      <c r="B7654" s="63" t="s">
        <v>10940</v>
      </c>
    </row>
    <row r="7655" spans="1:2" x14ac:dyDescent="0.25">
      <c r="A7655" s="62">
        <v>41113632</v>
      </c>
      <c r="B7655" s="63" t="s">
        <v>14467</v>
      </c>
    </row>
    <row r="7656" spans="1:2" x14ac:dyDescent="0.25">
      <c r="A7656" s="62">
        <v>41113633</v>
      </c>
      <c r="B7656" s="63" t="s">
        <v>1079</v>
      </c>
    </row>
    <row r="7657" spans="1:2" x14ac:dyDescent="0.25">
      <c r="A7657" s="62">
        <v>41113634</v>
      </c>
      <c r="B7657" s="63" t="s">
        <v>16373</v>
      </c>
    </row>
    <row r="7658" spans="1:2" x14ac:dyDescent="0.25">
      <c r="A7658" s="62">
        <v>41113635</v>
      </c>
      <c r="B7658" s="63" t="s">
        <v>18643</v>
      </c>
    </row>
    <row r="7659" spans="1:2" x14ac:dyDescent="0.25">
      <c r="A7659" s="62">
        <v>41113636</v>
      </c>
      <c r="B7659" s="63" t="s">
        <v>11358</v>
      </c>
    </row>
    <row r="7660" spans="1:2" x14ac:dyDescent="0.25">
      <c r="A7660" s="62">
        <v>41113637</v>
      </c>
      <c r="B7660" s="63" t="s">
        <v>5733</v>
      </c>
    </row>
    <row r="7661" spans="1:2" x14ac:dyDescent="0.25">
      <c r="A7661" s="62">
        <v>41113638</v>
      </c>
      <c r="B7661" s="63" t="s">
        <v>18210</v>
      </c>
    </row>
    <row r="7662" spans="1:2" x14ac:dyDescent="0.25">
      <c r="A7662" s="62">
        <v>41113639</v>
      </c>
      <c r="B7662" s="63" t="s">
        <v>5675</v>
      </c>
    </row>
    <row r="7663" spans="1:2" x14ac:dyDescent="0.25">
      <c r="A7663" s="62">
        <v>41113640</v>
      </c>
      <c r="B7663" s="63" t="s">
        <v>10253</v>
      </c>
    </row>
    <row r="7664" spans="1:2" x14ac:dyDescent="0.25">
      <c r="A7664" s="62">
        <v>41113641</v>
      </c>
      <c r="B7664" s="63" t="s">
        <v>14189</v>
      </c>
    </row>
    <row r="7665" spans="1:2" x14ac:dyDescent="0.25">
      <c r="A7665" s="62">
        <v>41113642</v>
      </c>
      <c r="B7665" s="63" t="s">
        <v>1471</v>
      </c>
    </row>
    <row r="7666" spans="1:2" x14ac:dyDescent="0.25">
      <c r="A7666" s="62">
        <v>41113643</v>
      </c>
      <c r="B7666" s="63" t="s">
        <v>3827</v>
      </c>
    </row>
    <row r="7667" spans="1:2" x14ac:dyDescent="0.25">
      <c r="A7667" s="62">
        <v>41113644</v>
      </c>
      <c r="B7667" s="63" t="s">
        <v>17195</v>
      </c>
    </row>
    <row r="7668" spans="1:2" x14ac:dyDescent="0.25">
      <c r="A7668" s="62">
        <v>41113645</v>
      </c>
      <c r="B7668" s="63" t="s">
        <v>5239</v>
      </c>
    </row>
    <row r="7669" spans="1:2" x14ac:dyDescent="0.25">
      <c r="A7669" s="62">
        <v>41113646</v>
      </c>
      <c r="B7669" s="63" t="s">
        <v>13551</v>
      </c>
    </row>
    <row r="7670" spans="1:2" x14ac:dyDescent="0.25">
      <c r="A7670" s="62">
        <v>41113647</v>
      </c>
      <c r="B7670" s="63" t="s">
        <v>11292</v>
      </c>
    </row>
    <row r="7671" spans="1:2" x14ac:dyDescent="0.25">
      <c r="A7671" s="62">
        <v>41113648</v>
      </c>
      <c r="B7671" s="63" t="s">
        <v>14370</v>
      </c>
    </row>
    <row r="7672" spans="1:2" x14ac:dyDescent="0.25">
      <c r="A7672" s="62">
        <v>41113701</v>
      </c>
      <c r="B7672" s="63" t="s">
        <v>1050</v>
      </c>
    </row>
    <row r="7673" spans="1:2" x14ac:dyDescent="0.25">
      <c r="A7673" s="62">
        <v>41113702</v>
      </c>
      <c r="B7673" s="63" t="s">
        <v>15674</v>
      </c>
    </row>
    <row r="7674" spans="1:2" x14ac:dyDescent="0.25">
      <c r="A7674" s="62">
        <v>41113703</v>
      </c>
      <c r="B7674" s="63" t="s">
        <v>8999</v>
      </c>
    </row>
    <row r="7675" spans="1:2" x14ac:dyDescent="0.25">
      <c r="A7675" s="62">
        <v>41113704</v>
      </c>
      <c r="B7675" s="63" t="s">
        <v>9955</v>
      </c>
    </row>
    <row r="7676" spans="1:2" x14ac:dyDescent="0.25">
      <c r="A7676" s="62">
        <v>41113705</v>
      </c>
      <c r="B7676" s="63" t="s">
        <v>8021</v>
      </c>
    </row>
    <row r="7677" spans="1:2" x14ac:dyDescent="0.25">
      <c r="A7677" s="62">
        <v>41113706</v>
      </c>
      <c r="B7677" s="63" t="s">
        <v>1065</v>
      </c>
    </row>
    <row r="7678" spans="1:2" x14ac:dyDescent="0.25">
      <c r="A7678" s="62">
        <v>41113707</v>
      </c>
      <c r="B7678" s="63" t="s">
        <v>18810</v>
      </c>
    </row>
    <row r="7679" spans="1:2" x14ac:dyDescent="0.25">
      <c r="A7679" s="62">
        <v>41113708</v>
      </c>
      <c r="B7679" s="63" t="s">
        <v>11094</v>
      </c>
    </row>
    <row r="7680" spans="1:2" x14ac:dyDescent="0.25">
      <c r="A7680" s="62">
        <v>41113709</v>
      </c>
      <c r="B7680" s="63" t="s">
        <v>1849</v>
      </c>
    </row>
    <row r="7681" spans="1:2" x14ac:dyDescent="0.25">
      <c r="A7681" s="62">
        <v>41113710</v>
      </c>
      <c r="B7681" s="63" t="s">
        <v>14425</v>
      </c>
    </row>
    <row r="7682" spans="1:2" x14ac:dyDescent="0.25">
      <c r="A7682" s="62">
        <v>41113711</v>
      </c>
      <c r="B7682" s="63" t="s">
        <v>11622</v>
      </c>
    </row>
    <row r="7683" spans="1:2" x14ac:dyDescent="0.25">
      <c r="A7683" s="62">
        <v>41113712</v>
      </c>
      <c r="B7683" s="63" t="s">
        <v>17171</v>
      </c>
    </row>
    <row r="7684" spans="1:2" x14ac:dyDescent="0.25">
      <c r="A7684" s="62">
        <v>41113713</v>
      </c>
      <c r="B7684" s="63" t="s">
        <v>11315</v>
      </c>
    </row>
    <row r="7685" spans="1:2" x14ac:dyDescent="0.25">
      <c r="A7685" s="62">
        <v>41113714</v>
      </c>
      <c r="B7685" s="63" t="s">
        <v>4925</v>
      </c>
    </row>
    <row r="7686" spans="1:2" x14ac:dyDescent="0.25">
      <c r="A7686" s="62">
        <v>41113715</v>
      </c>
      <c r="B7686" s="63" t="s">
        <v>1387</v>
      </c>
    </row>
    <row r="7687" spans="1:2" x14ac:dyDescent="0.25">
      <c r="A7687" s="62">
        <v>41113716</v>
      </c>
      <c r="B7687" s="63" t="s">
        <v>17369</v>
      </c>
    </row>
    <row r="7688" spans="1:2" x14ac:dyDescent="0.25">
      <c r="A7688" s="62">
        <v>41113717</v>
      </c>
      <c r="B7688" s="63" t="s">
        <v>9603</v>
      </c>
    </row>
    <row r="7689" spans="1:2" x14ac:dyDescent="0.25">
      <c r="A7689" s="62">
        <v>41113718</v>
      </c>
      <c r="B7689" s="63" t="s">
        <v>653</v>
      </c>
    </row>
    <row r="7690" spans="1:2" x14ac:dyDescent="0.25">
      <c r="A7690" s="62">
        <v>41113801</v>
      </c>
      <c r="B7690" s="63" t="s">
        <v>676</v>
      </c>
    </row>
    <row r="7691" spans="1:2" x14ac:dyDescent="0.25">
      <c r="A7691" s="62">
        <v>41113802</v>
      </c>
      <c r="B7691" s="63" t="s">
        <v>4773</v>
      </c>
    </row>
    <row r="7692" spans="1:2" x14ac:dyDescent="0.25">
      <c r="A7692" s="62">
        <v>41113803</v>
      </c>
      <c r="B7692" s="63" t="s">
        <v>1118</v>
      </c>
    </row>
    <row r="7693" spans="1:2" x14ac:dyDescent="0.25">
      <c r="A7693" s="62">
        <v>41113804</v>
      </c>
      <c r="B7693" s="63" t="s">
        <v>6707</v>
      </c>
    </row>
    <row r="7694" spans="1:2" x14ac:dyDescent="0.25">
      <c r="A7694" s="62">
        <v>41113805</v>
      </c>
      <c r="B7694" s="63" t="s">
        <v>4611</v>
      </c>
    </row>
    <row r="7695" spans="1:2" x14ac:dyDescent="0.25">
      <c r="A7695" s="62">
        <v>41113806</v>
      </c>
      <c r="B7695" s="63" t="s">
        <v>9100</v>
      </c>
    </row>
    <row r="7696" spans="1:2" x14ac:dyDescent="0.25">
      <c r="A7696" s="62">
        <v>41113807</v>
      </c>
      <c r="B7696" s="63" t="s">
        <v>10231</v>
      </c>
    </row>
    <row r="7697" spans="1:2" x14ac:dyDescent="0.25">
      <c r="A7697" s="62">
        <v>41113808</v>
      </c>
      <c r="B7697" s="63" t="s">
        <v>14338</v>
      </c>
    </row>
    <row r="7698" spans="1:2" x14ac:dyDescent="0.25">
      <c r="A7698" s="62">
        <v>41113901</v>
      </c>
      <c r="B7698" s="63" t="s">
        <v>10809</v>
      </c>
    </row>
    <row r="7699" spans="1:2" x14ac:dyDescent="0.25">
      <c r="A7699" s="62">
        <v>41113902</v>
      </c>
      <c r="B7699" s="63" t="s">
        <v>9170</v>
      </c>
    </row>
    <row r="7700" spans="1:2" x14ac:dyDescent="0.25">
      <c r="A7700" s="62">
        <v>41113903</v>
      </c>
      <c r="B7700" s="63" t="s">
        <v>5495</v>
      </c>
    </row>
    <row r="7701" spans="1:2" x14ac:dyDescent="0.25">
      <c r="A7701" s="62">
        <v>41113904</v>
      </c>
      <c r="B7701" s="63" t="s">
        <v>5813</v>
      </c>
    </row>
    <row r="7702" spans="1:2" x14ac:dyDescent="0.25">
      <c r="A7702" s="62">
        <v>41113905</v>
      </c>
      <c r="B7702" s="63" t="s">
        <v>17656</v>
      </c>
    </row>
    <row r="7703" spans="1:2" x14ac:dyDescent="0.25">
      <c r="A7703" s="62">
        <v>41113906</v>
      </c>
      <c r="B7703" s="63" t="s">
        <v>9071</v>
      </c>
    </row>
    <row r="7704" spans="1:2" x14ac:dyDescent="0.25">
      <c r="A7704" s="62">
        <v>41113907</v>
      </c>
      <c r="B7704" s="63" t="s">
        <v>2914</v>
      </c>
    </row>
    <row r="7705" spans="1:2" x14ac:dyDescent="0.25">
      <c r="A7705" s="62">
        <v>41113908</v>
      </c>
      <c r="B7705" s="63" t="s">
        <v>17694</v>
      </c>
    </row>
    <row r="7706" spans="1:2" x14ac:dyDescent="0.25">
      <c r="A7706" s="62">
        <v>41113909</v>
      </c>
      <c r="B7706" s="63" t="s">
        <v>7447</v>
      </c>
    </row>
    <row r="7707" spans="1:2" x14ac:dyDescent="0.25">
      <c r="A7707" s="62">
        <v>41113910</v>
      </c>
      <c r="B7707" s="63" t="s">
        <v>13308</v>
      </c>
    </row>
    <row r="7708" spans="1:2" x14ac:dyDescent="0.25">
      <c r="A7708" s="62">
        <v>41114001</v>
      </c>
      <c r="B7708" s="63" t="s">
        <v>10518</v>
      </c>
    </row>
    <row r="7709" spans="1:2" x14ac:dyDescent="0.25">
      <c r="A7709" s="62">
        <v>41114102</v>
      </c>
      <c r="B7709" s="63" t="s">
        <v>4670</v>
      </c>
    </row>
    <row r="7710" spans="1:2" x14ac:dyDescent="0.25">
      <c r="A7710" s="62">
        <v>41114103</v>
      </c>
      <c r="B7710" s="63" t="s">
        <v>14125</v>
      </c>
    </row>
    <row r="7711" spans="1:2" x14ac:dyDescent="0.25">
      <c r="A7711" s="62">
        <v>41114104</v>
      </c>
      <c r="B7711" s="63" t="s">
        <v>8198</v>
      </c>
    </row>
    <row r="7712" spans="1:2" x14ac:dyDescent="0.25">
      <c r="A7712" s="62">
        <v>41114105</v>
      </c>
      <c r="B7712" s="63" t="s">
        <v>5921</v>
      </c>
    </row>
    <row r="7713" spans="1:2" x14ac:dyDescent="0.25">
      <c r="A7713" s="62">
        <v>41114106</v>
      </c>
      <c r="B7713" s="63" t="s">
        <v>14596</v>
      </c>
    </row>
    <row r="7714" spans="1:2" x14ac:dyDescent="0.25">
      <c r="A7714" s="62">
        <v>41114107</v>
      </c>
      <c r="B7714" s="63" t="s">
        <v>3105</v>
      </c>
    </row>
    <row r="7715" spans="1:2" x14ac:dyDescent="0.25">
      <c r="A7715" s="62">
        <v>41114108</v>
      </c>
      <c r="B7715" s="63" t="s">
        <v>17338</v>
      </c>
    </row>
    <row r="7716" spans="1:2" x14ac:dyDescent="0.25">
      <c r="A7716" s="62">
        <v>41114201</v>
      </c>
      <c r="B7716" s="63" t="s">
        <v>8293</v>
      </c>
    </row>
    <row r="7717" spans="1:2" x14ac:dyDescent="0.25">
      <c r="A7717" s="62">
        <v>41114202</v>
      </c>
      <c r="B7717" s="63" t="s">
        <v>18217</v>
      </c>
    </row>
    <row r="7718" spans="1:2" x14ac:dyDescent="0.25">
      <c r="A7718" s="62">
        <v>41114203</v>
      </c>
      <c r="B7718" s="63" t="s">
        <v>2531</v>
      </c>
    </row>
    <row r="7719" spans="1:2" x14ac:dyDescent="0.25">
      <c r="A7719" s="62">
        <v>41114204</v>
      </c>
      <c r="B7719" s="63" t="s">
        <v>3087</v>
      </c>
    </row>
    <row r="7720" spans="1:2" x14ac:dyDescent="0.25">
      <c r="A7720" s="62">
        <v>41114205</v>
      </c>
      <c r="B7720" s="63" t="s">
        <v>8591</v>
      </c>
    </row>
    <row r="7721" spans="1:2" x14ac:dyDescent="0.25">
      <c r="A7721" s="62">
        <v>41114206</v>
      </c>
      <c r="B7721" s="63" t="s">
        <v>11623</v>
      </c>
    </row>
    <row r="7722" spans="1:2" x14ac:dyDescent="0.25">
      <c r="A7722" s="62">
        <v>41114301</v>
      </c>
      <c r="B7722" s="63" t="s">
        <v>4211</v>
      </c>
    </row>
    <row r="7723" spans="1:2" x14ac:dyDescent="0.25">
      <c r="A7723" s="62">
        <v>41114302</v>
      </c>
      <c r="B7723" s="63" t="s">
        <v>17423</v>
      </c>
    </row>
    <row r="7724" spans="1:2" x14ac:dyDescent="0.25">
      <c r="A7724" s="62">
        <v>41114303</v>
      </c>
      <c r="B7724" s="63" t="s">
        <v>15568</v>
      </c>
    </row>
    <row r="7725" spans="1:2" x14ac:dyDescent="0.25">
      <c r="A7725" s="62">
        <v>41114401</v>
      </c>
      <c r="B7725" s="63" t="s">
        <v>10980</v>
      </c>
    </row>
    <row r="7726" spans="1:2" x14ac:dyDescent="0.25">
      <c r="A7726" s="62">
        <v>41114402</v>
      </c>
      <c r="B7726" s="63" t="s">
        <v>14807</v>
      </c>
    </row>
    <row r="7727" spans="1:2" x14ac:dyDescent="0.25">
      <c r="A7727" s="62">
        <v>41114403</v>
      </c>
      <c r="B7727" s="63" t="s">
        <v>15624</v>
      </c>
    </row>
    <row r="7728" spans="1:2" x14ac:dyDescent="0.25">
      <c r="A7728" s="62">
        <v>41114404</v>
      </c>
      <c r="B7728" s="63" t="s">
        <v>226</v>
      </c>
    </row>
    <row r="7729" spans="1:2" x14ac:dyDescent="0.25">
      <c r="A7729" s="62">
        <v>41114405</v>
      </c>
      <c r="B7729" s="63" t="s">
        <v>9172</v>
      </c>
    </row>
    <row r="7730" spans="1:2" x14ac:dyDescent="0.25">
      <c r="A7730" s="62">
        <v>41114406</v>
      </c>
      <c r="B7730" s="63" t="s">
        <v>16165</v>
      </c>
    </row>
    <row r="7731" spans="1:2" x14ac:dyDescent="0.25">
      <c r="A7731" s="62">
        <v>41114407</v>
      </c>
      <c r="B7731" s="63" t="s">
        <v>12520</v>
      </c>
    </row>
    <row r="7732" spans="1:2" x14ac:dyDescent="0.25">
      <c r="A7732" s="62">
        <v>41114408</v>
      </c>
      <c r="B7732" s="63" t="s">
        <v>15493</v>
      </c>
    </row>
    <row r="7733" spans="1:2" x14ac:dyDescent="0.25">
      <c r="A7733" s="62">
        <v>41114409</v>
      </c>
      <c r="B7733" s="63" t="s">
        <v>1613</v>
      </c>
    </row>
    <row r="7734" spans="1:2" x14ac:dyDescent="0.25">
      <c r="A7734" s="62">
        <v>41114410</v>
      </c>
      <c r="B7734" s="63" t="s">
        <v>2530</v>
      </c>
    </row>
    <row r="7735" spans="1:2" x14ac:dyDescent="0.25">
      <c r="A7735" s="62">
        <v>41114411</v>
      </c>
      <c r="B7735" s="63" t="s">
        <v>8823</v>
      </c>
    </row>
    <row r="7736" spans="1:2" x14ac:dyDescent="0.25">
      <c r="A7736" s="62">
        <v>41114501</v>
      </c>
      <c r="B7736" s="63" t="s">
        <v>13712</v>
      </c>
    </row>
    <row r="7737" spans="1:2" x14ac:dyDescent="0.25">
      <c r="A7737" s="62">
        <v>41114502</v>
      </c>
      <c r="B7737" s="63" t="s">
        <v>16925</v>
      </c>
    </row>
    <row r="7738" spans="1:2" x14ac:dyDescent="0.25">
      <c r="A7738" s="62">
        <v>41114503</v>
      </c>
      <c r="B7738" s="63" t="s">
        <v>1736</v>
      </c>
    </row>
    <row r="7739" spans="1:2" x14ac:dyDescent="0.25">
      <c r="A7739" s="62">
        <v>41114504</v>
      </c>
      <c r="B7739" s="63" t="s">
        <v>15972</v>
      </c>
    </row>
    <row r="7740" spans="1:2" x14ac:dyDescent="0.25">
      <c r="A7740" s="62">
        <v>41114505</v>
      </c>
      <c r="B7740" s="63" t="s">
        <v>11854</v>
      </c>
    </row>
    <row r="7741" spans="1:2" x14ac:dyDescent="0.25">
      <c r="A7741" s="62">
        <v>41114506</v>
      </c>
      <c r="B7741" s="63" t="s">
        <v>4692</v>
      </c>
    </row>
    <row r="7742" spans="1:2" x14ac:dyDescent="0.25">
      <c r="A7742" s="62">
        <v>41114507</v>
      </c>
      <c r="B7742" s="63" t="s">
        <v>18778</v>
      </c>
    </row>
    <row r="7743" spans="1:2" x14ac:dyDescent="0.25">
      <c r="A7743" s="62">
        <v>41114508</v>
      </c>
      <c r="B7743" s="63" t="s">
        <v>8092</v>
      </c>
    </row>
    <row r="7744" spans="1:2" x14ac:dyDescent="0.25">
      <c r="A7744" s="62">
        <v>41114509</v>
      </c>
      <c r="B7744" s="63" t="s">
        <v>6145</v>
      </c>
    </row>
    <row r="7745" spans="1:2" x14ac:dyDescent="0.25">
      <c r="A7745" s="62">
        <v>41114510</v>
      </c>
      <c r="B7745" s="63" t="s">
        <v>7130</v>
      </c>
    </row>
    <row r="7746" spans="1:2" x14ac:dyDescent="0.25">
      <c r="A7746" s="62">
        <v>41114601</v>
      </c>
      <c r="B7746" s="63" t="s">
        <v>764</v>
      </c>
    </row>
    <row r="7747" spans="1:2" x14ac:dyDescent="0.25">
      <c r="A7747" s="62">
        <v>41114602</v>
      </c>
      <c r="B7747" s="63" t="s">
        <v>10374</v>
      </c>
    </row>
    <row r="7748" spans="1:2" x14ac:dyDescent="0.25">
      <c r="A7748" s="62">
        <v>41114603</v>
      </c>
      <c r="B7748" s="63" t="s">
        <v>4359</v>
      </c>
    </row>
    <row r="7749" spans="1:2" x14ac:dyDescent="0.25">
      <c r="A7749" s="62">
        <v>41114604</v>
      </c>
      <c r="B7749" s="63" t="s">
        <v>11616</v>
      </c>
    </row>
    <row r="7750" spans="1:2" x14ac:dyDescent="0.25">
      <c r="A7750" s="62">
        <v>41114605</v>
      </c>
      <c r="B7750" s="63" t="s">
        <v>5863</v>
      </c>
    </row>
    <row r="7751" spans="1:2" x14ac:dyDescent="0.25">
      <c r="A7751" s="62">
        <v>41114606</v>
      </c>
      <c r="B7751" s="63" t="s">
        <v>1627</v>
      </c>
    </row>
    <row r="7752" spans="1:2" x14ac:dyDescent="0.25">
      <c r="A7752" s="62">
        <v>41114607</v>
      </c>
      <c r="B7752" s="63" t="s">
        <v>9181</v>
      </c>
    </row>
    <row r="7753" spans="1:2" x14ac:dyDescent="0.25">
      <c r="A7753" s="62">
        <v>41114608</v>
      </c>
      <c r="B7753" s="63" t="s">
        <v>11795</v>
      </c>
    </row>
    <row r="7754" spans="1:2" x14ac:dyDescent="0.25">
      <c r="A7754" s="62">
        <v>41114609</v>
      </c>
      <c r="B7754" s="63" t="s">
        <v>5630</v>
      </c>
    </row>
    <row r="7755" spans="1:2" x14ac:dyDescent="0.25">
      <c r="A7755" s="62">
        <v>41114610</v>
      </c>
      <c r="B7755" s="63" t="s">
        <v>10496</v>
      </c>
    </row>
    <row r="7756" spans="1:2" x14ac:dyDescent="0.25">
      <c r="A7756" s="62">
        <v>41114611</v>
      </c>
      <c r="B7756" s="63" t="s">
        <v>11434</v>
      </c>
    </row>
    <row r="7757" spans="1:2" x14ac:dyDescent="0.25">
      <c r="A7757" s="62">
        <v>41114612</v>
      </c>
      <c r="B7757" s="63" t="s">
        <v>16755</v>
      </c>
    </row>
    <row r="7758" spans="1:2" x14ac:dyDescent="0.25">
      <c r="A7758" s="62">
        <v>41114613</v>
      </c>
      <c r="B7758" s="63" t="s">
        <v>2440</v>
      </c>
    </row>
    <row r="7759" spans="1:2" x14ac:dyDescent="0.25">
      <c r="A7759" s="62">
        <v>41114614</v>
      </c>
      <c r="B7759" s="63" t="s">
        <v>5653</v>
      </c>
    </row>
    <row r="7760" spans="1:2" x14ac:dyDescent="0.25">
      <c r="A7760" s="62">
        <v>41114615</v>
      </c>
      <c r="B7760" s="63" t="s">
        <v>14801</v>
      </c>
    </row>
    <row r="7761" spans="1:2" x14ac:dyDescent="0.25">
      <c r="A7761" s="62">
        <v>41114616</v>
      </c>
      <c r="B7761" s="63" t="s">
        <v>8537</v>
      </c>
    </row>
    <row r="7762" spans="1:2" x14ac:dyDescent="0.25">
      <c r="A7762" s="62">
        <v>41114617</v>
      </c>
      <c r="B7762" s="63" t="s">
        <v>5650</v>
      </c>
    </row>
    <row r="7763" spans="1:2" x14ac:dyDescent="0.25">
      <c r="A7763" s="62">
        <v>41114618</v>
      </c>
      <c r="B7763" s="63" t="s">
        <v>11501</v>
      </c>
    </row>
    <row r="7764" spans="1:2" x14ac:dyDescent="0.25">
      <c r="A7764" s="62">
        <v>41114619</v>
      </c>
      <c r="B7764" s="63" t="s">
        <v>16767</v>
      </c>
    </row>
    <row r="7765" spans="1:2" x14ac:dyDescent="0.25">
      <c r="A7765" s="62">
        <v>41114620</v>
      </c>
      <c r="B7765" s="63" t="s">
        <v>17385</v>
      </c>
    </row>
    <row r="7766" spans="1:2" x14ac:dyDescent="0.25">
      <c r="A7766" s="62">
        <v>41114621</v>
      </c>
      <c r="B7766" s="63" t="s">
        <v>4478</v>
      </c>
    </row>
    <row r="7767" spans="1:2" x14ac:dyDescent="0.25">
      <c r="A7767" s="62">
        <v>41114622</v>
      </c>
      <c r="B7767" s="63" t="s">
        <v>1205</v>
      </c>
    </row>
    <row r="7768" spans="1:2" x14ac:dyDescent="0.25">
      <c r="A7768" s="62">
        <v>41114623</v>
      </c>
      <c r="B7768" s="63" t="s">
        <v>17711</v>
      </c>
    </row>
    <row r="7769" spans="1:2" x14ac:dyDescent="0.25">
      <c r="A7769" s="62">
        <v>41114624</v>
      </c>
      <c r="B7769" s="63" t="s">
        <v>10352</v>
      </c>
    </row>
    <row r="7770" spans="1:2" x14ac:dyDescent="0.25">
      <c r="A7770" s="62">
        <v>41114625</v>
      </c>
      <c r="B7770" s="63" t="s">
        <v>9870</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2741</v>
      </c>
    </row>
    <row r="7777" spans="1:2" x14ac:dyDescent="0.25">
      <c r="A7777" s="62">
        <v>41114706</v>
      </c>
      <c r="B7777" s="63" t="s">
        <v>2359</v>
      </c>
    </row>
    <row r="7778" spans="1:2" x14ac:dyDescent="0.25">
      <c r="A7778" s="62">
        <v>41114801</v>
      </c>
      <c r="B7778" s="63" t="s">
        <v>18617</v>
      </c>
    </row>
    <row r="7779" spans="1:2" x14ac:dyDescent="0.25">
      <c r="A7779" s="62">
        <v>41114802</v>
      </c>
      <c r="B7779" s="63" t="s">
        <v>974</v>
      </c>
    </row>
    <row r="7780" spans="1:2" x14ac:dyDescent="0.25">
      <c r="A7780" s="62">
        <v>41114803</v>
      </c>
      <c r="B7780" s="63" t="s">
        <v>14952</v>
      </c>
    </row>
    <row r="7781" spans="1:2" x14ac:dyDescent="0.25">
      <c r="A7781" s="62">
        <v>41115101</v>
      </c>
      <c r="B7781" s="63" t="s">
        <v>10183</v>
      </c>
    </row>
    <row r="7782" spans="1:2" x14ac:dyDescent="0.25">
      <c r="A7782" s="62">
        <v>41115201</v>
      </c>
      <c r="B7782" s="63" t="s">
        <v>4025</v>
      </c>
    </row>
    <row r="7783" spans="1:2" x14ac:dyDescent="0.25">
      <c r="A7783" s="62">
        <v>41115202</v>
      </c>
      <c r="B7783" s="63" t="s">
        <v>870</v>
      </c>
    </row>
    <row r="7784" spans="1:2" x14ac:dyDescent="0.25">
      <c r="A7784" s="62">
        <v>41115301</v>
      </c>
      <c r="B7784" s="63" t="s">
        <v>9559</v>
      </c>
    </row>
    <row r="7785" spans="1:2" x14ac:dyDescent="0.25">
      <c r="A7785" s="62">
        <v>41115302</v>
      </c>
      <c r="B7785" s="63" t="s">
        <v>12990</v>
      </c>
    </row>
    <row r="7786" spans="1:2" x14ac:dyDescent="0.25">
      <c r="A7786" s="62">
        <v>41115303</v>
      </c>
      <c r="B7786" s="63" t="s">
        <v>13673</v>
      </c>
    </row>
    <row r="7787" spans="1:2" x14ac:dyDescent="0.25">
      <c r="A7787" s="62">
        <v>41115304</v>
      </c>
      <c r="B7787" s="63" t="s">
        <v>18569</v>
      </c>
    </row>
    <row r="7788" spans="1:2" x14ac:dyDescent="0.25">
      <c r="A7788" s="62">
        <v>41115305</v>
      </c>
      <c r="B7788" s="63" t="s">
        <v>17498</v>
      </c>
    </row>
    <row r="7789" spans="1:2" x14ac:dyDescent="0.25">
      <c r="A7789" s="62">
        <v>41115306</v>
      </c>
      <c r="B7789" s="63" t="s">
        <v>4784</v>
      </c>
    </row>
    <row r="7790" spans="1:2" x14ac:dyDescent="0.25">
      <c r="A7790" s="62">
        <v>41115307</v>
      </c>
      <c r="B7790" s="63" t="s">
        <v>11741</v>
      </c>
    </row>
    <row r="7791" spans="1:2" x14ac:dyDescent="0.25">
      <c r="A7791" s="62">
        <v>41115308</v>
      </c>
      <c r="B7791" s="63" t="s">
        <v>5629</v>
      </c>
    </row>
    <row r="7792" spans="1:2" x14ac:dyDescent="0.25">
      <c r="A7792" s="62">
        <v>41115309</v>
      </c>
      <c r="B7792" s="63" t="s">
        <v>11785</v>
      </c>
    </row>
    <row r="7793" spans="1:2" x14ac:dyDescent="0.25">
      <c r="A7793" s="62">
        <v>41115310</v>
      </c>
      <c r="B7793" s="63" t="s">
        <v>6818</v>
      </c>
    </row>
    <row r="7794" spans="1:2" x14ac:dyDescent="0.25">
      <c r="A7794" s="62">
        <v>41115311</v>
      </c>
      <c r="B7794" s="63" t="s">
        <v>13970</v>
      </c>
    </row>
    <row r="7795" spans="1:2" x14ac:dyDescent="0.25">
      <c r="A7795" s="62">
        <v>41115312</v>
      </c>
      <c r="B7795" s="63" t="s">
        <v>14839</v>
      </c>
    </row>
    <row r="7796" spans="1:2" x14ac:dyDescent="0.25">
      <c r="A7796" s="62">
        <v>41115313</v>
      </c>
      <c r="B7796" s="63" t="s">
        <v>1129</v>
      </c>
    </row>
    <row r="7797" spans="1:2" x14ac:dyDescent="0.25">
      <c r="A7797" s="62">
        <v>41115314</v>
      </c>
      <c r="B7797" s="63" t="s">
        <v>2844</v>
      </c>
    </row>
    <row r="7798" spans="1:2" x14ac:dyDescent="0.25">
      <c r="A7798" s="62">
        <v>41115315</v>
      </c>
      <c r="B7798" s="63" t="s">
        <v>14492</v>
      </c>
    </row>
    <row r="7799" spans="1:2" x14ac:dyDescent="0.25">
      <c r="A7799" s="62">
        <v>41115316</v>
      </c>
      <c r="B7799" s="63" t="s">
        <v>11024</v>
      </c>
    </row>
    <row r="7800" spans="1:2" x14ac:dyDescent="0.25">
      <c r="A7800" s="62">
        <v>41115317</v>
      </c>
      <c r="B7800" s="63" t="s">
        <v>9097</v>
      </c>
    </row>
    <row r="7801" spans="1:2" x14ac:dyDescent="0.25">
      <c r="A7801" s="62">
        <v>41115318</v>
      </c>
      <c r="B7801" s="63" t="s">
        <v>11267</v>
      </c>
    </row>
    <row r="7802" spans="1:2" x14ac:dyDescent="0.25">
      <c r="A7802" s="62">
        <v>41115319</v>
      </c>
      <c r="B7802" s="63" t="s">
        <v>2315</v>
      </c>
    </row>
    <row r="7803" spans="1:2" x14ac:dyDescent="0.25">
      <c r="A7803" s="62">
        <v>41115320</v>
      </c>
      <c r="B7803" s="63" t="s">
        <v>2271</v>
      </c>
    </row>
    <row r="7804" spans="1:2" x14ac:dyDescent="0.25">
      <c r="A7804" s="62">
        <v>41115321</v>
      </c>
      <c r="B7804" s="63" t="s">
        <v>2066</v>
      </c>
    </row>
    <row r="7805" spans="1:2" x14ac:dyDescent="0.25">
      <c r="A7805" s="62">
        <v>41115322</v>
      </c>
      <c r="B7805" s="63" t="s">
        <v>11200</v>
      </c>
    </row>
    <row r="7806" spans="1:2" x14ac:dyDescent="0.25">
      <c r="A7806" s="62">
        <v>41115401</v>
      </c>
      <c r="B7806" s="63" t="s">
        <v>15835</v>
      </c>
    </row>
    <row r="7807" spans="1:2" x14ac:dyDescent="0.25">
      <c r="A7807" s="62">
        <v>41115402</v>
      </c>
      <c r="B7807" s="63" t="s">
        <v>15357</v>
      </c>
    </row>
    <row r="7808" spans="1:2" x14ac:dyDescent="0.25">
      <c r="A7808" s="62">
        <v>41115403</v>
      </c>
      <c r="B7808" s="63" t="s">
        <v>18151</v>
      </c>
    </row>
    <row r="7809" spans="1:2" x14ac:dyDescent="0.25">
      <c r="A7809" s="62">
        <v>41115404</v>
      </c>
      <c r="B7809" s="63" t="s">
        <v>18377</v>
      </c>
    </row>
    <row r="7810" spans="1:2" x14ac:dyDescent="0.25">
      <c r="A7810" s="62">
        <v>41115405</v>
      </c>
      <c r="B7810" s="63" t="s">
        <v>14659</v>
      </c>
    </row>
    <row r="7811" spans="1:2" x14ac:dyDescent="0.25">
      <c r="A7811" s="62">
        <v>41115406</v>
      </c>
      <c r="B7811" s="63" t="s">
        <v>4630</v>
      </c>
    </row>
    <row r="7812" spans="1:2" x14ac:dyDescent="0.25">
      <c r="A7812" s="62">
        <v>41115407</v>
      </c>
      <c r="B7812" s="63" t="s">
        <v>3992</v>
      </c>
    </row>
    <row r="7813" spans="1:2" x14ac:dyDescent="0.25">
      <c r="A7813" s="62">
        <v>41115408</v>
      </c>
      <c r="B7813" s="63" t="s">
        <v>17871</v>
      </c>
    </row>
    <row r="7814" spans="1:2" x14ac:dyDescent="0.25">
      <c r="A7814" s="62">
        <v>41115409</v>
      </c>
      <c r="B7814" s="63" t="s">
        <v>1529</v>
      </c>
    </row>
    <row r="7815" spans="1:2" x14ac:dyDescent="0.25">
      <c r="A7815" s="62">
        <v>41115410</v>
      </c>
      <c r="B7815" s="63" t="s">
        <v>12013</v>
      </c>
    </row>
    <row r="7816" spans="1:2" x14ac:dyDescent="0.25">
      <c r="A7816" s="62">
        <v>41115411</v>
      </c>
      <c r="B7816" s="63" t="s">
        <v>18097</v>
      </c>
    </row>
    <row r="7817" spans="1:2" x14ac:dyDescent="0.25">
      <c r="A7817" s="62">
        <v>41115501</v>
      </c>
      <c r="B7817" s="63" t="s">
        <v>11675</v>
      </c>
    </row>
    <row r="7818" spans="1:2" x14ac:dyDescent="0.25">
      <c r="A7818" s="62">
        <v>41115502</v>
      </c>
      <c r="B7818" s="63" t="s">
        <v>9897</v>
      </c>
    </row>
    <row r="7819" spans="1:2" x14ac:dyDescent="0.25">
      <c r="A7819" s="62">
        <v>41115503</v>
      </c>
      <c r="B7819" s="63" t="s">
        <v>17678</v>
      </c>
    </row>
    <row r="7820" spans="1:2" x14ac:dyDescent="0.25">
      <c r="A7820" s="62">
        <v>41115504</v>
      </c>
      <c r="B7820" s="63" t="s">
        <v>6900</v>
      </c>
    </row>
    <row r="7821" spans="1:2" x14ac:dyDescent="0.25">
      <c r="A7821" s="62">
        <v>41115505</v>
      </c>
      <c r="B7821" s="63" t="s">
        <v>12820</v>
      </c>
    </row>
    <row r="7822" spans="1:2" x14ac:dyDescent="0.25">
      <c r="A7822" s="62">
        <v>41115601</v>
      </c>
      <c r="B7822" s="63" t="s">
        <v>10272</v>
      </c>
    </row>
    <row r="7823" spans="1:2" x14ac:dyDescent="0.25">
      <c r="A7823" s="62">
        <v>41115602</v>
      </c>
      <c r="B7823" s="63" t="s">
        <v>7252</v>
      </c>
    </row>
    <row r="7824" spans="1:2" x14ac:dyDescent="0.25">
      <c r="A7824" s="62">
        <v>41115603</v>
      </c>
      <c r="B7824" s="63" t="s">
        <v>3211</v>
      </c>
    </row>
    <row r="7825" spans="1:2" x14ac:dyDescent="0.25">
      <c r="A7825" s="62">
        <v>41115604</v>
      </c>
      <c r="B7825" s="63" t="s">
        <v>18245</v>
      </c>
    </row>
    <row r="7826" spans="1:2" x14ac:dyDescent="0.25">
      <c r="A7826" s="62">
        <v>41115605</v>
      </c>
      <c r="B7826" s="63" t="s">
        <v>17249</v>
      </c>
    </row>
    <row r="7827" spans="1:2" x14ac:dyDescent="0.25">
      <c r="A7827" s="62">
        <v>41115606</v>
      </c>
      <c r="B7827" s="63" t="s">
        <v>2262</v>
      </c>
    </row>
    <row r="7828" spans="1:2" x14ac:dyDescent="0.25">
      <c r="A7828" s="62">
        <v>41115607</v>
      </c>
      <c r="B7828" s="63" t="s">
        <v>4585</v>
      </c>
    </row>
    <row r="7829" spans="1:2" x14ac:dyDescent="0.25">
      <c r="A7829" s="62">
        <v>41115608</v>
      </c>
      <c r="B7829" s="63" t="s">
        <v>11630</v>
      </c>
    </row>
    <row r="7830" spans="1:2" x14ac:dyDescent="0.25">
      <c r="A7830" s="62">
        <v>41115609</v>
      </c>
      <c r="B7830" s="63" t="s">
        <v>13744</v>
      </c>
    </row>
    <row r="7831" spans="1:2" x14ac:dyDescent="0.25">
      <c r="A7831" s="62">
        <v>41115610</v>
      </c>
      <c r="B7831" s="63" t="s">
        <v>12987</v>
      </c>
    </row>
    <row r="7832" spans="1:2" x14ac:dyDescent="0.25">
      <c r="A7832" s="62">
        <v>41115611</v>
      </c>
      <c r="B7832" s="63" t="s">
        <v>13813</v>
      </c>
    </row>
    <row r="7833" spans="1:2" x14ac:dyDescent="0.25">
      <c r="A7833" s="62">
        <v>41115612</v>
      </c>
      <c r="B7833" s="63" t="s">
        <v>88</v>
      </c>
    </row>
    <row r="7834" spans="1:2" x14ac:dyDescent="0.25">
      <c r="A7834" s="62">
        <v>41115613</v>
      </c>
      <c r="B7834" s="63" t="s">
        <v>10155</v>
      </c>
    </row>
    <row r="7835" spans="1:2" x14ac:dyDescent="0.25">
      <c r="A7835" s="62">
        <v>41115614</v>
      </c>
      <c r="B7835" s="63" t="s">
        <v>8331</v>
      </c>
    </row>
    <row r="7836" spans="1:2" x14ac:dyDescent="0.25">
      <c r="A7836" s="62">
        <v>41115701</v>
      </c>
      <c r="B7836" s="63" t="s">
        <v>2663</v>
      </c>
    </row>
    <row r="7837" spans="1:2" x14ac:dyDescent="0.25">
      <c r="A7837" s="62">
        <v>41115702</v>
      </c>
      <c r="B7837" s="63" t="s">
        <v>2743</v>
      </c>
    </row>
    <row r="7838" spans="1:2" x14ac:dyDescent="0.25">
      <c r="A7838" s="62">
        <v>41115703</v>
      </c>
      <c r="B7838" s="63" t="s">
        <v>11374</v>
      </c>
    </row>
    <row r="7839" spans="1:2" x14ac:dyDescent="0.25">
      <c r="A7839" s="62">
        <v>41115704</v>
      </c>
      <c r="B7839" s="63" t="s">
        <v>8646</v>
      </c>
    </row>
    <row r="7840" spans="1:2" x14ac:dyDescent="0.25">
      <c r="A7840" s="62">
        <v>41115705</v>
      </c>
      <c r="B7840" s="63" t="s">
        <v>6630</v>
      </c>
    </row>
    <row r="7841" spans="1:2" x14ac:dyDescent="0.25">
      <c r="A7841" s="62">
        <v>41115706</v>
      </c>
      <c r="B7841" s="63" t="s">
        <v>243</v>
      </c>
    </row>
    <row r="7842" spans="1:2" x14ac:dyDescent="0.25">
      <c r="A7842" s="62">
        <v>41115707</v>
      </c>
      <c r="B7842" s="63" t="s">
        <v>6258</v>
      </c>
    </row>
    <row r="7843" spans="1:2" x14ac:dyDescent="0.25">
      <c r="A7843" s="62">
        <v>41115708</v>
      </c>
      <c r="B7843" s="63" t="s">
        <v>4938</v>
      </c>
    </row>
    <row r="7844" spans="1:2" x14ac:dyDescent="0.25">
      <c r="A7844" s="62">
        <v>41115709</v>
      </c>
      <c r="B7844" s="63" t="s">
        <v>2265</v>
      </c>
    </row>
    <row r="7845" spans="1:2" x14ac:dyDescent="0.25">
      <c r="A7845" s="62">
        <v>41115710</v>
      </c>
      <c r="B7845" s="63" t="s">
        <v>10922</v>
      </c>
    </row>
    <row r="7846" spans="1:2" x14ac:dyDescent="0.25">
      <c r="A7846" s="62">
        <v>41115711</v>
      </c>
      <c r="B7846" s="63" t="s">
        <v>5496</v>
      </c>
    </row>
    <row r="7847" spans="1:2" x14ac:dyDescent="0.25">
      <c r="A7847" s="62">
        <v>41115712</v>
      </c>
      <c r="B7847" s="63" t="s">
        <v>16738</v>
      </c>
    </row>
    <row r="7848" spans="1:2" x14ac:dyDescent="0.25">
      <c r="A7848" s="62">
        <v>41115713</v>
      </c>
      <c r="B7848" s="63" t="s">
        <v>5310</v>
      </c>
    </row>
    <row r="7849" spans="1:2" x14ac:dyDescent="0.25">
      <c r="A7849" s="62">
        <v>41115714</v>
      </c>
      <c r="B7849" s="63" t="s">
        <v>5833</v>
      </c>
    </row>
    <row r="7850" spans="1:2" x14ac:dyDescent="0.25">
      <c r="A7850" s="62">
        <v>41115715</v>
      </c>
      <c r="B7850" s="63" t="s">
        <v>2896</v>
      </c>
    </row>
    <row r="7851" spans="1:2" x14ac:dyDescent="0.25">
      <c r="A7851" s="62">
        <v>41115716</v>
      </c>
      <c r="B7851" s="63" t="s">
        <v>8703</v>
      </c>
    </row>
    <row r="7852" spans="1:2" x14ac:dyDescent="0.25">
      <c r="A7852" s="62">
        <v>41115717</v>
      </c>
      <c r="B7852" s="63" t="s">
        <v>4774</v>
      </c>
    </row>
    <row r="7853" spans="1:2" x14ac:dyDescent="0.25">
      <c r="A7853" s="62">
        <v>41115718</v>
      </c>
      <c r="B7853" s="63" t="s">
        <v>8302</v>
      </c>
    </row>
    <row r="7854" spans="1:2" x14ac:dyDescent="0.25">
      <c r="A7854" s="62">
        <v>41115719</v>
      </c>
      <c r="B7854" s="63" t="s">
        <v>5712</v>
      </c>
    </row>
    <row r="7855" spans="1:2" x14ac:dyDescent="0.25">
      <c r="A7855" s="62">
        <v>41115720</v>
      </c>
      <c r="B7855" s="63" t="s">
        <v>3544</v>
      </c>
    </row>
    <row r="7856" spans="1:2" x14ac:dyDescent="0.25">
      <c r="A7856" s="62">
        <v>41115801</v>
      </c>
      <c r="B7856" s="63" t="s">
        <v>12565</v>
      </c>
    </row>
    <row r="7857" spans="1:2" x14ac:dyDescent="0.25">
      <c r="A7857" s="62">
        <v>41115802</v>
      </c>
      <c r="B7857" s="63" t="s">
        <v>14276</v>
      </c>
    </row>
    <row r="7858" spans="1:2" x14ac:dyDescent="0.25">
      <c r="A7858" s="62">
        <v>41115803</v>
      </c>
      <c r="B7858" s="63" t="s">
        <v>15829</v>
      </c>
    </row>
    <row r="7859" spans="1:2" x14ac:dyDescent="0.25">
      <c r="A7859" s="62">
        <v>41115804</v>
      </c>
      <c r="B7859" s="63" t="s">
        <v>16663</v>
      </c>
    </row>
    <row r="7860" spans="1:2" x14ac:dyDescent="0.25">
      <c r="A7860" s="62">
        <v>41115805</v>
      </c>
      <c r="B7860" s="63" t="s">
        <v>3653</v>
      </c>
    </row>
    <row r="7861" spans="1:2" x14ac:dyDescent="0.25">
      <c r="A7861" s="62">
        <v>41115806</v>
      </c>
      <c r="B7861" s="63" t="s">
        <v>1208</v>
      </c>
    </row>
    <row r="7862" spans="1:2" x14ac:dyDescent="0.25">
      <c r="A7862" s="62">
        <v>41115807</v>
      </c>
      <c r="B7862" s="63" t="s">
        <v>11241</v>
      </c>
    </row>
    <row r="7863" spans="1:2" x14ac:dyDescent="0.25">
      <c r="A7863" s="62">
        <v>41115808</v>
      </c>
      <c r="B7863" s="63" t="s">
        <v>8983</v>
      </c>
    </row>
    <row r="7864" spans="1:2" x14ac:dyDescent="0.25">
      <c r="A7864" s="62">
        <v>41115809</v>
      </c>
      <c r="B7864" s="63" t="s">
        <v>15396</v>
      </c>
    </row>
    <row r="7865" spans="1:2" x14ac:dyDescent="0.25">
      <c r="A7865" s="62">
        <v>41115810</v>
      </c>
      <c r="B7865" s="63" t="s">
        <v>5166</v>
      </c>
    </row>
    <row r="7866" spans="1:2" x14ac:dyDescent="0.25">
      <c r="A7866" s="62">
        <v>41115811</v>
      </c>
      <c r="B7866" s="63" t="s">
        <v>6796</v>
      </c>
    </row>
    <row r="7867" spans="1:2" x14ac:dyDescent="0.25">
      <c r="A7867" s="62">
        <v>41115812</v>
      </c>
      <c r="B7867" s="63" t="s">
        <v>5386</v>
      </c>
    </row>
    <row r="7868" spans="1:2" x14ac:dyDescent="0.25">
      <c r="A7868" s="62">
        <v>41115813</v>
      </c>
      <c r="B7868" s="63" t="s">
        <v>13093</v>
      </c>
    </row>
    <row r="7869" spans="1:2" x14ac:dyDescent="0.25">
      <c r="A7869" s="62">
        <v>41115814</v>
      </c>
      <c r="B7869" s="63" t="s">
        <v>11724</v>
      </c>
    </row>
    <row r="7870" spans="1:2" x14ac:dyDescent="0.25">
      <c r="A7870" s="62">
        <v>41115815</v>
      </c>
      <c r="B7870" s="63" t="s">
        <v>18657</v>
      </c>
    </row>
    <row r="7871" spans="1:2" x14ac:dyDescent="0.25">
      <c r="A7871" s="62">
        <v>41115816</v>
      </c>
      <c r="B7871" s="63" t="s">
        <v>3461</v>
      </c>
    </row>
    <row r="7872" spans="1:2" x14ac:dyDescent="0.25">
      <c r="A7872" s="62">
        <v>41115817</v>
      </c>
      <c r="B7872" s="63" t="s">
        <v>18451</v>
      </c>
    </row>
    <row r="7873" spans="1:2" x14ac:dyDescent="0.25">
      <c r="A7873" s="62">
        <v>41115818</v>
      </c>
      <c r="B7873" s="63" t="s">
        <v>2558</v>
      </c>
    </row>
    <row r="7874" spans="1:2" x14ac:dyDescent="0.25">
      <c r="A7874" s="62">
        <v>41115819</v>
      </c>
      <c r="B7874" s="63" t="s">
        <v>16927</v>
      </c>
    </row>
    <row r="7875" spans="1:2" x14ac:dyDescent="0.25">
      <c r="A7875" s="62">
        <v>41115820</v>
      </c>
      <c r="B7875" s="63" t="s">
        <v>18321</v>
      </c>
    </row>
    <row r="7876" spans="1:2" x14ac:dyDescent="0.25">
      <c r="A7876" s="62">
        <v>41115821</v>
      </c>
      <c r="B7876" s="63" t="s">
        <v>5740</v>
      </c>
    </row>
    <row r="7877" spans="1:2" x14ac:dyDescent="0.25">
      <c r="A7877" s="62">
        <v>41115822</v>
      </c>
      <c r="B7877" s="63" t="s">
        <v>10108</v>
      </c>
    </row>
    <row r="7878" spans="1:2" x14ac:dyDescent="0.25">
      <c r="A7878" s="62">
        <v>41115823</v>
      </c>
      <c r="B7878" s="63" t="s">
        <v>14690</v>
      </c>
    </row>
    <row r="7879" spans="1:2" x14ac:dyDescent="0.25">
      <c r="A7879" s="62">
        <v>41115824</v>
      </c>
      <c r="B7879" s="63" t="s">
        <v>16791</v>
      </c>
    </row>
    <row r="7880" spans="1:2" x14ac:dyDescent="0.25">
      <c r="A7880" s="62">
        <v>41115825</v>
      </c>
      <c r="B7880" s="63" t="s">
        <v>12667</v>
      </c>
    </row>
    <row r="7881" spans="1:2" x14ac:dyDescent="0.25">
      <c r="A7881" s="62">
        <v>41115826</v>
      </c>
      <c r="B7881" s="63" t="s">
        <v>11660</v>
      </c>
    </row>
    <row r="7882" spans="1:2" x14ac:dyDescent="0.25">
      <c r="A7882" s="62">
        <v>41115827</v>
      </c>
      <c r="B7882" s="63" t="s">
        <v>13283</v>
      </c>
    </row>
    <row r="7883" spans="1:2" x14ac:dyDescent="0.25">
      <c r="A7883" s="62">
        <v>41115828</v>
      </c>
      <c r="B7883" s="63" t="s">
        <v>13128</v>
      </c>
    </row>
    <row r="7884" spans="1:2" x14ac:dyDescent="0.25">
      <c r="A7884" s="62">
        <v>41115829</v>
      </c>
      <c r="B7884" s="63" t="s">
        <v>12076</v>
      </c>
    </row>
    <row r="7885" spans="1:2" x14ac:dyDescent="0.25">
      <c r="A7885" s="62">
        <v>41115830</v>
      </c>
      <c r="B7885" s="63" t="s">
        <v>8443</v>
      </c>
    </row>
    <row r="7886" spans="1:2" x14ac:dyDescent="0.25">
      <c r="A7886" s="62">
        <v>41116001</v>
      </c>
      <c r="B7886" s="63" t="s">
        <v>612</v>
      </c>
    </row>
    <row r="7887" spans="1:2" x14ac:dyDescent="0.25">
      <c r="A7887" s="62">
        <v>41116002</v>
      </c>
      <c r="B7887" s="63" t="s">
        <v>9721</v>
      </c>
    </row>
    <row r="7888" spans="1:2" x14ac:dyDescent="0.25">
      <c r="A7888" s="62">
        <v>41116003</v>
      </c>
      <c r="B7888" s="63" t="s">
        <v>6655</v>
      </c>
    </row>
    <row r="7889" spans="1:2" x14ac:dyDescent="0.25">
      <c r="A7889" s="62">
        <v>41116004</v>
      </c>
      <c r="B7889" s="63" t="s">
        <v>718</v>
      </c>
    </row>
    <row r="7890" spans="1:2" x14ac:dyDescent="0.25">
      <c r="A7890" s="62">
        <v>41116005</v>
      </c>
      <c r="B7890" s="63" t="s">
        <v>9858</v>
      </c>
    </row>
    <row r="7891" spans="1:2" x14ac:dyDescent="0.25">
      <c r="A7891" s="62">
        <v>41116006</v>
      </c>
      <c r="B7891" s="63" t="s">
        <v>12432</v>
      </c>
    </row>
    <row r="7892" spans="1:2" x14ac:dyDescent="0.25">
      <c r="A7892" s="62">
        <v>41116007</v>
      </c>
      <c r="B7892" s="63" t="s">
        <v>18129</v>
      </c>
    </row>
    <row r="7893" spans="1:2" x14ac:dyDescent="0.25">
      <c r="A7893" s="62">
        <v>41116008</v>
      </c>
      <c r="B7893" s="63" t="s">
        <v>16752</v>
      </c>
    </row>
    <row r="7894" spans="1:2" x14ac:dyDescent="0.25">
      <c r="A7894" s="62">
        <v>41116009</v>
      </c>
      <c r="B7894" s="63" t="s">
        <v>12853</v>
      </c>
    </row>
    <row r="7895" spans="1:2" x14ac:dyDescent="0.25">
      <c r="A7895" s="62">
        <v>41116010</v>
      </c>
      <c r="B7895" s="63" t="s">
        <v>14161</v>
      </c>
    </row>
    <row r="7896" spans="1:2" x14ac:dyDescent="0.25">
      <c r="A7896" s="62">
        <v>41116011</v>
      </c>
      <c r="B7896" s="63" t="s">
        <v>8310</v>
      </c>
    </row>
    <row r="7897" spans="1:2" x14ac:dyDescent="0.25">
      <c r="A7897" s="62">
        <v>41116012</v>
      </c>
      <c r="B7897" s="63" t="s">
        <v>8053</v>
      </c>
    </row>
    <row r="7898" spans="1:2" x14ac:dyDescent="0.25">
      <c r="A7898" s="62">
        <v>41116013</v>
      </c>
      <c r="B7898" s="63" t="s">
        <v>17123</v>
      </c>
    </row>
    <row r="7899" spans="1:2" x14ac:dyDescent="0.25">
      <c r="A7899" s="62">
        <v>41116014</v>
      </c>
      <c r="B7899" s="63" t="s">
        <v>4992</v>
      </c>
    </row>
    <row r="7900" spans="1:2" x14ac:dyDescent="0.25">
      <c r="A7900" s="62">
        <v>41116015</v>
      </c>
      <c r="B7900" s="63" t="s">
        <v>8306</v>
      </c>
    </row>
    <row r="7901" spans="1:2" x14ac:dyDescent="0.25">
      <c r="A7901" s="62">
        <v>41116101</v>
      </c>
      <c r="B7901" s="63" t="s">
        <v>14730</v>
      </c>
    </row>
    <row r="7902" spans="1:2" x14ac:dyDescent="0.25">
      <c r="A7902" s="62">
        <v>41116102</v>
      </c>
      <c r="B7902" s="63" t="s">
        <v>8625</v>
      </c>
    </row>
    <row r="7903" spans="1:2" x14ac:dyDescent="0.25">
      <c r="A7903" s="62">
        <v>41116103</v>
      </c>
      <c r="B7903" s="63" t="s">
        <v>10825</v>
      </c>
    </row>
    <row r="7904" spans="1:2" x14ac:dyDescent="0.25">
      <c r="A7904" s="62">
        <v>41116104</v>
      </c>
      <c r="B7904" s="63" t="s">
        <v>12798</v>
      </c>
    </row>
    <row r="7905" spans="1:2" x14ac:dyDescent="0.25">
      <c r="A7905" s="62">
        <v>41116105</v>
      </c>
      <c r="B7905" s="63" t="s">
        <v>4296</v>
      </c>
    </row>
    <row r="7906" spans="1:2" x14ac:dyDescent="0.25">
      <c r="A7906" s="62">
        <v>41116106</v>
      </c>
      <c r="B7906" s="63" t="s">
        <v>13130</v>
      </c>
    </row>
    <row r="7907" spans="1:2" x14ac:dyDescent="0.25">
      <c r="A7907" s="62">
        <v>41116107</v>
      </c>
      <c r="B7907" s="63" t="s">
        <v>14958</v>
      </c>
    </row>
    <row r="7908" spans="1:2" x14ac:dyDescent="0.25">
      <c r="A7908" s="62">
        <v>41116108</v>
      </c>
      <c r="B7908" s="63" t="s">
        <v>7882</v>
      </c>
    </row>
    <row r="7909" spans="1:2" x14ac:dyDescent="0.25">
      <c r="A7909" s="62">
        <v>41116109</v>
      </c>
      <c r="B7909" s="63" t="s">
        <v>1643</v>
      </c>
    </row>
    <row r="7910" spans="1:2" x14ac:dyDescent="0.25">
      <c r="A7910" s="62">
        <v>41116110</v>
      </c>
      <c r="B7910" s="63" t="s">
        <v>7692</v>
      </c>
    </row>
    <row r="7911" spans="1:2" x14ac:dyDescent="0.25">
      <c r="A7911" s="62">
        <v>41116111</v>
      </c>
      <c r="B7911" s="63" t="s">
        <v>15583</v>
      </c>
    </row>
    <row r="7912" spans="1:2" x14ac:dyDescent="0.25">
      <c r="A7912" s="62">
        <v>41116112</v>
      </c>
      <c r="B7912" s="63" t="s">
        <v>15027</v>
      </c>
    </row>
    <row r="7913" spans="1:2" x14ac:dyDescent="0.25">
      <c r="A7913" s="62">
        <v>41116113</v>
      </c>
      <c r="B7913" s="63" t="s">
        <v>9690</v>
      </c>
    </row>
    <row r="7914" spans="1:2" x14ac:dyDescent="0.25">
      <c r="A7914" s="62">
        <v>41116116</v>
      </c>
      <c r="B7914" s="63" t="s">
        <v>16386</v>
      </c>
    </row>
    <row r="7915" spans="1:2" x14ac:dyDescent="0.25">
      <c r="A7915" s="62">
        <v>41116117</v>
      </c>
      <c r="B7915" s="63" t="s">
        <v>2266</v>
      </c>
    </row>
    <row r="7916" spans="1:2" x14ac:dyDescent="0.25">
      <c r="A7916" s="62">
        <v>41116118</v>
      </c>
      <c r="B7916" s="63" t="s">
        <v>16506</v>
      </c>
    </row>
    <row r="7917" spans="1:2" x14ac:dyDescent="0.25">
      <c r="A7917" s="62">
        <v>41116119</v>
      </c>
      <c r="B7917" s="63" t="s">
        <v>15815</v>
      </c>
    </row>
    <row r="7918" spans="1:2" x14ac:dyDescent="0.25">
      <c r="A7918" s="62">
        <v>41116120</v>
      </c>
      <c r="B7918" s="63" t="s">
        <v>18459</v>
      </c>
    </row>
    <row r="7919" spans="1:2" x14ac:dyDescent="0.25">
      <c r="A7919" s="62">
        <v>41116121</v>
      </c>
      <c r="B7919" s="63" t="s">
        <v>5369</v>
      </c>
    </row>
    <row r="7920" spans="1:2" x14ac:dyDescent="0.25">
      <c r="A7920" s="62">
        <v>41116122</v>
      </c>
      <c r="B7920" s="63" t="s">
        <v>6565</v>
      </c>
    </row>
    <row r="7921" spans="1:2" x14ac:dyDescent="0.25">
      <c r="A7921" s="62">
        <v>41116123</v>
      </c>
      <c r="B7921" s="63" t="s">
        <v>13489</v>
      </c>
    </row>
    <row r="7922" spans="1:2" x14ac:dyDescent="0.25">
      <c r="A7922" s="62">
        <v>41116124</v>
      </c>
      <c r="B7922" s="63" t="s">
        <v>18547</v>
      </c>
    </row>
    <row r="7923" spans="1:2" x14ac:dyDescent="0.25">
      <c r="A7923" s="62">
        <v>41116125</v>
      </c>
      <c r="B7923" s="63" t="s">
        <v>4382</v>
      </c>
    </row>
    <row r="7924" spans="1:2" x14ac:dyDescent="0.25">
      <c r="A7924" s="62">
        <v>41116126</v>
      </c>
      <c r="B7924" s="63" t="s">
        <v>14408</v>
      </c>
    </row>
    <row r="7925" spans="1:2" x14ac:dyDescent="0.25">
      <c r="A7925" s="62">
        <v>41116127</v>
      </c>
      <c r="B7925" s="63" t="s">
        <v>12315</v>
      </c>
    </row>
    <row r="7926" spans="1:2" x14ac:dyDescent="0.25">
      <c r="A7926" s="62">
        <v>41116128</v>
      </c>
      <c r="B7926" s="63" t="s">
        <v>15518</v>
      </c>
    </row>
    <row r="7927" spans="1:2" x14ac:dyDescent="0.25">
      <c r="A7927" s="62">
        <v>41116129</v>
      </c>
      <c r="B7927" s="63" t="s">
        <v>9194</v>
      </c>
    </row>
    <row r="7928" spans="1:2" x14ac:dyDescent="0.25">
      <c r="A7928" s="62">
        <v>41116130</v>
      </c>
      <c r="B7928" s="63" t="s">
        <v>13789</v>
      </c>
    </row>
    <row r="7929" spans="1:2" x14ac:dyDescent="0.25">
      <c r="A7929" s="62">
        <v>41116131</v>
      </c>
      <c r="B7929" s="63" t="s">
        <v>15733</v>
      </c>
    </row>
    <row r="7930" spans="1:2" x14ac:dyDescent="0.25">
      <c r="A7930" s="62">
        <v>41116132</v>
      </c>
      <c r="B7930" s="63" t="s">
        <v>3930</v>
      </c>
    </row>
    <row r="7931" spans="1:2" x14ac:dyDescent="0.25">
      <c r="A7931" s="62">
        <v>41116133</v>
      </c>
      <c r="B7931" s="63" t="s">
        <v>14395</v>
      </c>
    </row>
    <row r="7932" spans="1:2" x14ac:dyDescent="0.25">
      <c r="A7932" s="62">
        <v>41116134</v>
      </c>
      <c r="B7932" s="63" t="s">
        <v>1176</v>
      </c>
    </row>
    <row r="7933" spans="1:2" x14ac:dyDescent="0.25">
      <c r="A7933" s="62">
        <v>41116135</v>
      </c>
      <c r="B7933" s="63" t="s">
        <v>4643</v>
      </c>
    </row>
    <row r="7934" spans="1:2" x14ac:dyDescent="0.25">
      <c r="A7934" s="62">
        <v>41116136</v>
      </c>
      <c r="B7934" s="63" t="s">
        <v>5394</v>
      </c>
    </row>
    <row r="7935" spans="1:2" x14ac:dyDescent="0.25">
      <c r="A7935" s="62">
        <v>41116137</v>
      </c>
      <c r="B7935" s="63" t="s">
        <v>10384</v>
      </c>
    </row>
    <row r="7936" spans="1:2" x14ac:dyDescent="0.25">
      <c r="A7936" s="62">
        <v>41116138</v>
      </c>
      <c r="B7936" s="63" t="s">
        <v>11885</v>
      </c>
    </row>
    <row r="7937" spans="1:2" x14ac:dyDescent="0.25">
      <c r="A7937" s="62">
        <v>41116139</v>
      </c>
      <c r="B7937" s="63" t="s">
        <v>2885</v>
      </c>
    </row>
    <row r="7938" spans="1:2" x14ac:dyDescent="0.25">
      <c r="A7938" s="62">
        <v>41116140</v>
      </c>
      <c r="B7938" s="63" t="s">
        <v>15019</v>
      </c>
    </row>
    <row r="7939" spans="1:2" x14ac:dyDescent="0.25">
      <c r="A7939" s="62">
        <v>41116141</v>
      </c>
      <c r="B7939" s="63" t="s">
        <v>12148</v>
      </c>
    </row>
    <row r="7940" spans="1:2" x14ac:dyDescent="0.25">
      <c r="A7940" s="62">
        <v>41116142</v>
      </c>
      <c r="B7940" s="63" t="s">
        <v>3818</v>
      </c>
    </row>
    <row r="7941" spans="1:2" x14ac:dyDescent="0.25">
      <c r="A7941" s="62">
        <v>41116143</v>
      </c>
      <c r="B7941" s="63" t="s">
        <v>3634</v>
      </c>
    </row>
    <row r="7942" spans="1:2" x14ac:dyDescent="0.25">
      <c r="A7942" s="62">
        <v>41116144</v>
      </c>
      <c r="B7942" s="63" t="s">
        <v>15084</v>
      </c>
    </row>
    <row r="7943" spans="1:2" x14ac:dyDescent="0.25">
      <c r="A7943" s="62">
        <v>41116145</v>
      </c>
      <c r="B7943" s="63" t="s">
        <v>9715</v>
      </c>
    </row>
    <row r="7944" spans="1:2" x14ac:dyDescent="0.25">
      <c r="A7944" s="62">
        <v>41116146</v>
      </c>
      <c r="B7944" s="63" t="s">
        <v>190</v>
      </c>
    </row>
    <row r="7945" spans="1:2" x14ac:dyDescent="0.25">
      <c r="A7945" s="62">
        <v>41116147</v>
      </c>
      <c r="B7945" s="63" t="s">
        <v>3596</v>
      </c>
    </row>
    <row r="7946" spans="1:2" x14ac:dyDescent="0.25">
      <c r="A7946" s="62">
        <v>41116148</v>
      </c>
      <c r="B7946" s="63" t="s">
        <v>14891</v>
      </c>
    </row>
    <row r="7947" spans="1:2" x14ac:dyDescent="0.25">
      <c r="A7947" s="62">
        <v>41116201</v>
      </c>
      <c r="B7947" s="63" t="s">
        <v>11586</v>
      </c>
    </row>
    <row r="7948" spans="1:2" x14ac:dyDescent="0.25">
      <c r="A7948" s="62">
        <v>41116202</v>
      </c>
      <c r="B7948" s="63" t="s">
        <v>922</v>
      </c>
    </row>
    <row r="7949" spans="1:2" x14ac:dyDescent="0.25">
      <c r="A7949" s="62">
        <v>41116203</v>
      </c>
      <c r="B7949" s="63" t="s">
        <v>14387</v>
      </c>
    </row>
    <row r="7950" spans="1:2" x14ac:dyDescent="0.25">
      <c r="A7950" s="62">
        <v>41116205</v>
      </c>
      <c r="B7950" s="63" t="s">
        <v>15272</v>
      </c>
    </row>
    <row r="7951" spans="1:2" x14ac:dyDescent="0.25">
      <c r="A7951" s="62">
        <v>41116301</v>
      </c>
      <c r="B7951" s="63" t="s">
        <v>1386</v>
      </c>
    </row>
    <row r="7952" spans="1:2" x14ac:dyDescent="0.25">
      <c r="A7952" s="62">
        <v>41116401</v>
      </c>
      <c r="B7952" s="63" t="s">
        <v>9583</v>
      </c>
    </row>
    <row r="7953" spans="1:2" x14ac:dyDescent="0.25">
      <c r="A7953" s="62">
        <v>41116501</v>
      </c>
      <c r="B7953" s="63" t="s">
        <v>18605</v>
      </c>
    </row>
    <row r="7954" spans="1:2" x14ac:dyDescent="0.25">
      <c r="A7954" s="62">
        <v>41121501</v>
      </c>
      <c r="B7954" s="63" t="s">
        <v>6786</v>
      </c>
    </row>
    <row r="7955" spans="1:2" x14ac:dyDescent="0.25">
      <c r="A7955" s="62">
        <v>41121502</v>
      </c>
      <c r="B7955" s="63" t="s">
        <v>3470</v>
      </c>
    </row>
    <row r="7956" spans="1:2" x14ac:dyDescent="0.25">
      <c r="A7956" s="62">
        <v>41121503</v>
      </c>
      <c r="B7956" s="63" t="s">
        <v>17868</v>
      </c>
    </row>
    <row r="7957" spans="1:2" x14ac:dyDescent="0.25">
      <c r="A7957" s="62">
        <v>41121504</v>
      </c>
      <c r="B7957" s="63" t="s">
        <v>7772</v>
      </c>
    </row>
    <row r="7958" spans="1:2" x14ac:dyDescent="0.25">
      <c r="A7958" s="62">
        <v>41121505</v>
      </c>
      <c r="B7958" s="63" t="s">
        <v>11868</v>
      </c>
    </row>
    <row r="7959" spans="1:2" x14ac:dyDescent="0.25">
      <c r="A7959" s="62">
        <v>41121506</v>
      </c>
      <c r="B7959" s="63" t="s">
        <v>11466</v>
      </c>
    </row>
    <row r="7960" spans="1:2" x14ac:dyDescent="0.25">
      <c r="A7960" s="62">
        <v>41121507</v>
      </c>
      <c r="B7960" s="63" t="s">
        <v>7240</v>
      </c>
    </row>
    <row r="7961" spans="1:2" x14ac:dyDescent="0.25">
      <c r="A7961" s="62">
        <v>41121508</v>
      </c>
      <c r="B7961" s="63" t="s">
        <v>14036</v>
      </c>
    </row>
    <row r="7962" spans="1:2" x14ac:dyDescent="0.25">
      <c r="A7962" s="62">
        <v>41121509</v>
      </c>
      <c r="B7962" s="63" t="s">
        <v>5372</v>
      </c>
    </row>
    <row r="7963" spans="1:2" x14ac:dyDescent="0.25">
      <c r="A7963" s="62">
        <v>41121510</v>
      </c>
      <c r="B7963" s="63" t="s">
        <v>14191</v>
      </c>
    </row>
    <row r="7964" spans="1:2" x14ac:dyDescent="0.25">
      <c r="A7964" s="62">
        <v>41121511</v>
      </c>
      <c r="B7964" s="63" t="s">
        <v>425</v>
      </c>
    </row>
    <row r="7965" spans="1:2" x14ac:dyDescent="0.25">
      <c r="A7965" s="62">
        <v>41121513</v>
      </c>
      <c r="B7965" s="63" t="s">
        <v>12991</v>
      </c>
    </row>
    <row r="7966" spans="1:2" x14ac:dyDescent="0.25">
      <c r="A7966" s="62">
        <v>41121514</v>
      </c>
      <c r="B7966" s="63" t="s">
        <v>18284</v>
      </c>
    </row>
    <row r="7967" spans="1:2" x14ac:dyDescent="0.25">
      <c r="A7967" s="62">
        <v>41121515</v>
      </c>
      <c r="B7967" s="63" t="s">
        <v>7395</v>
      </c>
    </row>
    <row r="7968" spans="1:2" x14ac:dyDescent="0.25">
      <c r="A7968" s="62">
        <v>41121516</v>
      </c>
      <c r="B7968" s="63" t="s">
        <v>6628</v>
      </c>
    </row>
    <row r="7969" spans="1:2" x14ac:dyDescent="0.25">
      <c r="A7969" s="62">
        <v>41121517</v>
      </c>
      <c r="B7969" s="63" t="s">
        <v>17569</v>
      </c>
    </row>
    <row r="7970" spans="1:2" x14ac:dyDescent="0.25">
      <c r="A7970" s="62">
        <v>41121601</v>
      </c>
      <c r="B7970" s="63" t="s">
        <v>9548</v>
      </c>
    </row>
    <row r="7971" spans="1:2" x14ac:dyDescent="0.25">
      <c r="A7971" s="62">
        <v>41121602</v>
      </c>
      <c r="B7971" s="63" t="s">
        <v>4118</v>
      </c>
    </row>
    <row r="7972" spans="1:2" x14ac:dyDescent="0.25">
      <c r="A7972" s="62">
        <v>41121603</v>
      </c>
      <c r="B7972" s="63" t="s">
        <v>503</v>
      </c>
    </row>
    <row r="7973" spans="1:2" x14ac:dyDescent="0.25">
      <c r="A7973" s="62">
        <v>41121604</v>
      </c>
      <c r="B7973" s="63" t="s">
        <v>15909</v>
      </c>
    </row>
    <row r="7974" spans="1:2" x14ac:dyDescent="0.25">
      <c r="A7974" s="62">
        <v>41121605</v>
      </c>
      <c r="B7974" s="63" t="s">
        <v>1525</v>
      </c>
    </row>
    <row r="7975" spans="1:2" x14ac:dyDescent="0.25">
      <c r="A7975" s="62">
        <v>41121606</v>
      </c>
      <c r="B7975" s="63" t="s">
        <v>6727</v>
      </c>
    </row>
    <row r="7976" spans="1:2" x14ac:dyDescent="0.25">
      <c r="A7976" s="62">
        <v>41121607</v>
      </c>
      <c r="B7976" s="63" t="s">
        <v>17193</v>
      </c>
    </row>
    <row r="7977" spans="1:2" x14ac:dyDescent="0.25">
      <c r="A7977" s="62">
        <v>41121608</v>
      </c>
      <c r="B7977" s="63" t="s">
        <v>15740</v>
      </c>
    </row>
    <row r="7978" spans="1:2" x14ac:dyDescent="0.25">
      <c r="A7978" s="62">
        <v>41121609</v>
      </c>
      <c r="B7978" s="63" t="s">
        <v>10664</v>
      </c>
    </row>
    <row r="7979" spans="1:2" x14ac:dyDescent="0.25">
      <c r="A7979" s="62">
        <v>41121701</v>
      </c>
      <c r="B7979" s="63" t="s">
        <v>3853</v>
      </c>
    </row>
    <row r="7980" spans="1:2" x14ac:dyDescent="0.25">
      <c r="A7980" s="62">
        <v>41121702</v>
      </c>
      <c r="B7980" s="63" t="s">
        <v>7669</v>
      </c>
    </row>
    <row r="7981" spans="1:2" x14ac:dyDescent="0.25">
      <c r="A7981" s="62">
        <v>41121703</v>
      </c>
      <c r="B7981" s="63" t="s">
        <v>10679</v>
      </c>
    </row>
    <row r="7982" spans="1:2" x14ac:dyDescent="0.25">
      <c r="A7982" s="62">
        <v>41121704</v>
      </c>
      <c r="B7982" s="63" t="s">
        <v>8022</v>
      </c>
    </row>
    <row r="7983" spans="1:2" x14ac:dyDescent="0.25">
      <c r="A7983" s="62">
        <v>41121705</v>
      </c>
      <c r="B7983" s="63" t="s">
        <v>16641</v>
      </c>
    </row>
    <row r="7984" spans="1:2" x14ac:dyDescent="0.25">
      <c r="A7984" s="62">
        <v>41121706</v>
      </c>
      <c r="B7984" s="63" t="s">
        <v>1394</v>
      </c>
    </row>
    <row r="7985" spans="1:2" x14ac:dyDescent="0.25">
      <c r="A7985" s="62">
        <v>41121707</v>
      </c>
      <c r="B7985" s="63" t="s">
        <v>2927</v>
      </c>
    </row>
    <row r="7986" spans="1:2" x14ac:dyDescent="0.25">
      <c r="A7986" s="62">
        <v>41121708</v>
      </c>
      <c r="B7986" s="63" t="s">
        <v>4303</v>
      </c>
    </row>
    <row r="7987" spans="1:2" x14ac:dyDescent="0.25">
      <c r="A7987" s="62">
        <v>41121709</v>
      </c>
      <c r="B7987" s="63" t="s">
        <v>3031</v>
      </c>
    </row>
    <row r="7988" spans="1:2" x14ac:dyDescent="0.25">
      <c r="A7988" s="62">
        <v>41121710</v>
      </c>
      <c r="B7988" s="63" t="s">
        <v>8256</v>
      </c>
    </row>
    <row r="7989" spans="1:2" x14ac:dyDescent="0.25">
      <c r="A7989" s="62">
        <v>41121711</v>
      </c>
      <c r="B7989" s="63" t="s">
        <v>1735</v>
      </c>
    </row>
    <row r="7990" spans="1:2" x14ac:dyDescent="0.25">
      <c r="A7990" s="62">
        <v>41121801</v>
      </c>
      <c r="B7990" s="63" t="s">
        <v>10243</v>
      </c>
    </row>
    <row r="7991" spans="1:2" x14ac:dyDescent="0.25">
      <c r="A7991" s="62">
        <v>41121802</v>
      </c>
      <c r="B7991" s="63" t="s">
        <v>15675</v>
      </c>
    </row>
    <row r="7992" spans="1:2" x14ac:dyDescent="0.25">
      <c r="A7992" s="62">
        <v>41121803</v>
      </c>
      <c r="B7992" s="63" t="s">
        <v>10005</v>
      </c>
    </row>
    <row r="7993" spans="1:2" x14ac:dyDescent="0.25">
      <c r="A7993" s="62">
        <v>41121804</v>
      </c>
      <c r="B7993" s="63" t="s">
        <v>11510</v>
      </c>
    </row>
    <row r="7994" spans="1:2" x14ac:dyDescent="0.25">
      <c r="A7994" s="62">
        <v>41121805</v>
      </c>
      <c r="B7994" s="63" t="s">
        <v>2326</v>
      </c>
    </row>
    <row r="7995" spans="1:2" x14ac:dyDescent="0.25">
      <c r="A7995" s="62">
        <v>41121806</v>
      </c>
      <c r="B7995" s="63" t="s">
        <v>3765</v>
      </c>
    </row>
    <row r="7996" spans="1:2" x14ac:dyDescent="0.25">
      <c r="A7996" s="62">
        <v>41121807</v>
      </c>
      <c r="B7996" s="63" t="s">
        <v>15010</v>
      </c>
    </row>
    <row r="7997" spans="1:2" x14ac:dyDescent="0.25">
      <c r="A7997" s="62">
        <v>41121808</v>
      </c>
      <c r="B7997" s="63" t="s">
        <v>1804</v>
      </c>
    </row>
    <row r="7998" spans="1:2" x14ac:dyDescent="0.25">
      <c r="A7998" s="62">
        <v>41121809</v>
      </c>
      <c r="B7998" s="63" t="s">
        <v>2418</v>
      </c>
    </row>
    <row r="7999" spans="1:2" x14ac:dyDescent="0.25">
      <c r="A7999" s="62">
        <v>41121810</v>
      </c>
      <c r="B7999" s="63" t="s">
        <v>7274</v>
      </c>
    </row>
    <row r="8000" spans="1:2" x14ac:dyDescent="0.25">
      <c r="A8000" s="62">
        <v>41121811</v>
      </c>
      <c r="B8000" s="63" t="s">
        <v>26</v>
      </c>
    </row>
    <row r="8001" spans="1:2" x14ac:dyDescent="0.25">
      <c r="A8001" s="62">
        <v>41121812</v>
      </c>
      <c r="B8001" s="63" t="s">
        <v>6672</v>
      </c>
    </row>
    <row r="8002" spans="1:2" x14ac:dyDescent="0.25">
      <c r="A8002" s="62">
        <v>41121813</v>
      </c>
      <c r="B8002" s="63" t="s">
        <v>11054</v>
      </c>
    </row>
    <row r="8003" spans="1:2" x14ac:dyDescent="0.25">
      <c r="A8003" s="62">
        <v>41121814</v>
      </c>
      <c r="B8003" s="63" t="s">
        <v>8461</v>
      </c>
    </row>
    <row r="8004" spans="1:2" x14ac:dyDescent="0.25">
      <c r="A8004" s="62">
        <v>41121815</v>
      </c>
      <c r="B8004" s="63" t="s">
        <v>1918</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12149</v>
      </c>
    </row>
    <row r="8009" spans="1:2" x14ac:dyDescent="0.25">
      <c r="A8009" s="62">
        <v>41122101</v>
      </c>
      <c r="B8009" s="63" t="s">
        <v>15177</v>
      </c>
    </row>
    <row r="8010" spans="1:2" x14ac:dyDescent="0.25">
      <c r="A8010" s="62">
        <v>41122102</v>
      </c>
      <c r="B8010" s="63" t="s">
        <v>1133</v>
      </c>
    </row>
    <row r="8011" spans="1:2" x14ac:dyDescent="0.25">
      <c r="A8011" s="62">
        <v>41122103</v>
      </c>
      <c r="B8011" s="63" t="s">
        <v>8165</v>
      </c>
    </row>
    <row r="8012" spans="1:2" x14ac:dyDescent="0.25">
      <c r="A8012" s="62">
        <v>41122104</v>
      </c>
      <c r="B8012" s="63" t="s">
        <v>9722</v>
      </c>
    </row>
    <row r="8013" spans="1:2" x14ac:dyDescent="0.25">
      <c r="A8013" s="62">
        <v>41122105</v>
      </c>
      <c r="B8013" s="63" t="s">
        <v>14877</v>
      </c>
    </row>
    <row r="8014" spans="1:2" x14ac:dyDescent="0.25">
      <c r="A8014" s="62">
        <v>41122106</v>
      </c>
      <c r="B8014" s="63" t="s">
        <v>11286</v>
      </c>
    </row>
    <row r="8015" spans="1:2" x14ac:dyDescent="0.25">
      <c r="A8015" s="62">
        <v>41122107</v>
      </c>
      <c r="B8015" s="63" t="s">
        <v>6447</v>
      </c>
    </row>
    <row r="8016" spans="1:2" x14ac:dyDescent="0.25">
      <c r="A8016" s="62">
        <v>41122108</v>
      </c>
      <c r="B8016" s="63" t="s">
        <v>17422</v>
      </c>
    </row>
    <row r="8017" spans="1:2" x14ac:dyDescent="0.25">
      <c r="A8017" s="62">
        <v>41122109</v>
      </c>
      <c r="B8017" s="63" t="s">
        <v>7208</v>
      </c>
    </row>
    <row r="8018" spans="1:2" x14ac:dyDescent="0.25">
      <c r="A8018" s="62">
        <v>41122110</v>
      </c>
      <c r="B8018" s="63" t="s">
        <v>6177</v>
      </c>
    </row>
    <row r="8019" spans="1:2" x14ac:dyDescent="0.25">
      <c r="A8019" s="62">
        <v>41122201</v>
      </c>
      <c r="B8019" s="63" t="s">
        <v>16007</v>
      </c>
    </row>
    <row r="8020" spans="1:2" x14ac:dyDescent="0.25">
      <c r="A8020" s="62">
        <v>41122202</v>
      </c>
      <c r="B8020" s="63" t="s">
        <v>15032</v>
      </c>
    </row>
    <row r="8021" spans="1:2" x14ac:dyDescent="0.25">
      <c r="A8021" s="62">
        <v>41122203</v>
      </c>
      <c r="B8021" s="63" t="s">
        <v>10459</v>
      </c>
    </row>
    <row r="8022" spans="1:2" x14ac:dyDescent="0.25">
      <c r="A8022" s="62">
        <v>41122301</v>
      </c>
      <c r="B8022" s="63" t="s">
        <v>5932</v>
      </c>
    </row>
    <row r="8023" spans="1:2" x14ac:dyDescent="0.25">
      <c r="A8023" s="62">
        <v>41122401</v>
      </c>
      <c r="B8023" s="63" t="s">
        <v>248</v>
      </c>
    </row>
    <row r="8024" spans="1:2" x14ac:dyDescent="0.25">
      <c r="A8024" s="62">
        <v>41122402</v>
      </c>
      <c r="B8024" s="63" t="s">
        <v>3624</v>
      </c>
    </row>
    <row r="8025" spans="1:2" x14ac:dyDescent="0.25">
      <c r="A8025" s="62">
        <v>41122403</v>
      </c>
      <c r="B8025" s="63" t="s">
        <v>14664</v>
      </c>
    </row>
    <row r="8026" spans="1:2" x14ac:dyDescent="0.25">
      <c r="A8026" s="62">
        <v>41122404</v>
      </c>
      <c r="B8026" s="63" t="s">
        <v>14615</v>
      </c>
    </row>
    <row r="8027" spans="1:2" x14ac:dyDescent="0.25">
      <c r="A8027" s="62">
        <v>41122405</v>
      </c>
      <c r="B8027" s="63" t="s">
        <v>10831</v>
      </c>
    </row>
    <row r="8028" spans="1:2" x14ac:dyDescent="0.25">
      <c r="A8028" s="62">
        <v>41122406</v>
      </c>
      <c r="B8028" s="63" t="s">
        <v>4722</v>
      </c>
    </row>
    <row r="8029" spans="1:2" x14ac:dyDescent="0.25">
      <c r="A8029" s="62">
        <v>41122407</v>
      </c>
      <c r="B8029" s="63" t="s">
        <v>15369</v>
      </c>
    </row>
    <row r="8030" spans="1:2" x14ac:dyDescent="0.25">
      <c r="A8030" s="62">
        <v>41122408</v>
      </c>
      <c r="B8030" s="63" t="s">
        <v>3554</v>
      </c>
    </row>
    <row r="8031" spans="1:2" x14ac:dyDescent="0.25">
      <c r="A8031" s="62">
        <v>41122409</v>
      </c>
      <c r="B8031" s="63" t="s">
        <v>10344</v>
      </c>
    </row>
    <row r="8032" spans="1:2" x14ac:dyDescent="0.25">
      <c r="A8032" s="62">
        <v>41122410</v>
      </c>
      <c r="B8032" s="63" t="s">
        <v>14508</v>
      </c>
    </row>
    <row r="8033" spans="1:2" x14ac:dyDescent="0.25">
      <c r="A8033" s="62">
        <v>41122411</v>
      </c>
      <c r="B8033" s="63" t="s">
        <v>15567</v>
      </c>
    </row>
    <row r="8034" spans="1:2" x14ac:dyDescent="0.25">
      <c r="A8034" s="62">
        <v>41122412</v>
      </c>
      <c r="B8034" s="63" t="s">
        <v>204</v>
      </c>
    </row>
    <row r="8035" spans="1:2" x14ac:dyDescent="0.25">
      <c r="A8035" s="62">
        <v>41122413</v>
      </c>
      <c r="B8035" s="63" t="s">
        <v>3292</v>
      </c>
    </row>
    <row r="8036" spans="1:2" x14ac:dyDescent="0.25">
      <c r="A8036" s="62">
        <v>41122501</v>
      </c>
      <c r="B8036" s="63" t="s">
        <v>8722</v>
      </c>
    </row>
    <row r="8037" spans="1:2" x14ac:dyDescent="0.25">
      <c r="A8037" s="62">
        <v>41122502</v>
      </c>
      <c r="B8037" s="63" t="s">
        <v>3949</v>
      </c>
    </row>
    <row r="8038" spans="1:2" x14ac:dyDescent="0.25">
      <c r="A8038" s="62">
        <v>41122503</v>
      </c>
      <c r="B8038" s="63" t="s">
        <v>14355</v>
      </c>
    </row>
    <row r="8039" spans="1:2" x14ac:dyDescent="0.25">
      <c r="A8039" s="62">
        <v>41122601</v>
      </c>
      <c r="B8039" s="63" t="s">
        <v>5762</v>
      </c>
    </row>
    <row r="8040" spans="1:2" x14ac:dyDescent="0.25">
      <c r="A8040" s="62">
        <v>41122602</v>
      </c>
      <c r="B8040" s="63" t="s">
        <v>15859</v>
      </c>
    </row>
    <row r="8041" spans="1:2" x14ac:dyDescent="0.25">
      <c r="A8041" s="62">
        <v>41122603</v>
      </c>
      <c r="B8041" s="63" t="s">
        <v>2564</v>
      </c>
    </row>
    <row r="8042" spans="1:2" x14ac:dyDescent="0.25">
      <c r="A8042" s="62">
        <v>41122604</v>
      </c>
      <c r="B8042" s="63" t="s">
        <v>8671</v>
      </c>
    </row>
    <row r="8043" spans="1:2" x14ac:dyDescent="0.25">
      <c r="A8043" s="62">
        <v>41122605</v>
      </c>
      <c r="B8043" s="63" t="s">
        <v>14093</v>
      </c>
    </row>
    <row r="8044" spans="1:2" x14ac:dyDescent="0.25">
      <c r="A8044" s="62">
        <v>41122606</v>
      </c>
      <c r="B8044" s="63" t="s">
        <v>4445</v>
      </c>
    </row>
    <row r="8045" spans="1:2" x14ac:dyDescent="0.25">
      <c r="A8045" s="62">
        <v>41122701</v>
      </c>
      <c r="B8045" s="63" t="s">
        <v>8535</v>
      </c>
    </row>
    <row r="8046" spans="1:2" x14ac:dyDescent="0.25">
      <c r="A8046" s="62">
        <v>41122702</v>
      </c>
      <c r="B8046" s="63" t="s">
        <v>13644</v>
      </c>
    </row>
    <row r="8047" spans="1:2" x14ac:dyDescent="0.25">
      <c r="A8047" s="62">
        <v>41122703</v>
      </c>
      <c r="B8047" s="63" t="s">
        <v>8421</v>
      </c>
    </row>
    <row r="8048" spans="1:2" x14ac:dyDescent="0.25">
      <c r="A8048" s="62">
        <v>41122704</v>
      </c>
      <c r="B8048" s="63" t="s">
        <v>6026</v>
      </c>
    </row>
    <row r="8049" spans="1:2" x14ac:dyDescent="0.25">
      <c r="A8049" s="62">
        <v>41122801</v>
      </c>
      <c r="B8049" s="63" t="s">
        <v>12766</v>
      </c>
    </row>
    <row r="8050" spans="1:2" x14ac:dyDescent="0.25">
      <c r="A8050" s="62">
        <v>41122802</v>
      </c>
      <c r="B8050" s="63" t="s">
        <v>1060</v>
      </c>
    </row>
    <row r="8051" spans="1:2" x14ac:dyDescent="0.25">
      <c r="A8051" s="62">
        <v>41122803</v>
      </c>
      <c r="B8051" s="63" t="s">
        <v>8361</v>
      </c>
    </row>
    <row r="8052" spans="1:2" x14ac:dyDescent="0.25">
      <c r="A8052" s="62">
        <v>41122804</v>
      </c>
      <c r="B8052" s="63" t="s">
        <v>12327</v>
      </c>
    </row>
    <row r="8053" spans="1:2" x14ac:dyDescent="0.25">
      <c r="A8053" s="62">
        <v>41122805</v>
      </c>
      <c r="B8053" s="63" t="s">
        <v>9804</v>
      </c>
    </row>
    <row r="8054" spans="1:2" x14ac:dyDescent="0.25">
      <c r="A8054" s="62">
        <v>41122806</v>
      </c>
      <c r="B8054" s="63" t="s">
        <v>8252</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3555</v>
      </c>
    </row>
    <row r="8059" spans="1:2" x14ac:dyDescent="0.25">
      <c r="A8059" s="62">
        <v>41123002</v>
      </c>
      <c r="B8059" s="63" t="s">
        <v>17287</v>
      </c>
    </row>
    <row r="8060" spans="1:2" x14ac:dyDescent="0.25">
      <c r="A8060" s="62">
        <v>41123003</v>
      </c>
      <c r="B8060" s="63" t="s">
        <v>15146</v>
      </c>
    </row>
    <row r="8061" spans="1:2" x14ac:dyDescent="0.25">
      <c r="A8061" s="62">
        <v>41123004</v>
      </c>
      <c r="B8061" s="63" t="s">
        <v>12305</v>
      </c>
    </row>
    <row r="8062" spans="1:2" x14ac:dyDescent="0.25">
      <c r="A8062" s="62">
        <v>41123101</v>
      </c>
      <c r="B8062" s="63" t="s">
        <v>2366</v>
      </c>
    </row>
    <row r="8063" spans="1:2" x14ac:dyDescent="0.25">
      <c r="A8063" s="62">
        <v>41123102</v>
      </c>
      <c r="B8063" s="63" t="s">
        <v>2608</v>
      </c>
    </row>
    <row r="8064" spans="1:2" x14ac:dyDescent="0.25">
      <c r="A8064" s="62">
        <v>41123201</v>
      </c>
      <c r="B8064" s="63" t="s">
        <v>6211</v>
      </c>
    </row>
    <row r="8065" spans="1:2" x14ac:dyDescent="0.25">
      <c r="A8065" s="62">
        <v>41123202</v>
      </c>
      <c r="B8065" s="63" t="s">
        <v>12343</v>
      </c>
    </row>
    <row r="8066" spans="1:2" x14ac:dyDescent="0.25">
      <c r="A8066" s="62">
        <v>41123302</v>
      </c>
      <c r="B8066" s="63" t="s">
        <v>18408</v>
      </c>
    </row>
    <row r="8067" spans="1:2" x14ac:dyDescent="0.25">
      <c r="A8067" s="62">
        <v>41123303</v>
      </c>
      <c r="B8067" s="63" t="s">
        <v>8680</v>
      </c>
    </row>
    <row r="8068" spans="1:2" x14ac:dyDescent="0.25">
      <c r="A8068" s="62">
        <v>41123304</v>
      </c>
      <c r="B8068" s="63" t="s">
        <v>8034</v>
      </c>
    </row>
    <row r="8069" spans="1:2" x14ac:dyDescent="0.25">
      <c r="A8069" s="62">
        <v>41123305</v>
      </c>
      <c r="B8069" s="63" t="s">
        <v>15962</v>
      </c>
    </row>
    <row r="8070" spans="1:2" x14ac:dyDescent="0.25">
      <c r="A8070" s="62">
        <v>41123401</v>
      </c>
      <c r="B8070" s="63" t="s">
        <v>7929</v>
      </c>
    </row>
    <row r="8071" spans="1:2" x14ac:dyDescent="0.25">
      <c r="A8071" s="62">
        <v>41123402</v>
      </c>
      <c r="B8071" s="63" t="s">
        <v>7399</v>
      </c>
    </row>
    <row r="8072" spans="1:2" x14ac:dyDescent="0.25">
      <c r="A8072" s="62">
        <v>41123403</v>
      </c>
      <c r="B8072" s="63" t="s">
        <v>1870</v>
      </c>
    </row>
    <row r="8073" spans="1:2" x14ac:dyDescent="0.25">
      <c r="A8073" s="62">
        <v>42121501</v>
      </c>
      <c r="B8073" s="63" t="s">
        <v>9228</v>
      </c>
    </row>
    <row r="8074" spans="1:2" x14ac:dyDescent="0.25">
      <c r="A8074" s="62">
        <v>42121502</v>
      </c>
      <c r="B8074" s="63" t="s">
        <v>9956</v>
      </c>
    </row>
    <row r="8075" spans="1:2" x14ac:dyDescent="0.25">
      <c r="A8075" s="62">
        <v>42121503</v>
      </c>
      <c r="B8075" s="63" t="s">
        <v>9908</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6803</v>
      </c>
    </row>
    <row r="8080" spans="1:2" x14ac:dyDescent="0.25">
      <c r="A8080" s="62">
        <v>42121508</v>
      </c>
      <c r="B8080" s="63" t="s">
        <v>12420</v>
      </c>
    </row>
    <row r="8081" spans="1:2" x14ac:dyDescent="0.25">
      <c r="A8081" s="62">
        <v>42121509</v>
      </c>
      <c r="B8081" s="63" t="s">
        <v>8639</v>
      </c>
    </row>
    <row r="8082" spans="1:2" x14ac:dyDescent="0.25">
      <c r="A8082" s="62">
        <v>42121510</v>
      </c>
      <c r="B8082" s="63" t="s">
        <v>13213</v>
      </c>
    </row>
    <row r="8083" spans="1:2" x14ac:dyDescent="0.25">
      <c r="A8083" s="62">
        <v>42121511</v>
      </c>
      <c r="B8083" s="63" t="s">
        <v>6753</v>
      </c>
    </row>
    <row r="8084" spans="1:2" x14ac:dyDescent="0.25">
      <c r="A8084" s="62">
        <v>42121512</v>
      </c>
      <c r="B8084" s="63" t="s">
        <v>1364</v>
      </c>
    </row>
    <row r="8085" spans="1:2" x14ac:dyDescent="0.25">
      <c r="A8085" s="62">
        <v>42121513</v>
      </c>
      <c r="B8085" s="63" t="s">
        <v>14247</v>
      </c>
    </row>
    <row r="8086" spans="1:2" x14ac:dyDescent="0.25">
      <c r="A8086" s="62">
        <v>42121514</v>
      </c>
      <c r="B8086" s="63" t="s">
        <v>2508</v>
      </c>
    </row>
    <row r="8087" spans="1:2" x14ac:dyDescent="0.25">
      <c r="A8087" s="62">
        <v>42121515</v>
      </c>
      <c r="B8087" s="63" t="s">
        <v>3979</v>
      </c>
    </row>
    <row r="8088" spans="1:2" x14ac:dyDescent="0.25">
      <c r="A8088" s="62">
        <v>42121601</v>
      </c>
      <c r="B8088" s="63" t="s">
        <v>5814</v>
      </c>
    </row>
    <row r="8089" spans="1:2" x14ac:dyDescent="0.25">
      <c r="A8089" s="62">
        <v>42121602</v>
      </c>
      <c r="B8089" s="63" t="s">
        <v>7202</v>
      </c>
    </row>
    <row r="8090" spans="1:2" x14ac:dyDescent="0.25">
      <c r="A8090" s="62">
        <v>42121603</v>
      </c>
      <c r="B8090" s="63" t="s">
        <v>137</v>
      </c>
    </row>
    <row r="8091" spans="1:2" x14ac:dyDescent="0.25">
      <c r="A8091" s="62">
        <v>42121604</v>
      </c>
      <c r="B8091" s="63" t="s">
        <v>7774</v>
      </c>
    </row>
    <row r="8092" spans="1:2" x14ac:dyDescent="0.25">
      <c r="A8092" s="62">
        <v>42121605</v>
      </c>
      <c r="B8092" s="63" t="s">
        <v>14797</v>
      </c>
    </row>
    <row r="8093" spans="1:2" x14ac:dyDescent="0.25">
      <c r="A8093" s="62">
        <v>42121606</v>
      </c>
      <c r="B8093" s="63" t="s">
        <v>9023</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10379</v>
      </c>
    </row>
    <row r="8099" spans="1:2" x14ac:dyDescent="0.25">
      <c r="A8099" s="62">
        <v>42131502</v>
      </c>
      <c r="B8099" s="63" t="s">
        <v>16478</v>
      </c>
    </row>
    <row r="8100" spans="1:2" x14ac:dyDescent="0.25">
      <c r="A8100" s="62">
        <v>42131503</v>
      </c>
      <c r="B8100" s="63" t="s">
        <v>5701</v>
      </c>
    </row>
    <row r="8101" spans="1:2" x14ac:dyDescent="0.25">
      <c r="A8101" s="62">
        <v>42131504</v>
      </c>
      <c r="B8101" s="63" t="s">
        <v>16536</v>
      </c>
    </row>
    <row r="8102" spans="1:2" x14ac:dyDescent="0.25">
      <c r="A8102" s="62">
        <v>42131505</v>
      </c>
      <c r="B8102" s="63" t="s">
        <v>1634</v>
      </c>
    </row>
    <row r="8103" spans="1:2" x14ac:dyDescent="0.25">
      <c r="A8103" s="62">
        <v>42131506</v>
      </c>
      <c r="B8103" s="63" t="s">
        <v>9748</v>
      </c>
    </row>
    <row r="8104" spans="1:2" x14ac:dyDescent="0.25">
      <c r="A8104" s="62">
        <v>42131507</v>
      </c>
      <c r="B8104" s="63" t="s">
        <v>16004</v>
      </c>
    </row>
    <row r="8105" spans="1:2" x14ac:dyDescent="0.25">
      <c r="A8105" s="62">
        <v>42131508</v>
      </c>
      <c r="B8105" s="63" t="s">
        <v>11245</v>
      </c>
    </row>
    <row r="8106" spans="1:2" x14ac:dyDescent="0.25">
      <c r="A8106" s="62">
        <v>42131509</v>
      </c>
      <c r="B8106" s="63" t="s">
        <v>5383</v>
      </c>
    </row>
    <row r="8107" spans="1:2" x14ac:dyDescent="0.25">
      <c r="A8107" s="62">
        <v>42131510</v>
      </c>
      <c r="B8107" s="63" t="s">
        <v>4681</v>
      </c>
    </row>
    <row r="8108" spans="1:2" x14ac:dyDescent="0.25">
      <c r="A8108" s="62">
        <v>42131601</v>
      </c>
      <c r="B8108" s="63" t="s">
        <v>7238</v>
      </c>
    </row>
    <row r="8109" spans="1:2" x14ac:dyDescent="0.25">
      <c r="A8109" s="62">
        <v>42131602</v>
      </c>
      <c r="B8109" s="63" t="s">
        <v>13504</v>
      </c>
    </row>
    <row r="8110" spans="1:2" x14ac:dyDescent="0.25">
      <c r="A8110" s="62">
        <v>42131603</v>
      </c>
      <c r="B8110" s="63" t="s">
        <v>16148</v>
      </c>
    </row>
    <row r="8111" spans="1:2" x14ac:dyDescent="0.25">
      <c r="A8111" s="62">
        <v>42131604</v>
      </c>
      <c r="B8111" s="63" t="s">
        <v>2995</v>
      </c>
    </row>
    <row r="8112" spans="1:2" x14ac:dyDescent="0.25">
      <c r="A8112" s="62">
        <v>42131605</v>
      </c>
      <c r="B8112" s="63" t="s">
        <v>18560</v>
      </c>
    </row>
    <row r="8113" spans="1:2" x14ac:dyDescent="0.25">
      <c r="A8113" s="62">
        <v>42131606</v>
      </c>
      <c r="B8113" s="63" t="s">
        <v>5521</v>
      </c>
    </row>
    <row r="8114" spans="1:2" x14ac:dyDescent="0.25">
      <c r="A8114" s="62">
        <v>42131607</v>
      </c>
      <c r="B8114" s="63" t="s">
        <v>11089</v>
      </c>
    </row>
    <row r="8115" spans="1:2" x14ac:dyDescent="0.25">
      <c r="A8115" s="62">
        <v>42131608</v>
      </c>
      <c r="B8115" s="63" t="s">
        <v>4815</v>
      </c>
    </row>
    <row r="8116" spans="1:2" x14ac:dyDescent="0.25">
      <c r="A8116" s="62">
        <v>42131609</v>
      </c>
      <c r="B8116" s="63" t="s">
        <v>12756</v>
      </c>
    </row>
    <row r="8117" spans="1:2" x14ac:dyDescent="0.25">
      <c r="A8117" s="62">
        <v>42131610</v>
      </c>
      <c r="B8117" s="63" t="s">
        <v>2097</v>
      </c>
    </row>
    <row r="8118" spans="1:2" x14ac:dyDescent="0.25">
      <c r="A8118" s="62">
        <v>42131611</v>
      </c>
      <c r="B8118" s="63" t="s">
        <v>9816</v>
      </c>
    </row>
    <row r="8119" spans="1:2" x14ac:dyDescent="0.25">
      <c r="A8119" s="62">
        <v>42131612</v>
      </c>
      <c r="B8119" s="63" t="s">
        <v>17509</v>
      </c>
    </row>
    <row r="8120" spans="1:2" x14ac:dyDescent="0.25">
      <c r="A8120" s="62">
        <v>42131613</v>
      </c>
      <c r="B8120" s="63" t="s">
        <v>17618</v>
      </c>
    </row>
    <row r="8121" spans="1:2" x14ac:dyDescent="0.25">
      <c r="A8121" s="62">
        <v>42131701</v>
      </c>
      <c r="B8121" s="63" t="s">
        <v>9807</v>
      </c>
    </row>
    <row r="8122" spans="1:2" x14ac:dyDescent="0.25">
      <c r="A8122" s="62">
        <v>42131702</v>
      </c>
      <c r="B8122" s="63" t="s">
        <v>6952</v>
      </c>
    </row>
    <row r="8123" spans="1:2" x14ac:dyDescent="0.25">
      <c r="A8123" s="62">
        <v>42131703</v>
      </c>
      <c r="B8123" s="63" t="s">
        <v>2282</v>
      </c>
    </row>
    <row r="8124" spans="1:2" x14ac:dyDescent="0.25">
      <c r="A8124" s="62">
        <v>42131704</v>
      </c>
      <c r="B8124" s="63" t="s">
        <v>12833</v>
      </c>
    </row>
    <row r="8125" spans="1:2" x14ac:dyDescent="0.25">
      <c r="A8125" s="62">
        <v>42131705</v>
      </c>
      <c r="B8125" s="63" t="s">
        <v>4285</v>
      </c>
    </row>
    <row r="8126" spans="1:2" x14ac:dyDescent="0.25">
      <c r="A8126" s="62">
        <v>42131706</v>
      </c>
      <c r="B8126" s="63" t="s">
        <v>16858</v>
      </c>
    </row>
    <row r="8127" spans="1:2" x14ac:dyDescent="0.25">
      <c r="A8127" s="62">
        <v>42131707</v>
      </c>
      <c r="B8127" s="63" t="s">
        <v>6010</v>
      </c>
    </row>
    <row r="8128" spans="1:2" x14ac:dyDescent="0.25">
      <c r="A8128" s="62">
        <v>42132101</v>
      </c>
      <c r="B8128" s="63" t="s">
        <v>7004</v>
      </c>
    </row>
    <row r="8129" spans="1:2" x14ac:dyDescent="0.25">
      <c r="A8129" s="62">
        <v>42132102</v>
      </c>
      <c r="B8129" s="63" t="s">
        <v>10686</v>
      </c>
    </row>
    <row r="8130" spans="1:2" x14ac:dyDescent="0.25">
      <c r="A8130" s="62">
        <v>42132103</v>
      </c>
      <c r="B8130" s="63" t="s">
        <v>13703</v>
      </c>
    </row>
    <row r="8131" spans="1:2" x14ac:dyDescent="0.25">
      <c r="A8131" s="62">
        <v>42132104</v>
      </c>
      <c r="B8131" s="63" t="s">
        <v>7310</v>
      </c>
    </row>
    <row r="8132" spans="1:2" x14ac:dyDescent="0.25">
      <c r="A8132" s="62">
        <v>42132105</v>
      </c>
      <c r="B8132" s="63" t="s">
        <v>14254</v>
      </c>
    </row>
    <row r="8133" spans="1:2" x14ac:dyDescent="0.25">
      <c r="A8133" s="62">
        <v>42132106</v>
      </c>
      <c r="B8133" s="63" t="s">
        <v>3478</v>
      </c>
    </row>
    <row r="8134" spans="1:2" x14ac:dyDescent="0.25">
      <c r="A8134" s="62">
        <v>42132107</v>
      </c>
      <c r="B8134" s="63" t="s">
        <v>15074</v>
      </c>
    </row>
    <row r="8135" spans="1:2" x14ac:dyDescent="0.25">
      <c r="A8135" s="62">
        <v>42132108</v>
      </c>
      <c r="B8135" s="63" t="s">
        <v>2408</v>
      </c>
    </row>
    <row r="8136" spans="1:2" x14ac:dyDescent="0.25">
      <c r="A8136" s="62">
        <v>42132201</v>
      </c>
      <c r="B8136" s="63" t="s">
        <v>18559</v>
      </c>
    </row>
    <row r="8137" spans="1:2" x14ac:dyDescent="0.25">
      <c r="A8137" s="62">
        <v>42132202</v>
      </c>
      <c r="B8137" s="63" t="s">
        <v>6522</v>
      </c>
    </row>
    <row r="8138" spans="1:2" x14ac:dyDescent="0.25">
      <c r="A8138" s="62">
        <v>42132203</v>
      </c>
      <c r="B8138" s="63" t="s">
        <v>17360</v>
      </c>
    </row>
    <row r="8139" spans="1:2" x14ac:dyDescent="0.25">
      <c r="A8139" s="62">
        <v>42132204</v>
      </c>
      <c r="B8139" s="63" t="s">
        <v>1788</v>
      </c>
    </row>
    <row r="8140" spans="1:2" x14ac:dyDescent="0.25">
      <c r="A8140" s="62">
        <v>42132205</v>
      </c>
      <c r="B8140" s="63" t="s">
        <v>11192</v>
      </c>
    </row>
    <row r="8141" spans="1:2" x14ac:dyDescent="0.25">
      <c r="A8141" s="62">
        <v>42141501</v>
      </c>
      <c r="B8141" s="63" t="s">
        <v>17765</v>
      </c>
    </row>
    <row r="8142" spans="1:2" x14ac:dyDescent="0.25">
      <c r="A8142" s="62">
        <v>42141502</v>
      </c>
      <c r="B8142" s="63" t="s">
        <v>5876</v>
      </c>
    </row>
    <row r="8143" spans="1:2" x14ac:dyDescent="0.25">
      <c r="A8143" s="62">
        <v>42141503</v>
      </c>
      <c r="B8143" s="63" t="s">
        <v>15154</v>
      </c>
    </row>
    <row r="8144" spans="1:2" x14ac:dyDescent="0.25">
      <c r="A8144" s="62">
        <v>42141504</v>
      </c>
      <c r="B8144" s="63" t="s">
        <v>543</v>
      </c>
    </row>
    <row r="8145" spans="1:2" x14ac:dyDescent="0.25">
      <c r="A8145" s="62">
        <v>42141601</v>
      </c>
      <c r="B8145" s="63" t="s">
        <v>5776</v>
      </c>
    </row>
    <row r="8146" spans="1:2" x14ac:dyDescent="0.25">
      <c r="A8146" s="62">
        <v>42141602</v>
      </c>
      <c r="B8146" s="63" t="s">
        <v>2818</v>
      </c>
    </row>
    <row r="8147" spans="1:2" x14ac:dyDescent="0.25">
      <c r="A8147" s="62">
        <v>42141603</v>
      </c>
      <c r="B8147" s="63" t="s">
        <v>8204</v>
      </c>
    </row>
    <row r="8148" spans="1:2" x14ac:dyDescent="0.25">
      <c r="A8148" s="62">
        <v>42141604</v>
      </c>
      <c r="B8148" s="63" t="s">
        <v>13879</v>
      </c>
    </row>
    <row r="8149" spans="1:2" x14ac:dyDescent="0.25">
      <c r="A8149" s="62">
        <v>42141605</v>
      </c>
      <c r="B8149" s="63" t="s">
        <v>18303</v>
      </c>
    </row>
    <row r="8150" spans="1:2" x14ac:dyDescent="0.25">
      <c r="A8150" s="62">
        <v>42141606</v>
      </c>
      <c r="B8150" s="63" t="s">
        <v>6335</v>
      </c>
    </row>
    <row r="8151" spans="1:2" x14ac:dyDescent="0.25">
      <c r="A8151" s="62">
        <v>42141607</v>
      </c>
      <c r="B8151" s="63" t="s">
        <v>3015</v>
      </c>
    </row>
    <row r="8152" spans="1:2" x14ac:dyDescent="0.25">
      <c r="A8152" s="62">
        <v>42141701</v>
      </c>
      <c r="B8152" s="63" t="s">
        <v>13397</v>
      </c>
    </row>
    <row r="8153" spans="1:2" x14ac:dyDescent="0.25">
      <c r="A8153" s="62">
        <v>42141702</v>
      </c>
      <c r="B8153" s="63" t="s">
        <v>5897</v>
      </c>
    </row>
    <row r="8154" spans="1:2" x14ac:dyDescent="0.25">
      <c r="A8154" s="62">
        <v>42141703</v>
      </c>
      <c r="B8154" s="63" t="s">
        <v>18174</v>
      </c>
    </row>
    <row r="8155" spans="1:2" x14ac:dyDescent="0.25">
      <c r="A8155" s="62">
        <v>42141704</v>
      </c>
      <c r="B8155" s="63" t="s">
        <v>17721</v>
      </c>
    </row>
    <row r="8156" spans="1:2" x14ac:dyDescent="0.25">
      <c r="A8156" s="62">
        <v>42141705</v>
      </c>
      <c r="B8156" s="63" t="s">
        <v>13251</v>
      </c>
    </row>
    <row r="8157" spans="1:2" x14ac:dyDescent="0.25">
      <c r="A8157" s="62">
        <v>42141801</v>
      </c>
      <c r="B8157" s="63" t="s">
        <v>3775</v>
      </c>
    </row>
    <row r="8158" spans="1:2" x14ac:dyDescent="0.25">
      <c r="A8158" s="62">
        <v>42141802</v>
      </c>
      <c r="B8158" s="63" t="s">
        <v>1311</v>
      </c>
    </row>
    <row r="8159" spans="1:2" x14ac:dyDescent="0.25">
      <c r="A8159" s="62">
        <v>42141803</v>
      </c>
      <c r="B8159" s="63" t="s">
        <v>6373</v>
      </c>
    </row>
    <row r="8160" spans="1:2" x14ac:dyDescent="0.25">
      <c r="A8160" s="62">
        <v>42141804</v>
      </c>
      <c r="B8160" s="63" t="s">
        <v>7600</v>
      </c>
    </row>
    <row r="8161" spans="1:2" x14ac:dyDescent="0.25">
      <c r="A8161" s="62">
        <v>42141805</v>
      </c>
      <c r="B8161" s="63" t="s">
        <v>6167</v>
      </c>
    </row>
    <row r="8162" spans="1:2" x14ac:dyDescent="0.25">
      <c r="A8162" s="62">
        <v>42141806</v>
      </c>
      <c r="B8162" s="63" t="s">
        <v>8622</v>
      </c>
    </row>
    <row r="8163" spans="1:2" x14ac:dyDescent="0.25">
      <c r="A8163" s="62">
        <v>42141807</v>
      </c>
      <c r="B8163" s="63" t="s">
        <v>14914</v>
      </c>
    </row>
    <row r="8164" spans="1:2" x14ac:dyDescent="0.25">
      <c r="A8164" s="62">
        <v>42141808</v>
      </c>
      <c r="B8164" s="63" t="s">
        <v>7826</v>
      </c>
    </row>
    <row r="8165" spans="1:2" x14ac:dyDescent="0.25">
      <c r="A8165" s="62">
        <v>42141809</v>
      </c>
      <c r="B8165" s="63" t="s">
        <v>1238</v>
      </c>
    </row>
    <row r="8166" spans="1:2" x14ac:dyDescent="0.25">
      <c r="A8166" s="62">
        <v>42141901</v>
      </c>
      <c r="B8166" s="63" t="s">
        <v>10463</v>
      </c>
    </row>
    <row r="8167" spans="1:2" x14ac:dyDescent="0.25">
      <c r="A8167" s="62">
        <v>42141902</v>
      </c>
      <c r="B8167" s="63" t="s">
        <v>7790</v>
      </c>
    </row>
    <row r="8168" spans="1:2" x14ac:dyDescent="0.25">
      <c r="A8168" s="62">
        <v>42141903</v>
      </c>
      <c r="B8168" s="63" t="s">
        <v>13354</v>
      </c>
    </row>
    <row r="8169" spans="1:2" x14ac:dyDescent="0.25">
      <c r="A8169" s="62">
        <v>42141904</v>
      </c>
      <c r="B8169" s="63" t="s">
        <v>13556</v>
      </c>
    </row>
    <row r="8170" spans="1:2" x14ac:dyDescent="0.25">
      <c r="A8170" s="62">
        <v>42141905</v>
      </c>
      <c r="B8170" s="63" t="s">
        <v>12307</v>
      </c>
    </row>
    <row r="8171" spans="1:2" x14ac:dyDescent="0.25">
      <c r="A8171" s="62">
        <v>42142001</v>
      </c>
      <c r="B8171" s="63" t="s">
        <v>15498</v>
      </c>
    </row>
    <row r="8172" spans="1:2" x14ac:dyDescent="0.25">
      <c r="A8172" s="62">
        <v>42142002</v>
      </c>
      <c r="B8172" s="63" t="s">
        <v>12447</v>
      </c>
    </row>
    <row r="8173" spans="1:2" x14ac:dyDescent="0.25">
      <c r="A8173" s="62">
        <v>42142003</v>
      </c>
      <c r="B8173" s="63" t="s">
        <v>15609</v>
      </c>
    </row>
    <row r="8174" spans="1:2" x14ac:dyDescent="0.25">
      <c r="A8174" s="62">
        <v>42142004</v>
      </c>
      <c r="B8174" s="63" t="s">
        <v>10059</v>
      </c>
    </row>
    <row r="8175" spans="1:2" x14ac:dyDescent="0.25">
      <c r="A8175" s="62">
        <v>42142005</v>
      </c>
      <c r="B8175" s="63" t="s">
        <v>2184</v>
      </c>
    </row>
    <row r="8176" spans="1:2" x14ac:dyDescent="0.25">
      <c r="A8176" s="62">
        <v>42142006</v>
      </c>
      <c r="B8176" s="63" t="s">
        <v>9675</v>
      </c>
    </row>
    <row r="8177" spans="1:2" x14ac:dyDescent="0.25">
      <c r="A8177" s="62">
        <v>42142007</v>
      </c>
      <c r="B8177" s="63" t="s">
        <v>10955</v>
      </c>
    </row>
    <row r="8178" spans="1:2" x14ac:dyDescent="0.25">
      <c r="A8178" s="62">
        <v>42142101</v>
      </c>
      <c r="B8178" s="63" t="s">
        <v>3729</v>
      </c>
    </row>
    <row r="8179" spans="1:2" x14ac:dyDescent="0.25">
      <c r="A8179" s="62">
        <v>42142102</v>
      </c>
      <c r="B8179" s="63" t="s">
        <v>2729</v>
      </c>
    </row>
    <row r="8180" spans="1:2" x14ac:dyDescent="0.25">
      <c r="A8180" s="62">
        <v>42142103</v>
      </c>
      <c r="B8180" s="63" t="s">
        <v>12250</v>
      </c>
    </row>
    <row r="8181" spans="1:2" x14ac:dyDescent="0.25">
      <c r="A8181" s="62">
        <v>42142104</v>
      </c>
      <c r="B8181" s="63" t="s">
        <v>8231</v>
      </c>
    </row>
    <row r="8182" spans="1:2" x14ac:dyDescent="0.25">
      <c r="A8182" s="62">
        <v>42142105</v>
      </c>
      <c r="B8182" s="63" t="s">
        <v>9927</v>
      </c>
    </row>
    <row r="8183" spans="1:2" x14ac:dyDescent="0.25">
      <c r="A8183" s="62">
        <v>42142106</v>
      </c>
      <c r="B8183" s="63" t="s">
        <v>16674</v>
      </c>
    </row>
    <row r="8184" spans="1:2" x14ac:dyDescent="0.25">
      <c r="A8184" s="62">
        <v>42142107</v>
      </c>
      <c r="B8184" s="63" t="s">
        <v>9303</v>
      </c>
    </row>
    <row r="8185" spans="1:2" x14ac:dyDescent="0.25">
      <c r="A8185" s="62">
        <v>42142108</v>
      </c>
      <c r="B8185" s="63" t="s">
        <v>12941</v>
      </c>
    </row>
    <row r="8186" spans="1:2" x14ac:dyDescent="0.25">
      <c r="A8186" s="62">
        <v>42142109</v>
      </c>
      <c r="B8186" s="63" t="s">
        <v>100</v>
      </c>
    </row>
    <row r="8187" spans="1:2" x14ac:dyDescent="0.25">
      <c r="A8187" s="62">
        <v>42142110</v>
      </c>
      <c r="B8187" s="63" t="s">
        <v>12236</v>
      </c>
    </row>
    <row r="8188" spans="1:2" x14ac:dyDescent="0.25">
      <c r="A8188" s="62">
        <v>42142111</v>
      </c>
      <c r="B8188" s="63" t="s">
        <v>4932</v>
      </c>
    </row>
    <row r="8189" spans="1:2" x14ac:dyDescent="0.25">
      <c r="A8189" s="62">
        <v>42142112</v>
      </c>
      <c r="B8189" s="63" t="s">
        <v>6983</v>
      </c>
    </row>
    <row r="8190" spans="1:2" x14ac:dyDescent="0.25">
      <c r="A8190" s="62">
        <v>42142113</v>
      </c>
      <c r="B8190" s="63" t="s">
        <v>10721</v>
      </c>
    </row>
    <row r="8191" spans="1:2" x14ac:dyDescent="0.25">
      <c r="A8191" s="62">
        <v>42142114</v>
      </c>
      <c r="B8191" s="63" t="s">
        <v>1797</v>
      </c>
    </row>
    <row r="8192" spans="1:2" x14ac:dyDescent="0.25">
      <c r="A8192" s="62">
        <v>42142119</v>
      </c>
      <c r="B8192" s="63" t="s">
        <v>4283</v>
      </c>
    </row>
    <row r="8193" spans="1:2" x14ac:dyDescent="0.25">
      <c r="A8193" s="62">
        <v>42142201</v>
      </c>
      <c r="B8193" s="63" t="s">
        <v>15484</v>
      </c>
    </row>
    <row r="8194" spans="1:2" x14ac:dyDescent="0.25">
      <c r="A8194" s="62">
        <v>42142202</v>
      </c>
      <c r="B8194" s="63" t="s">
        <v>5584</v>
      </c>
    </row>
    <row r="8195" spans="1:2" x14ac:dyDescent="0.25">
      <c r="A8195" s="62">
        <v>42142203</v>
      </c>
      <c r="B8195" s="63" t="s">
        <v>14487</v>
      </c>
    </row>
    <row r="8196" spans="1:2" x14ac:dyDescent="0.25">
      <c r="A8196" s="62">
        <v>42142204</v>
      </c>
      <c r="B8196" s="63" t="s">
        <v>6749</v>
      </c>
    </row>
    <row r="8197" spans="1:2" x14ac:dyDescent="0.25">
      <c r="A8197" s="62">
        <v>42142301</v>
      </c>
      <c r="B8197" s="63" t="s">
        <v>3083</v>
      </c>
    </row>
    <row r="8198" spans="1:2" x14ac:dyDescent="0.25">
      <c r="A8198" s="62">
        <v>42142302</v>
      </c>
      <c r="B8198" s="63" t="s">
        <v>17957</v>
      </c>
    </row>
    <row r="8199" spans="1:2" x14ac:dyDescent="0.25">
      <c r="A8199" s="62">
        <v>42142303</v>
      </c>
      <c r="B8199" s="63" t="s">
        <v>13666</v>
      </c>
    </row>
    <row r="8200" spans="1:2" x14ac:dyDescent="0.25">
      <c r="A8200" s="62">
        <v>42142401</v>
      </c>
      <c r="B8200" s="63" t="s">
        <v>15290</v>
      </c>
    </row>
    <row r="8201" spans="1:2" x14ac:dyDescent="0.25">
      <c r="A8201" s="62">
        <v>42142402</v>
      </c>
      <c r="B8201" s="63" t="s">
        <v>17256</v>
      </c>
    </row>
    <row r="8202" spans="1:2" x14ac:dyDescent="0.25">
      <c r="A8202" s="62">
        <v>42142403</v>
      </c>
      <c r="B8202" s="63" t="s">
        <v>11398</v>
      </c>
    </row>
    <row r="8203" spans="1:2" x14ac:dyDescent="0.25">
      <c r="A8203" s="62">
        <v>42142404</v>
      </c>
      <c r="B8203" s="63" t="s">
        <v>16642</v>
      </c>
    </row>
    <row r="8204" spans="1:2" x14ac:dyDescent="0.25">
      <c r="A8204" s="62">
        <v>42142405</v>
      </c>
      <c r="B8204" s="63" t="s">
        <v>8056</v>
      </c>
    </row>
    <row r="8205" spans="1:2" x14ac:dyDescent="0.25">
      <c r="A8205" s="62">
        <v>42142406</v>
      </c>
      <c r="B8205" s="63" t="s">
        <v>5335</v>
      </c>
    </row>
    <row r="8206" spans="1:2" x14ac:dyDescent="0.25">
      <c r="A8206" s="62">
        <v>42142407</v>
      </c>
      <c r="B8206" s="63" t="s">
        <v>16331</v>
      </c>
    </row>
    <row r="8207" spans="1:2" x14ac:dyDescent="0.25">
      <c r="A8207" s="62">
        <v>42142501</v>
      </c>
      <c r="B8207" s="63" t="s">
        <v>14543</v>
      </c>
    </row>
    <row r="8208" spans="1:2" x14ac:dyDescent="0.25">
      <c r="A8208" s="62">
        <v>42142502</v>
      </c>
      <c r="B8208" s="63" t="s">
        <v>10873</v>
      </c>
    </row>
    <row r="8209" spans="1:2" x14ac:dyDescent="0.25">
      <c r="A8209" s="62">
        <v>42142503</v>
      </c>
      <c r="B8209" s="63" t="s">
        <v>15026</v>
      </c>
    </row>
    <row r="8210" spans="1:2" x14ac:dyDescent="0.25">
      <c r="A8210" s="62">
        <v>42142504</v>
      </c>
      <c r="B8210" s="63" t="s">
        <v>7518</v>
      </c>
    </row>
    <row r="8211" spans="1:2" x14ac:dyDescent="0.25">
      <c r="A8211" s="62">
        <v>42142505</v>
      </c>
      <c r="B8211" s="63" t="s">
        <v>14707</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8873</v>
      </c>
    </row>
    <row r="8216" spans="1:2" x14ac:dyDescent="0.25">
      <c r="A8216" s="62">
        <v>42142511</v>
      </c>
      <c r="B8216" s="63" t="s">
        <v>3286</v>
      </c>
    </row>
    <row r="8217" spans="1:2" x14ac:dyDescent="0.25">
      <c r="A8217" s="62">
        <v>42142512</v>
      </c>
      <c r="B8217" s="63" t="s">
        <v>7579</v>
      </c>
    </row>
    <row r="8218" spans="1:2" x14ac:dyDescent="0.25">
      <c r="A8218" s="62">
        <v>42142513</v>
      </c>
      <c r="B8218" s="63" t="s">
        <v>12655</v>
      </c>
    </row>
    <row r="8219" spans="1:2" x14ac:dyDescent="0.25">
      <c r="A8219" s="62">
        <v>42142514</v>
      </c>
      <c r="B8219" s="63" t="s">
        <v>7588</v>
      </c>
    </row>
    <row r="8220" spans="1:2" x14ac:dyDescent="0.25">
      <c r="A8220" s="62">
        <v>42142515</v>
      </c>
      <c r="B8220" s="63" t="s">
        <v>18579</v>
      </c>
    </row>
    <row r="8221" spans="1:2" x14ac:dyDescent="0.25">
      <c r="A8221" s="62">
        <v>42142516</v>
      </c>
      <c r="B8221" s="63" t="s">
        <v>8508</v>
      </c>
    </row>
    <row r="8222" spans="1:2" x14ac:dyDescent="0.25">
      <c r="A8222" s="62">
        <v>42142517</v>
      </c>
      <c r="B8222" s="63" t="s">
        <v>6484</v>
      </c>
    </row>
    <row r="8223" spans="1:2" x14ac:dyDescent="0.25">
      <c r="A8223" s="62">
        <v>42142518</v>
      </c>
      <c r="B8223" s="63" t="s">
        <v>2273</v>
      </c>
    </row>
    <row r="8224" spans="1:2" x14ac:dyDescent="0.25">
      <c r="A8224" s="62">
        <v>42142519</v>
      </c>
      <c r="B8224" s="63" t="s">
        <v>16678</v>
      </c>
    </row>
    <row r="8225" spans="1:2" x14ac:dyDescent="0.25">
      <c r="A8225" s="62">
        <v>42142520</v>
      </c>
      <c r="B8225" s="63" t="s">
        <v>2803</v>
      </c>
    </row>
    <row r="8226" spans="1:2" x14ac:dyDescent="0.25">
      <c r="A8226" s="62">
        <v>42142521</v>
      </c>
      <c r="B8226" s="63" t="s">
        <v>12824</v>
      </c>
    </row>
    <row r="8227" spans="1:2" x14ac:dyDescent="0.25">
      <c r="A8227" s="62">
        <v>42142522</v>
      </c>
      <c r="B8227" s="63" t="s">
        <v>11580</v>
      </c>
    </row>
    <row r="8228" spans="1:2" x14ac:dyDescent="0.25">
      <c r="A8228" s="62">
        <v>42142523</v>
      </c>
      <c r="B8228" s="63" t="s">
        <v>14939</v>
      </c>
    </row>
    <row r="8229" spans="1:2" x14ac:dyDescent="0.25">
      <c r="A8229" s="62">
        <v>42142524</v>
      </c>
      <c r="B8229" s="63" t="s">
        <v>9802</v>
      </c>
    </row>
    <row r="8230" spans="1:2" x14ac:dyDescent="0.25">
      <c r="A8230" s="62">
        <v>42142525</v>
      </c>
      <c r="B8230" s="63" t="s">
        <v>6686</v>
      </c>
    </row>
    <row r="8231" spans="1:2" x14ac:dyDescent="0.25">
      <c r="A8231" s="62">
        <v>42142526</v>
      </c>
      <c r="B8231" s="63" t="s">
        <v>10436</v>
      </c>
    </row>
    <row r="8232" spans="1:2" x14ac:dyDescent="0.25">
      <c r="A8232" s="62">
        <v>42142527</v>
      </c>
      <c r="B8232" s="63" t="s">
        <v>5720</v>
      </c>
    </row>
    <row r="8233" spans="1:2" x14ac:dyDescent="0.25">
      <c r="A8233" s="62">
        <v>42142528</v>
      </c>
      <c r="B8233" s="63" t="s">
        <v>16220</v>
      </c>
    </row>
    <row r="8234" spans="1:2" x14ac:dyDescent="0.25">
      <c r="A8234" s="62">
        <v>42142529</v>
      </c>
      <c r="B8234" s="63" t="s">
        <v>5277</v>
      </c>
    </row>
    <row r="8235" spans="1:2" x14ac:dyDescent="0.25">
      <c r="A8235" s="62">
        <v>42142530</v>
      </c>
      <c r="B8235" s="63" t="s">
        <v>11170</v>
      </c>
    </row>
    <row r="8236" spans="1:2" x14ac:dyDescent="0.25">
      <c r="A8236" s="62">
        <v>42142531</v>
      </c>
      <c r="B8236" s="63" t="s">
        <v>7802</v>
      </c>
    </row>
    <row r="8237" spans="1:2" x14ac:dyDescent="0.25">
      <c r="A8237" s="62">
        <v>42142532</v>
      </c>
      <c r="B8237" s="63" t="s">
        <v>13393</v>
      </c>
    </row>
    <row r="8238" spans="1:2" x14ac:dyDescent="0.25">
      <c r="A8238" s="62">
        <v>42142601</v>
      </c>
      <c r="B8238" s="63" t="s">
        <v>6057</v>
      </c>
    </row>
    <row r="8239" spans="1:2" x14ac:dyDescent="0.25">
      <c r="A8239" s="62">
        <v>42142602</v>
      </c>
      <c r="B8239" s="63" t="s">
        <v>12019</v>
      </c>
    </row>
    <row r="8240" spans="1:2" x14ac:dyDescent="0.25">
      <c r="A8240" s="62">
        <v>42142603</v>
      </c>
      <c r="B8240" s="63" t="s">
        <v>1410</v>
      </c>
    </row>
    <row r="8241" spans="1:2" x14ac:dyDescent="0.25">
      <c r="A8241" s="62">
        <v>42142604</v>
      </c>
      <c r="B8241" s="63" t="s">
        <v>2221</v>
      </c>
    </row>
    <row r="8242" spans="1:2" x14ac:dyDescent="0.25">
      <c r="A8242" s="62">
        <v>42142605</v>
      </c>
      <c r="B8242" s="63" t="s">
        <v>12874</v>
      </c>
    </row>
    <row r="8243" spans="1:2" x14ac:dyDescent="0.25">
      <c r="A8243" s="62">
        <v>42142606</v>
      </c>
      <c r="B8243" s="63" t="s">
        <v>6878</v>
      </c>
    </row>
    <row r="8244" spans="1:2" x14ac:dyDescent="0.25">
      <c r="A8244" s="62">
        <v>42142607</v>
      </c>
      <c r="B8244" s="63" t="s">
        <v>8557</v>
      </c>
    </row>
    <row r="8245" spans="1:2" x14ac:dyDescent="0.25">
      <c r="A8245" s="62">
        <v>42142608</v>
      </c>
      <c r="B8245" s="63" t="s">
        <v>9539</v>
      </c>
    </row>
    <row r="8246" spans="1:2" x14ac:dyDescent="0.25">
      <c r="A8246" s="62">
        <v>42142609</v>
      </c>
      <c r="B8246" s="63" t="s">
        <v>7993</v>
      </c>
    </row>
    <row r="8247" spans="1:2" x14ac:dyDescent="0.25">
      <c r="A8247" s="62">
        <v>42142610</v>
      </c>
      <c r="B8247" s="63" t="s">
        <v>2580</v>
      </c>
    </row>
    <row r="8248" spans="1:2" x14ac:dyDescent="0.25">
      <c r="A8248" s="62">
        <v>42142611</v>
      </c>
      <c r="B8248" s="63" t="s">
        <v>8314</v>
      </c>
    </row>
    <row r="8249" spans="1:2" x14ac:dyDescent="0.25">
      <c r="A8249" s="62">
        <v>42142612</v>
      </c>
      <c r="B8249" s="63" t="s">
        <v>12642</v>
      </c>
    </row>
    <row r="8250" spans="1:2" x14ac:dyDescent="0.25">
      <c r="A8250" s="62">
        <v>42142613</v>
      </c>
      <c r="B8250" s="63" t="s">
        <v>4057</v>
      </c>
    </row>
    <row r="8251" spans="1:2" x14ac:dyDescent="0.25">
      <c r="A8251" s="62">
        <v>42142614</v>
      </c>
      <c r="B8251" s="63" t="s">
        <v>18181</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1818</v>
      </c>
    </row>
    <row r="8256" spans="1:2" x14ac:dyDescent="0.25">
      <c r="A8256" s="62">
        <v>42142701</v>
      </c>
      <c r="B8256" s="63" t="s">
        <v>1755</v>
      </c>
    </row>
    <row r="8257" spans="1:2" x14ac:dyDescent="0.25">
      <c r="A8257" s="62">
        <v>42142702</v>
      </c>
      <c r="B8257" s="63" t="s">
        <v>13959</v>
      </c>
    </row>
    <row r="8258" spans="1:2" x14ac:dyDescent="0.25">
      <c r="A8258" s="62">
        <v>42142703</v>
      </c>
      <c r="B8258" s="63" t="s">
        <v>14292</v>
      </c>
    </row>
    <row r="8259" spans="1:2" x14ac:dyDescent="0.25">
      <c r="A8259" s="62">
        <v>42142704</v>
      </c>
      <c r="B8259" s="63" t="s">
        <v>14912</v>
      </c>
    </row>
    <row r="8260" spans="1:2" x14ac:dyDescent="0.25">
      <c r="A8260" s="62">
        <v>42142705</v>
      </c>
      <c r="B8260" s="63" t="s">
        <v>16900</v>
      </c>
    </row>
    <row r="8261" spans="1:2" x14ac:dyDescent="0.25">
      <c r="A8261" s="62">
        <v>42142706</v>
      </c>
      <c r="B8261" s="63" t="s">
        <v>1159</v>
      </c>
    </row>
    <row r="8262" spans="1:2" x14ac:dyDescent="0.25">
      <c r="A8262" s="62">
        <v>42142707</v>
      </c>
      <c r="B8262" s="63" t="s">
        <v>2923</v>
      </c>
    </row>
    <row r="8263" spans="1:2" x14ac:dyDescent="0.25">
      <c r="A8263" s="62">
        <v>42142708</v>
      </c>
      <c r="B8263" s="63" t="s">
        <v>17415</v>
      </c>
    </row>
    <row r="8264" spans="1:2" x14ac:dyDescent="0.25">
      <c r="A8264" s="62">
        <v>42142709</v>
      </c>
      <c r="B8264" s="63" t="s">
        <v>6507</v>
      </c>
    </row>
    <row r="8265" spans="1:2" x14ac:dyDescent="0.25">
      <c r="A8265" s="62">
        <v>42142710</v>
      </c>
      <c r="B8265" s="63" t="s">
        <v>10722</v>
      </c>
    </row>
    <row r="8266" spans="1:2" x14ac:dyDescent="0.25">
      <c r="A8266" s="62">
        <v>42142711</v>
      </c>
      <c r="B8266" s="63" t="s">
        <v>15956</v>
      </c>
    </row>
    <row r="8267" spans="1:2" x14ac:dyDescent="0.25">
      <c r="A8267" s="62">
        <v>42142712</v>
      </c>
      <c r="B8267" s="63" t="s">
        <v>11389</v>
      </c>
    </row>
    <row r="8268" spans="1:2" x14ac:dyDescent="0.25">
      <c r="A8268" s="62">
        <v>42142713</v>
      </c>
      <c r="B8268" s="63" t="s">
        <v>120</v>
      </c>
    </row>
    <row r="8269" spans="1:2" x14ac:dyDescent="0.25">
      <c r="A8269" s="62">
        <v>42142714</v>
      </c>
      <c r="B8269" s="63" t="s">
        <v>2448</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4921</v>
      </c>
    </row>
    <row r="8274" spans="1:2" x14ac:dyDescent="0.25">
      <c r="A8274" s="62">
        <v>42142901</v>
      </c>
      <c r="B8274" s="63" t="s">
        <v>7503</v>
      </c>
    </row>
    <row r="8275" spans="1:2" x14ac:dyDescent="0.25">
      <c r="A8275" s="62">
        <v>42142902</v>
      </c>
      <c r="B8275" s="63" t="s">
        <v>10548</v>
      </c>
    </row>
    <row r="8276" spans="1:2" x14ac:dyDescent="0.25">
      <c r="A8276" s="62">
        <v>42142903</v>
      </c>
      <c r="B8276" s="63" t="s">
        <v>17379</v>
      </c>
    </row>
    <row r="8277" spans="1:2" x14ac:dyDescent="0.25">
      <c r="A8277" s="62">
        <v>42142904</v>
      </c>
      <c r="B8277" s="63" t="s">
        <v>603</v>
      </c>
    </row>
    <row r="8278" spans="1:2" x14ac:dyDescent="0.25">
      <c r="A8278" s="62">
        <v>42142905</v>
      </c>
      <c r="B8278" s="63" t="s">
        <v>7185</v>
      </c>
    </row>
    <row r="8279" spans="1:2" x14ac:dyDescent="0.25">
      <c r="A8279" s="62">
        <v>42142906</v>
      </c>
      <c r="B8279" s="63" t="s">
        <v>6787</v>
      </c>
    </row>
    <row r="8280" spans="1:2" x14ac:dyDescent="0.25">
      <c r="A8280" s="62">
        <v>42142907</v>
      </c>
      <c r="B8280" s="63" t="s">
        <v>6981</v>
      </c>
    </row>
    <row r="8281" spans="1:2" x14ac:dyDescent="0.25">
      <c r="A8281" s="62">
        <v>42142908</v>
      </c>
      <c r="B8281" s="63" t="s">
        <v>5600</v>
      </c>
    </row>
    <row r="8282" spans="1:2" x14ac:dyDescent="0.25">
      <c r="A8282" s="62">
        <v>42142909</v>
      </c>
      <c r="B8282" s="63" t="s">
        <v>2240</v>
      </c>
    </row>
    <row r="8283" spans="1:2" x14ac:dyDescent="0.25">
      <c r="A8283" s="62">
        <v>42142910</v>
      </c>
      <c r="B8283" s="63" t="s">
        <v>15339</v>
      </c>
    </row>
    <row r="8284" spans="1:2" x14ac:dyDescent="0.25">
      <c r="A8284" s="62">
        <v>42142911</v>
      </c>
      <c r="B8284" s="63" t="s">
        <v>3084</v>
      </c>
    </row>
    <row r="8285" spans="1:2" x14ac:dyDescent="0.25">
      <c r="A8285" s="62">
        <v>42142912</v>
      </c>
      <c r="B8285" s="63" t="s">
        <v>14331</v>
      </c>
    </row>
    <row r="8286" spans="1:2" x14ac:dyDescent="0.25">
      <c r="A8286" s="62">
        <v>42142913</v>
      </c>
      <c r="B8286" s="63" t="s">
        <v>3783</v>
      </c>
    </row>
    <row r="8287" spans="1:2" x14ac:dyDescent="0.25">
      <c r="A8287" s="62">
        <v>42143101</v>
      </c>
      <c r="B8287" s="63" t="s">
        <v>7433</v>
      </c>
    </row>
    <row r="8288" spans="1:2" x14ac:dyDescent="0.25">
      <c r="A8288" s="62">
        <v>42143102</v>
      </c>
      <c r="B8288" s="63" t="s">
        <v>8708</v>
      </c>
    </row>
    <row r="8289" spans="1:2" x14ac:dyDescent="0.25">
      <c r="A8289" s="62">
        <v>42143103</v>
      </c>
      <c r="B8289" s="63" t="s">
        <v>15402</v>
      </c>
    </row>
    <row r="8290" spans="1:2" x14ac:dyDescent="0.25">
      <c r="A8290" s="62">
        <v>42143104</v>
      </c>
      <c r="B8290" s="63" t="s">
        <v>90</v>
      </c>
    </row>
    <row r="8291" spans="1:2" x14ac:dyDescent="0.25">
      <c r="A8291" s="62">
        <v>42143105</v>
      </c>
      <c r="B8291" s="63" t="s">
        <v>2295</v>
      </c>
    </row>
    <row r="8292" spans="1:2" x14ac:dyDescent="0.25">
      <c r="A8292" s="62">
        <v>42143106</v>
      </c>
      <c r="B8292" s="63" t="s">
        <v>8815</v>
      </c>
    </row>
    <row r="8293" spans="1:2" x14ac:dyDescent="0.25">
      <c r="A8293" s="62">
        <v>42143201</v>
      </c>
      <c r="B8293" s="63" t="s">
        <v>14970</v>
      </c>
    </row>
    <row r="8294" spans="1:2" x14ac:dyDescent="0.25">
      <c r="A8294" s="62">
        <v>42143202</v>
      </c>
      <c r="B8294" s="63" t="s">
        <v>3975</v>
      </c>
    </row>
    <row r="8295" spans="1:2" x14ac:dyDescent="0.25">
      <c r="A8295" s="62">
        <v>42143301</v>
      </c>
      <c r="B8295" s="63" t="s">
        <v>17474</v>
      </c>
    </row>
    <row r="8296" spans="1:2" x14ac:dyDescent="0.25">
      <c r="A8296" s="62">
        <v>42143401</v>
      </c>
      <c r="B8296" s="63" t="s">
        <v>6100</v>
      </c>
    </row>
    <row r="8297" spans="1:2" x14ac:dyDescent="0.25">
      <c r="A8297" s="62">
        <v>42143501</v>
      </c>
      <c r="B8297" s="63" t="s">
        <v>71</v>
      </c>
    </row>
    <row r="8298" spans="1:2" x14ac:dyDescent="0.25">
      <c r="A8298" s="62">
        <v>42143502</v>
      </c>
      <c r="B8298" s="63" t="s">
        <v>15179</v>
      </c>
    </row>
    <row r="8299" spans="1:2" x14ac:dyDescent="0.25">
      <c r="A8299" s="62">
        <v>42143503</v>
      </c>
      <c r="B8299" s="63" t="s">
        <v>2625</v>
      </c>
    </row>
    <row r="8300" spans="1:2" x14ac:dyDescent="0.25">
      <c r="A8300" s="62">
        <v>42143504</v>
      </c>
      <c r="B8300" s="63" t="s">
        <v>10070</v>
      </c>
    </row>
    <row r="8301" spans="1:2" x14ac:dyDescent="0.25">
      <c r="A8301" s="62">
        <v>42143505</v>
      </c>
      <c r="B8301" s="63" t="s">
        <v>11235</v>
      </c>
    </row>
    <row r="8302" spans="1:2" x14ac:dyDescent="0.25">
      <c r="A8302" s="62">
        <v>42143506</v>
      </c>
      <c r="B8302" s="63" t="s">
        <v>3589</v>
      </c>
    </row>
    <row r="8303" spans="1:2" x14ac:dyDescent="0.25">
      <c r="A8303" s="62">
        <v>42143507</v>
      </c>
      <c r="B8303" s="63" t="s">
        <v>12069</v>
      </c>
    </row>
    <row r="8304" spans="1:2" x14ac:dyDescent="0.25">
      <c r="A8304" s="62">
        <v>42143508</v>
      </c>
      <c r="B8304" s="63" t="s">
        <v>10886</v>
      </c>
    </row>
    <row r="8305" spans="1:2" x14ac:dyDescent="0.25">
      <c r="A8305" s="62">
        <v>42143509</v>
      </c>
      <c r="B8305" s="63" t="s">
        <v>11083</v>
      </c>
    </row>
    <row r="8306" spans="1:2" x14ac:dyDescent="0.25">
      <c r="A8306" s="62">
        <v>42143510</v>
      </c>
      <c r="B8306" s="63" t="s">
        <v>14718</v>
      </c>
    </row>
    <row r="8307" spans="1:2" x14ac:dyDescent="0.25">
      <c r="A8307" s="62">
        <v>42143511</v>
      </c>
      <c r="B8307" s="63" t="s">
        <v>3545</v>
      </c>
    </row>
    <row r="8308" spans="1:2" x14ac:dyDescent="0.25">
      <c r="A8308" s="62">
        <v>42143512</v>
      </c>
      <c r="B8308" s="63" t="s">
        <v>18754</v>
      </c>
    </row>
    <row r="8309" spans="1:2" x14ac:dyDescent="0.25">
      <c r="A8309" s="62">
        <v>42143513</v>
      </c>
      <c r="B8309" s="63" t="s">
        <v>4470</v>
      </c>
    </row>
    <row r="8310" spans="1:2" x14ac:dyDescent="0.25">
      <c r="A8310" s="62">
        <v>42143601</v>
      </c>
      <c r="B8310" s="63" t="s">
        <v>15935</v>
      </c>
    </row>
    <row r="8311" spans="1:2" x14ac:dyDescent="0.25">
      <c r="A8311" s="62">
        <v>42143602</v>
      </c>
      <c r="B8311" s="63" t="s">
        <v>1625</v>
      </c>
    </row>
    <row r="8312" spans="1:2" x14ac:dyDescent="0.25">
      <c r="A8312" s="62">
        <v>42143603</v>
      </c>
      <c r="B8312" s="63" t="s">
        <v>13912</v>
      </c>
    </row>
    <row r="8313" spans="1:2" x14ac:dyDescent="0.25">
      <c r="A8313" s="62">
        <v>42143604</v>
      </c>
      <c r="B8313" s="63" t="s">
        <v>13104</v>
      </c>
    </row>
    <row r="8314" spans="1:2" x14ac:dyDescent="0.25">
      <c r="A8314" s="62">
        <v>42143605</v>
      </c>
      <c r="B8314" s="63" t="s">
        <v>4937</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14028</v>
      </c>
    </row>
    <row r="8319" spans="1:2" x14ac:dyDescent="0.25">
      <c r="A8319" s="62">
        <v>42151502</v>
      </c>
      <c r="B8319" s="63" t="s">
        <v>12593</v>
      </c>
    </row>
    <row r="8320" spans="1:2" x14ac:dyDescent="0.25">
      <c r="A8320" s="62">
        <v>42151503</v>
      </c>
      <c r="B8320" s="63" t="s">
        <v>807</v>
      </c>
    </row>
    <row r="8321" spans="1:2" x14ac:dyDescent="0.25">
      <c r="A8321" s="62">
        <v>42151504</v>
      </c>
      <c r="B8321" s="63" t="s">
        <v>17372</v>
      </c>
    </row>
    <row r="8322" spans="1:2" x14ac:dyDescent="0.25">
      <c r="A8322" s="62">
        <v>42151505</v>
      </c>
      <c r="B8322" s="63" t="s">
        <v>2065</v>
      </c>
    </row>
    <row r="8323" spans="1:2" x14ac:dyDescent="0.25">
      <c r="A8323" s="62">
        <v>42151506</v>
      </c>
      <c r="B8323" s="63" t="s">
        <v>6478</v>
      </c>
    </row>
    <row r="8324" spans="1:2" x14ac:dyDescent="0.25">
      <c r="A8324" s="62">
        <v>42151507</v>
      </c>
      <c r="B8324" s="63" t="s">
        <v>10093</v>
      </c>
    </row>
    <row r="8325" spans="1:2" x14ac:dyDescent="0.25">
      <c r="A8325" s="62">
        <v>42151601</v>
      </c>
      <c r="B8325" s="63" t="s">
        <v>1726</v>
      </c>
    </row>
    <row r="8326" spans="1:2" x14ac:dyDescent="0.25">
      <c r="A8326" s="62">
        <v>42151602</v>
      </c>
      <c r="B8326" s="63" t="s">
        <v>16552</v>
      </c>
    </row>
    <row r="8327" spans="1:2" x14ac:dyDescent="0.25">
      <c r="A8327" s="62">
        <v>42151603</v>
      </c>
      <c r="B8327" s="63" t="s">
        <v>12628</v>
      </c>
    </row>
    <row r="8328" spans="1:2" x14ac:dyDescent="0.25">
      <c r="A8328" s="62">
        <v>42151604</v>
      </c>
      <c r="B8328" s="63" t="s">
        <v>8774</v>
      </c>
    </row>
    <row r="8329" spans="1:2" x14ac:dyDescent="0.25">
      <c r="A8329" s="62">
        <v>42151605</v>
      </c>
      <c r="B8329" s="63" t="s">
        <v>13892</v>
      </c>
    </row>
    <row r="8330" spans="1:2" x14ac:dyDescent="0.25">
      <c r="A8330" s="62">
        <v>42151606</v>
      </c>
      <c r="B8330" s="63" t="s">
        <v>6573</v>
      </c>
    </row>
    <row r="8331" spans="1:2" x14ac:dyDescent="0.25">
      <c r="A8331" s="62">
        <v>42151607</v>
      </c>
      <c r="B8331" s="63" t="s">
        <v>1973</v>
      </c>
    </row>
    <row r="8332" spans="1:2" x14ac:dyDescent="0.25">
      <c r="A8332" s="62">
        <v>42151608</v>
      </c>
      <c r="B8332" s="63" t="s">
        <v>11746</v>
      </c>
    </row>
    <row r="8333" spans="1:2" x14ac:dyDescent="0.25">
      <c r="A8333" s="62">
        <v>42151609</v>
      </c>
      <c r="B8333" s="63" t="s">
        <v>14571</v>
      </c>
    </row>
    <row r="8334" spans="1:2" x14ac:dyDescent="0.25">
      <c r="A8334" s="62">
        <v>42151610</v>
      </c>
      <c r="B8334" s="63" t="s">
        <v>6609</v>
      </c>
    </row>
    <row r="8335" spans="1:2" x14ac:dyDescent="0.25">
      <c r="A8335" s="62">
        <v>42151611</v>
      </c>
      <c r="B8335" s="63" t="s">
        <v>9607</v>
      </c>
    </row>
    <row r="8336" spans="1:2" x14ac:dyDescent="0.25">
      <c r="A8336" s="62">
        <v>42151612</v>
      </c>
      <c r="B8336" s="63" t="s">
        <v>7531</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7031</v>
      </c>
    </row>
    <row r="8341" spans="1:2" x14ac:dyDescent="0.25">
      <c r="A8341" s="62">
        <v>42151617</v>
      </c>
      <c r="B8341" s="63" t="s">
        <v>1896</v>
      </c>
    </row>
    <row r="8342" spans="1:2" x14ac:dyDescent="0.25">
      <c r="A8342" s="62">
        <v>42151618</v>
      </c>
      <c r="B8342" s="63" t="s">
        <v>1646</v>
      </c>
    </row>
    <row r="8343" spans="1:2" x14ac:dyDescent="0.25">
      <c r="A8343" s="62">
        <v>42151619</v>
      </c>
      <c r="B8343" s="63" t="s">
        <v>8143</v>
      </c>
    </row>
    <row r="8344" spans="1:2" x14ac:dyDescent="0.25">
      <c r="A8344" s="62">
        <v>42151620</v>
      </c>
      <c r="B8344" s="63" t="s">
        <v>17465</v>
      </c>
    </row>
    <row r="8345" spans="1:2" x14ac:dyDescent="0.25">
      <c r="A8345" s="62">
        <v>42151621</v>
      </c>
      <c r="B8345" s="63" t="s">
        <v>6295</v>
      </c>
    </row>
    <row r="8346" spans="1:2" x14ac:dyDescent="0.25">
      <c r="A8346" s="62">
        <v>42151622</v>
      </c>
      <c r="B8346" s="63" t="s">
        <v>13010</v>
      </c>
    </row>
    <row r="8347" spans="1:2" x14ac:dyDescent="0.25">
      <c r="A8347" s="62">
        <v>42151623</v>
      </c>
      <c r="B8347" s="63" t="s">
        <v>6680</v>
      </c>
    </row>
    <row r="8348" spans="1:2" x14ac:dyDescent="0.25">
      <c r="A8348" s="62">
        <v>42151624</v>
      </c>
      <c r="B8348" s="63" t="s">
        <v>18538</v>
      </c>
    </row>
    <row r="8349" spans="1:2" x14ac:dyDescent="0.25">
      <c r="A8349" s="62">
        <v>42151625</v>
      </c>
      <c r="B8349" s="63" t="s">
        <v>656</v>
      </c>
    </row>
    <row r="8350" spans="1:2" x14ac:dyDescent="0.25">
      <c r="A8350" s="62">
        <v>42151626</v>
      </c>
      <c r="B8350" s="63" t="s">
        <v>16002</v>
      </c>
    </row>
    <row r="8351" spans="1:2" x14ac:dyDescent="0.25">
      <c r="A8351" s="62">
        <v>42151627</v>
      </c>
      <c r="B8351" s="63" t="s">
        <v>13148</v>
      </c>
    </row>
    <row r="8352" spans="1:2" x14ac:dyDescent="0.25">
      <c r="A8352" s="62">
        <v>42151628</v>
      </c>
      <c r="B8352" s="63" t="s">
        <v>8281</v>
      </c>
    </row>
    <row r="8353" spans="1:2" x14ac:dyDescent="0.25">
      <c r="A8353" s="62">
        <v>42151629</v>
      </c>
      <c r="B8353" s="63" t="s">
        <v>5050</v>
      </c>
    </row>
    <row r="8354" spans="1:2" x14ac:dyDescent="0.25">
      <c r="A8354" s="62">
        <v>42151630</v>
      </c>
      <c r="B8354" s="63" t="s">
        <v>420</v>
      </c>
    </row>
    <row r="8355" spans="1:2" x14ac:dyDescent="0.25">
      <c r="A8355" s="62">
        <v>42151631</v>
      </c>
      <c r="B8355" s="63" t="s">
        <v>1638</v>
      </c>
    </row>
    <row r="8356" spans="1:2" x14ac:dyDescent="0.25">
      <c r="A8356" s="62">
        <v>42151632</v>
      </c>
      <c r="B8356" s="63" t="s">
        <v>17990</v>
      </c>
    </row>
    <row r="8357" spans="1:2" x14ac:dyDescent="0.25">
      <c r="A8357" s="62">
        <v>42151633</v>
      </c>
      <c r="B8357" s="63" t="s">
        <v>18305</v>
      </c>
    </row>
    <row r="8358" spans="1:2" x14ac:dyDescent="0.25">
      <c r="A8358" s="62">
        <v>42151634</v>
      </c>
      <c r="B8358" s="63" t="s">
        <v>4174</v>
      </c>
    </row>
    <row r="8359" spans="1:2" x14ac:dyDescent="0.25">
      <c r="A8359" s="62">
        <v>42151635</v>
      </c>
      <c r="B8359" s="63" t="s">
        <v>15613</v>
      </c>
    </row>
    <row r="8360" spans="1:2" x14ac:dyDescent="0.25">
      <c r="A8360" s="62">
        <v>42151636</v>
      </c>
      <c r="B8360" s="63" t="s">
        <v>12162</v>
      </c>
    </row>
    <row r="8361" spans="1:2" x14ac:dyDescent="0.25">
      <c r="A8361" s="62">
        <v>42151637</v>
      </c>
      <c r="B8361" s="63" t="s">
        <v>15419</v>
      </c>
    </row>
    <row r="8362" spans="1:2" x14ac:dyDescent="0.25">
      <c r="A8362" s="62">
        <v>42151638</v>
      </c>
      <c r="B8362" s="63" t="s">
        <v>10863</v>
      </c>
    </row>
    <row r="8363" spans="1:2" x14ac:dyDescent="0.25">
      <c r="A8363" s="62">
        <v>42151639</v>
      </c>
      <c r="B8363" s="63" t="s">
        <v>9541</v>
      </c>
    </row>
    <row r="8364" spans="1:2" x14ac:dyDescent="0.25">
      <c r="A8364" s="62">
        <v>42151640</v>
      </c>
      <c r="B8364" s="63" t="s">
        <v>17234</v>
      </c>
    </row>
    <row r="8365" spans="1:2" x14ac:dyDescent="0.25">
      <c r="A8365" s="62">
        <v>42151641</v>
      </c>
      <c r="B8365" s="63" t="s">
        <v>15317</v>
      </c>
    </row>
    <row r="8366" spans="1:2" x14ac:dyDescent="0.25">
      <c r="A8366" s="62">
        <v>42151642</v>
      </c>
      <c r="B8366" s="63" t="s">
        <v>1293</v>
      </c>
    </row>
    <row r="8367" spans="1:2" x14ac:dyDescent="0.25">
      <c r="A8367" s="62">
        <v>42151643</v>
      </c>
      <c r="B8367" s="63" t="s">
        <v>11576</v>
      </c>
    </row>
    <row r="8368" spans="1:2" x14ac:dyDescent="0.25">
      <c r="A8368" s="62">
        <v>42151644</v>
      </c>
      <c r="B8368" s="63" t="s">
        <v>14317</v>
      </c>
    </row>
    <row r="8369" spans="1:2" x14ac:dyDescent="0.25">
      <c r="A8369" s="62">
        <v>42151645</v>
      </c>
      <c r="B8369" s="63" t="s">
        <v>1426</v>
      </c>
    </row>
    <row r="8370" spans="1:2" x14ac:dyDescent="0.25">
      <c r="A8370" s="62">
        <v>42151646</v>
      </c>
      <c r="B8370" s="63" t="s">
        <v>1652</v>
      </c>
    </row>
    <row r="8371" spans="1:2" x14ac:dyDescent="0.25">
      <c r="A8371" s="62">
        <v>42151647</v>
      </c>
      <c r="B8371" s="63" t="s">
        <v>12614</v>
      </c>
    </row>
    <row r="8372" spans="1:2" x14ac:dyDescent="0.25">
      <c r="A8372" s="62">
        <v>42151648</v>
      </c>
      <c r="B8372" s="63" t="s">
        <v>1957</v>
      </c>
    </row>
    <row r="8373" spans="1:2" x14ac:dyDescent="0.25">
      <c r="A8373" s="62">
        <v>42151650</v>
      </c>
      <c r="B8373" s="63" t="s">
        <v>1480</v>
      </c>
    </row>
    <row r="8374" spans="1:2" x14ac:dyDescent="0.25">
      <c r="A8374" s="62">
        <v>42151651</v>
      </c>
      <c r="B8374" s="63" t="s">
        <v>1094</v>
      </c>
    </row>
    <row r="8375" spans="1:2" x14ac:dyDescent="0.25">
      <c r="A8375" s="62">
        <v>42151652</v>
      </c>
      <c r="B8375" s="63" t="s">
        <v>12971</v>
      </c>
    </row>
    <row r="8376" spans="1:2" x14ac:dyDescent="0.25">
      <c r="A8376" s="62">
        <v>42151653</v>
      </c>
      <c r="B8376" s="63" t="s">
        <v>14162</v>
      </c>
    </row>
    <row r="8377" spans="1:2" x14ac:dyDescent="0.25">
      <c r="A8377" s="62">
        <v>42151654</v>
      </c>
      <c r="B8377" s="63" t="s">
        <v>2203</v>
      </c>
    </row>
    <row r="8378" spans="1:2" x14ac:dyDescent="0.25">
      <c r="A8378" s="62">
        <v>42151655</v>
      </c>
      <c r="B8378" s="63" t="s">
        <v>14628</v>
      </c>
    </row>
    <row r="8379" spans="1:2" x14ac:dyDescent="0.25">
      <c r="A8379" s="62">
        <v>42151656</v>
      </c>
      <c r="B8379" s="63" t="s">
        <v>5993</v>
      </c>
    </row>
    <row r="8380" spans="1:2" x14ac:dyDescent="0.25">
      <c r="A8380" s="62">
        <v>42151657</v>
      </c>
      <c r="B8380" s="63" t="s">
        <v>17325</v>
      </c>
    </row>
    <row r="8381" spans="1:2" x14ac:dyDescent="0.25">
      <c r="A8381" s="62">
        <v>42151658</v>
      </c>
      <c r="B8381" s="63" t="s">
        <v>6576</v>
      </c>
    </row>
    <row r="8382" spans="1:2" x14ac:dyDescent="0.25">
      <c r="A8382" s="62">
        <v>42151659</v>
      </c>
      <c r="B8382" s="63" t="s">
        <v>15834</v>
      </c>
    </row>
    <row r="8383" spans="1:2" x14ac:dyDescent="0.25">
      <c r="A8383" s="62">
        <v>42151660</v>
      </c>
      <c r="B8383" s="63" t="s">
        <v>15126</v>
      </c>
    </row>
    <row r="8384" spans="1:2" x14ac:dyDescent="0.25">
      <c r="A8384" s="62">
        <v>42151661</v>
      </c>
      <c r="B8384" s="63" t="s">
        <v>10325</v>
      </c>
    </row>
    <row r="8385" spans="1:2" x14ac:dyDescent="0.25">
      <c r="A8385" s="62">
        <v>42151662</v>
      </c>
      <c r="B8385" s="63" t="s">
        <v>10764</v>
      </c>
    </row>
    <row r="8386" spans="1:2" x14ac:dyDescent="0.25">
      <c r="A8386" s="62">
        <v>42151663</v>
      </c>
      <c r="B8386" s="63" t="s">
        <v>13640</v>
      </c>
    </row>
    <row r="8387" spans="1:2" x14ac:dyDescent="0.25">
      <c r="A8387" s="62">
        <v>42151664</v>
      </c>
      <c r="B8387" s="63" t="s">
        <v>3826</v>
      </c>
    </row>
    <row r="8388" spans="1:2" x14ac:dyDescent="0.25">
      <c r="A8388" s="62">
        <v>42151665</v>
      </c>
      <c r="B8388" s="63" t="s">
        <v>5184</v>
      </c>
    </row>
    <row r="8389" spans="1:2" x14ac:dyDescent="0.25">
      <c r="A8389" s="62">
        <v>42151666</v>
      </c>
      <c r="B8389" s="63" t="s">
        <v>11827</v>
      </c>
    </row>
    <row r="8390" spans="1:2" x14ac:dyDescent="0.25">
      <c r="A8390" s="62">
        <v>42151667</v>
      </c>
      <c r="B8390" s="63" t="s">
        <v>6750</v>
      </c>
    </row>
    <row r="8391" spans="1:2" x14ac:dyDescent="0.25">
      <c r="A8391" s="62">
        <v>42151668</v>
      </c>
      <c r="B8391" s="63" t="s">
        <v>5402</v>
      </c>
    </row>
    <row r="8392" spans="1:2" x14ac:dyDescent="0.25">
      <c r="A8392" s="62">
        <v>42151669</v>
      </c>
      <c r="B8392" s="63" t="s">
        <v>9411</v>
      </c>
    </row>
    <row r="8393" spans="1:2" x14ac:dyDescent="0.25">
      <c r="A8393" s="62">
        <v>42151670</v>
      </c>
      <c r="B8393" s="63" t="s">
        <v>14449</v>
      </c>
    </row>
    <row r="8394" spans="1:2" x14ac:dyDescent="0.25">
      <c r="A8394" s="62">
        <v>42151671</v>
      </c>
      <c r="B8394" s="63" t="s">
        <v>9911</v>
      </c>
    </row>
    <row r="8395" spans="1:2" x14ac:dyDescent="0.25">
      <c r="A8395" s="62">
        <v>42151672</v>
      </c>
      <c r="B8395" s="63" t="s">
        <v>2900</v>
      </c>
    </row>
    <row r="8396" spans="1:2" x14ac:dyDescent="0.25">
      <c r="A8396" s="62">
        <v>42151673</v>
      </c>
      <c r="B8396" s="63" t="s">
        <v>11313</v>
      </c>
    </row>
    <row r="8397" spans="1:2" x14ac:dyDescent="0.25">
      <c r="A8397" s="62">
        <v>42151674</v>
      </c>
      <c r="B8397" s="63" t="s">
        <v>15986</v>
      </c>
    </row>
    <row r="8398" spans="1:2" x14ac:dyDescent="0.25">
      <c r="A8398" s="62">
        <v>42151675</v>
      </c>
      <c r="B8398" s="63" t="s">
        <v>4308</v>
      </c>
    </row>
    <row r="8399" spans="1:2" x14ac:dyDescent="0.25">
      <c r="A8399" s="62">
        <v>42151676</v>
      </c>
      <c r="B8399" s="63" t="s">
        <v>13965</v>
      </c>
    </row>
    <row r="8400" spans="1:2" x14ac:dyDescent="0.25">
      <c r="A8400" s="62">
        <v>42151677</v>
      </c>
      <c r="B8400" s="63" t="s">
        <v>8734</v>
      </c>
    </row>
    <row r="8401" spans="1:2" x14ac:dyDescent="0.25">
      <c r="A8401" s="62">
        <v>42151678</v>
      </c>
      <c r="B8401" s="63" t="s">
        <v>3644</v>
      </c>
    </row>
    <row r="8402" spans="1:2" x14ac:dyDescent="0.25">
      <c r="A8402" s="62">
        <v>42151679</v>
      </c>
      <c r="B8402" s="63" t="s">
        <v>11203</v>
      </c>
    </row>
    <row r="8403" spans="1:2" x14ac:dyDescent="0.25">
      <c r="A8403" s="62">
        <v>42151680</v>
      </c>
      <c r="B8403" s="63" t="s">
        <v>17764</v>
      </c>
    </row>
    <row r="8404" spans="1:2" x14ac:dyDescent="0.25">
      <c r="A8404" s="62">
        <v>42151681</v>
      </c>
      <c r="B8404" s="63" t="s">
        <v>16688</v>
      </c>
    </row>
    <row r="8405" spans="1:2" x14ac:dyDescent="0.25">
      <c r="A8405" s="62">
        <v>42151701</v>
      </c>
      <c r="B8405" s="63" t="s">
        <v>1815</v>
      </c>
    </row>
    <row r="8406" spans="1:2" x14ac:dyDescent="0.25">
      <c r="A8406" s="62">
        <v>42151702</v>
      </c>
      <c r="B8406" s="63" t="s">
        <v>14978</v>
      </c>
    </row>
    <row r="8407" spans="1:2" x14ac:dyDescent="0.25">
      <c r="A8407" s="62">
        <v>42151703</v>
      </c>
      <c r="B8407" s="63" t="s">
        <v>18577</v>
      </c>
    </row>
    <row r="8408" spans="1:2" x14ac:dyDescent="0.25">
      <c r="A8408" s="62">
        <v>42151704</v>
      </c>
      <c r="B8408" s="63" t="s">
        <v>3793</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9975</v>
      </c>
    </row>
    <row r="8415" spans="1:2" x14ac:dyDescent="0.25">
      <c r="A8415" s="62">
        <v>42151806</v>
      </c>
      <c r="B8415" s="63" t="s">
        <v>10288</v>
      </c>
    </row>
    <row r="8416" spans="1:2" x14ac:dyDescent="0.25">
      <c r="A8416" s="62">
        <v>42151807</v>
      </c>
      <c r="B8416" s="63" t="s">
        <v>9636</v>
      </c>
    </row>
    <row r="8417" spans="1:2" x14ac:dyDescent="0.25">
      <c r="A8417" s="62">
        <v>42151808</v>
      </c>
      <c r="B8417" s="63" t="s">
        <v>8326</v>
      </c>
    </row>
    <row r="8418" spans="1:2" x14ac:dyDescent="0.25">
      <c r="A8418" s="62">
        <v>42151809</v>
      </c>
      <c r="B8418" s="63" t="s">
        <v>12047</v>
      </c>
    </row>
    <row r="8419" spans="1:2" x14ac:dyDescent="0.25">
      <c r="A8419" s="62">
        <v>42151810</v>
      </c>
      <c r="B8419" s="63" t="s">
        <v>837</v>
      </c>
    </row>
    <row r="8420" spans="1:2" x14ac:dyDescent="0.25">
      <c r="A8420" s="62">
        <v>42151811</v>
      </c>
      <c r="B8420" s="63" t="s">
        <v>12170</v>
      </c>
    </row>
    <row r="8421" spans="1:2" x14ac:dyDescent="0.25">
      <c r="A8421" s="62">
        <v>42151812</v>
      </c>
      <c r="B8421" s="63" t="s">
        <v>11124</v>
      </c>
    </row>
    <row r="8422" spans="1:2" x14ac:dyDescent="0.25">
      <c r="A8422" s="62">
        <v>42151813</v>
      </c>
      <c r="B8422" s="63" t="s">
        <v>2243</v>
      </c>
    </row>
    <row r="8423" spans="1:2" x14ac:dyDescent="0.25">
      <c r="A8423" s="62">
        <v>42151814</v>
      </c>
      <c r="B8423" s="63" t="s">
        <v>7289</v>
      </c>
    </row>
    <row r="8424" spans="1:2" x14ac:dyDescent="0.25">
      <c r="A8424" s="62">
        <v>42151815</v>
      </c>
      <c r="B8424" s="63" t="s">
        <v>7522</v>
      </c>
    </row>
    <row r="8425" spans="1:2" x14ac:dyDescent="0.25">
      <c r="A8425" s="62">
        <v>42151816</v>
      </c>
      <c r="B8425" s="63" t="s">
        <v>5957</v>
      </c>
    </row>
    <row r="8426" spans="1:2" x14ac:dyDescent="0.25">
      <c r="A8426" s="62">
        <v>42151901</v>
      </c>
      <c r="B8426" s="63" t="s">
        <v>7819</v>
      </c>
    </row>
    <row r="8427" spans="1:2" x14ac:dyDescent="0.25">
      <c r="A8427" s="62">
        <v>42151902</v>
      </c>
      <c r="B8427" s="63" t="s">
        <v>6417</v>
      </c>
    </row>
    <row r="8428" spans="1:2" x14ac:dyDescent="0.25">
      <c r="A8428" s="62">
        <v>42151903</v>
      </c>
      <c r="B8428" s="63" t="s">
        <v>1237</v>
      </c>
    </row>
    <row r="8429" spans="1:2" x14ac:dyDescent="0.25">
      <c r="A8429" s="62">
        <v>42151904</v>
      </c>
      <c r="B8429" s="63" t="s">
        <v>2453</v>
      </c>
    </row>
    <row r="8430" spans="1:2" x14ac:dyDescent="0.25">
      <c r="A8430" s="62">
        <v>42151905</v>
      </c>
      <c r="B8430" s="63" t="s">
        <v>10561</v>
      </c>
    </row>
    <row r="8431" spans="1:2" x14ac:dyDescent="0.25">
      <c r="A8431" s="62">
        <v>42151906</v>
      </c>
      <c r="B8431" s="63" t="s">
        <v>5083</v>
      </c>
    </row>
    <row r="8432" spans="1:2" x14ac:dyDescent="0.25">
      <c r="A8432" s="62">
        <v>42151907</v>
      </c>
      <c r="B8432" s="63" t="s">
        <v>12838</v>
      </c>
    </row>
    <row r="8433" spans="1:2" x14ac:dyDescent="0.25">
      <c r="A8433" s="62">
        <v>42151908</v>
      </c>
      <c r="B8433" s="63" t="s">
        <v>1673</v>
      </c>
    </row>
    <row r="8434" spans="1:2" x14ac:dyDescent="0.25">
      <c r="A8434" s="62">
        <v>42151909</v>
      </c>
      <c r="B8434" s="63" t="s">
        <v>11779</v>
      </c>
    </row>
    <row r="8435" spans="1:2" x14ac:dyDescent="0.25">
      <c r="A8435" s="62">
        <v>42151910</v>
      </c>
      <c r="B8435" s="63" t="s">
        <v>11356</v>
      </c>
    </row>
    <row r="8436" spans="1:2" x14ac:dyDescent="0.25">
      <c r="A8436" s="62">
        <v>42151911</v>
      </c>
      <c r="B8436" s="63" t="s">
        <v>14498</v>
      </c>
    </row>
    <row r="8437" spans="1:2" x14ac:dyDescent="0.25">
      <c r="A8437" s="62">
        <v>42151912</v>
      </c>
      <c r="B8437" s="63" t="s">
        <v>15205</v>
      </c>
    </row>
    <row r="8438" spans="1:2" x14ac:dyDescent="0.25">
      <c r="A8438" s="62">
        <v>42152001</v>
      </c>
      <c r="B8438" s="63" t="s">
        <v>17418</v>
      </c>
    </row>
    <row r="8439" spans="1:2" x14ac:dyDescent="0.25">
      <c r="A8439" s="62">
        <v>42152002</v>
      </c>
      <c r="B8439" s="63" t="s">
        <v>4756</v>
      </c>
    </row>
    <row r="8440" spans="1:2" x14ac:dyDescent="0.25">
      <c r="A8440" s="62">
        <v>42152003</v>
      </c>
      <c r="B8440" s="63" t="s">
        <v>15429</v>
      </c>
    </row>
    <row r="8441" spans="1:2" x14ac:dyDescent="0.25">
      <c r="A8441" s="62">
        <v>42152004</v>
      </c>
      <c r="B8441" s="63" t="s">
        <v>3921</v>
      </c>
    </row>
    <row r="8442" spans="1:2" x14ac:dyDescent="0.25">
      <c r="A8442" s="62">
        <v>42152005</v>
      </c>
      <c r="B8442" s="63" t="s">
        <v>4075</v>
      </c>
    </row>
    <row r="8443" spans="1:2" x14ac:dyDescent="0.25">
      <c r="A8443" s="62">
        <v>42152006</v>
      </c>
      <c r="B8443" s="63" t="s">
        <v>1522</v>
      </c>
    </row>
    <row r="8444" spans="1:2" x14ac:dyDescent="0.25">
      <c r="A8444" s="62">
        <v>42152007</v>
      </c>
      <c r="B8444" s="63" t="s">
        <v>13975</v>
      </c>
    </row>
    <row r="8445" spans="1:2" x14ac:dyDescent="0.25">
      <c r="A8445" s="62">
        <v>42152008</v>
      </c>
      <c r="B8445" s="63" t="s">
        <v>10020</v>
      </c>
    </row>
    <row r="8446" spans="1:2" x14ac:dyDescent="0.25">
      <c r="A8446" s="62">
        <v>42152009</v>
      </c>
      <c r="B8446" s="63" t="s">
        <v>17543</v>
      </c>
    </row>
    <row r="8447" spans="1:2" x14ac:dyDescent="0.25">
      <c r="A8447" s="62">
        <v>42152010</v>
      </c>
      <c r="B8447" s="63" t="s">
        <v>2008</v>
      </c>
    </row>
    <row r="8448" spans="1:2" x14ac:dyDescent="0.25">
      <c r="A8448" s="62">
        <v>42152011</v>
      </c>
      <c r="B8448" s="63" t="s">
        <v>4402</v>
      </c>
    </row>
    <row r="8449" spans="1:2" x14ac:dyDescent="0.25">
      <c r="A8449" s="62">
        <v>42152012</v>
      </c>
      <c r="B8449" s="63" t="s">
        <v>17376</v>
      </c>
    </row>
    <row r="8450" spans="1:2" x14ac:dyDescent="0.25">
      <c r="A8450" s="62">
        <v>42152013</v>
      </c>
      <c r="B8450" s="63" t="s">
        <v>1557</v>
      </c>
    </row>
    <row r="8451" spans="1:2" x14ac:dyDescent="0.25">
      <c r="A8451" s="62">
        <v>42152014</v>
      </c>
      <c r="B8451" s="63" t="s">
        <v>13080</v>
      </c>
    </row>
    <row r="8452" spans="1:2" x14ac:dyDescent="0.25">
      <c r="A8452" s="62">
        <v>42152101</v>
      </c>
      <c r="B8452" s="63" t="s">
        <v>12255</v>
      </c>
    </row>
    <row r="8453" spans="1:2" x14ac:dyDescent="0.25">
      <c r="A8453" s="62">
        <v>42152102</v>
      </c>
      <c r="B8453" s="63" t="s">
        <v>1209</v>
      </c>
    </row>
    <row r="8454" spans="1:2" x14ac:dyDescent="0.25">
      <c r="A8454" s="62">
        <v>42152103</v>
      </c>
      <c r="B8454" s="63" t="s">
        <v>16086</v>
      </c>
    </row>
    <row r="8455" spans="1:2" x14ac:dyDescent="0.25">
      <c r="A8455" s="62">
        <v>42152104</v>
      </c>
      <c r="B8455" s="63" t="s">
        <v>7980</v>
      </c>
    </row>
    <row r="8456" spans="1:2" x14ac:dyDescent="0.25">
      <c r="A8456" s="62">
        <v>42152105</v>
      </c>
      <c r="B8456" s="63" t="s">
        <v>13492</v>
      </c>
    </row>
    <row r="8457" spans="1:2" x14ac:dyDescent="0.25">
      <c r="A8457" s="62">
        <v>42152106</v>
      </c>
      <c r="B8457" s="63" t="s">
        <v>3790</v>
      </c>
    </row>
    <row r="8458" spans="1:2" x14ac:dyDescent="0.25">
      <c r="A8458" s="62">
        <v>42152107</v>
      </c>
      <c r="B8458" s="63" t="s">
        <v>7497</v>
      </c>
    </row>
    <row r="8459" spans="1:2" x14ac:dyDescent="0.25">
      <c r="A8459" s="62">
        <v>42152108</v>
      </c>
      <c r="B8459" s="63" t="s">
        <v>2528</v>
      </c>
    </row>
    <row r="8460" spans="1:2" x14ac:dyDescent="0.25">
      <c r="A8460" s="62">
        <v>42152109</v>
      </c>
      <c r="B8460" s="63" t="s">
        <v>4304</v>
      </c>
    </row>
    <row r="8461" spans="1:2" x14ac:dyDescent="0.25">
      <c r="A8461" s="62">
        <v>42152110</v>
      </c>
      <c r="B8461" s="63" t="s">
        <v>3298</v>
      </c>
    </row>
    <row r="8462" spans="1:2" x14ac:dyDescent="0.25">
      <c r="A8462" s="62">
        <v>42152111</v>
      </c>
      <c r="B8462" s="63" t="s">
        <v>18066</v>
      </c>
    </row>
    <row r="8463" spans="1:2" x14ac:dyDescent="0.25">
      <c r="A8463" s="62">
        <v>42152112</v>
      </c>
      <c r="B8463" s="63" t="s">
        <v>14507</v>
      </c>
    </row>
    <row r="8464" spans="1:2" x14ac:dyDescent="0.25">
      <c r="A8464" s="62">
        <v>42152113</v>
      </c>
      <c r="B8464" s="63" t="s">
        <v>10763</v>
      </c>
    </row>
    <row r="8465" spans="1:2" x14ac:dyDescent="0.25">
      <c r="A8465" s="62">
        <v>42152114</v>
      </c>
      <c r="B8465" s="63" t="s">
        <v>2725</v>
      </c>
    </row>
    <row r="8466" spans="1:2" x14ac:dyDescent="0.25">
      <c r="A8466" s="62">
        <v>42152115</v>
      </c>
      <c r="B8466" s="63" t="s">
        <v>15077</v>
      </c>
    </row>
    <row r="8467" spans="1:2" x14ac:dyDescent="0.25">
      <c r="A8467" s="62">
        <v>42152201</v>
      </c>
      <c r="B8467" s="63" t="s">
        <v>16039</v>
      </c>
    </row>
    <row r="8468" spans="1:2" x14ac:dyDescent="0.25">
      <c r="A8468" s="62">
        <v>42152202</v>
      </c>
      <c r="B8468" s="63" t="s">
        <v>5593</v>
      </c>
    </row>
    <row r="8469" spans="1:2" x14ac:dyDescent="0.25">
      <c r="A8469" s="62">
        <v>42152203</v>
      </c>
      <c r="B8469" s="63" t="s">
        <v>12935</v>
      </c>
    </row>
    <row r="8470" spans="1:2" x14ac:dyDescent="0.25">
      <c r="A8470" s="62">
        <v>42152204</v>
      </c>
      <c r="B8470" s="63" t="s">
        <v>12546</v>
      </c>
    </row>
    <row r="8471" spans="1:2" x14ac:dyDescent="0.25">
      <c r="A8471" s="62">
        <v>42152205</v>
      </c>
      <c r="B8471" s="63" t="s">
        <v>18548</v>
      </c>
    </row>
    <row r="8472" spans="1:2" x14ac:dyDescent="0.25">
      <c r="A8472" s="62">
        <v>42152206</v>
      </c>
      <c r="B8472" s="63" t="s">
        <v>10754</v>
      </c>
    </row>
    <row r="8473" spans="1:2" x14ac:dyDescent="0.25">
      <c r="A8473" s="62">
        <v>42152207</v>
      </c>
      <c r="B8473" s="63" t="s">
        <v>4783</v>
      </c>
    </row>
    <row r="8474" spans="1:2" x14ac:dyDescent="0.25">
      <c r="A8474" s="62">
        <v>42152208</v>
      </c>
      <c r="B8474" s="63" t="s">
        <v>14997</v>
      </c>
    </row>
    <row r="8475" spans="1:2" x14ac:dyDescent="0.25">
      <c r="A8475" s="62">
        <v>42152209</v>
      </c>
      <c r="B8475" s="63" t="s">
        <v>14864</v>
      </c>
    </row>
    <row r="8476" spans="1:2" x14ac:dyDescent="0.25">
      <c r="A8476" s="62">
        <v>42152210</v>
      </c>
      <c r="B8476" s="63" t="s">
        <v>11696</v>
      </c>
    </row>
    <row r="8477" spans="1:2" x14ac:dyDescent="0.25">
      <c r="A8477" s="62">
        <v>42152211</v>
      </c>
      <c r="B8477" s="63" t="s">
        <v>16339</v>
      </c>
    </row>
    <row r="8478" spans="1:2" x14ac:dyDescent="0.25">
      <c r="A8478" s="62">
        <v>42152212</v>
      </c>
      <c r="B8478" s="63" t="s">
        <v>17533</v>
      </c>
    </row>
    <row r="8479" spans="1:2" x14ac:dyDescent="0.25">
      <c r="A8479" s="62">
        <v>42152213</v>
      </c>
      <c r="B8479" s="63" t="s">
        <v>11666</v>
      </c>
    </row>
    <row r="8480" spans="1:2" x14ac:dyDescent="0.25">
      <c r="A8480" s="62">
        <v>42152214</v>
      </c>
      <c r="B8480" s="63" t="s">
        <v>18499</v>
      </c>
    </row>
    <row r="8481" spans="1:2" x14ac:dyDescent="0.25">
      <c r="A8481" s="62">
        <v>42152215</v>
      </c>
      <c r="B8481" s="63" t="s">
        <v>13310</v>
      </c>
    </row>
    <row r="8482" spans="1:2" x14ac:dyDescent="0.25">
      <c r="A8482" s="62">
        <v>42152216</v>
      </c>
      <c r="B8482" s="63" t="s">
        <v>1082</v>
      </c>
    </row>
    <row r="8483" spans="1:2" x14ac:dyDescent="0.25">
      <c r="A8483" s="62">
        <v>42152217</v>
      </c>
      <c r="B8483" s="63" t="s">
        <v>12840</v>
      </c>
    </row>
    <row r="8484" spans="1:2" x14ac:dyDescent="0.25">
      <c r="A8484" s="62">
        <v>42152218</v>
      </c>
      <c r="B8484" s="63" t="s">
        <v>9171</v>
      </c>
    </row>
    <row r="8485" spans="1:2" x14ac:dyDescent="0.25">
      <c r="A8485" s="62">
        <v>42152219</v>
      </c>
      <c r="B8485" s="63" t="s">
        <v>13060</v>
      </c>
    </row>
    <row r="8486" spans="1:2" x14ac:dyDescent="0.25">
      <c r="A8486" s="62">
        <v>42152220</v>
      </c>
      <c r="B8486" s="63" t="s">
        <v>12428</v>
      </c>
    </row>
    <row r="8487" spans="1:2" x14ac:dyDescent="0.25">
      <c r="A8487" s="62">
        <v>42152221</v>
      </c>
      <c r="B8487" s="63" t="s">
        <v>16646</v>
      </c>
    </row>
    <row r="8488" spans="1:2" x14ac:dyDescent="0.25">
      <c r="A8488" s="62">
        <v>42152222</v>
      </c>
      <c r="B8488" s="63" t="s">
        <v>13726</v>
      </c>
    </row>
    <row r="8489" spans="1:2" x14ac:dyDescent="0.25">
      <c r="A8489" s="62">
        <v>42152223</v>
      </c>
      <c r="B8489" s="63" t="s">
        <v>18220</v>
      </c>
    </row>
    <row r="8490" spans="1:2" x14ac:dyDescent="0.25">
      <c r="A8490" s="62">
        <v>42152224</v>
      </c>
      <c r="B8490" s="63" t="s">
        <v>7739</v>
      </c>
    </row>
    <row r="8491" spans="1:2" x14ac:dyDescent="0.25">
      <c r="A8491" s="62">
        <v>42152301</v>
      </c>
      <c r="B8491" s="63" t="s">
        <v>2183</v>
      </c>
    </row>
    <row r="8492" spans="1:2" x14ac:dyDescent="0.25">
      <c r="A8492" s="62">
        <v>42152302</v>
      </c>
      <c r="B8492" s="63" t="s">
        <v>12733</v>
      </c>
    </row>
    <row r="8493" spans="1:2" x14ac:dyDescent="0.25">
      <c r="A8493" s="62">
        <v>42152303</v>
      </c>
      <c r="B8493" s="63" t="s">
        <v>11512</v>
      </c>
    </row>
    <row r="8494" spans="1:2" x14ac:dyDescent="0.25">
      <c r="A8494" s="62">
        <v>42152304</v>
      </c>
      <c r="B8494" s="63" t="s">
        <v>11111</v>
      </c>
    </row>
    <row r="8495" spans="1:2" x14ac:dyDescent="0.25">
      <c r="A8495" s="62">
        <v>42152305</v>
      </c>
      <c r="B8495" s="63" t="s">
        <v>18294</v>
      </c>
    </row>
    <row r="8496" spans="1:2" x14ac:dyDescent="0.25">
      <c r="A8496" s="62">
        <v>42152306</v>
      </c>
      <c r="B8496" s="63" t="s">
        <v>18363</v>
      </c>
    </row>
    <row r="8497" spans="1:2" x14ac:dyDescent="0.25">
      <c r="A8497" s="62">
        <v>42152307</v>
      </c>
      <c r="B8497" s="63" t="s">
        <v>10853</v>
      </c>
    </row>
    <row r="8498" spans="1:2" x14ac:dyDescent="0.25">
      <c r="A8498" s="62">
        <v>42152401</v>
      </c>
      <c r="B8498" s="63" t="s">
        <v>2689</v>
      </c>
    </row>
    <row r="8499" spans="1:2" x14ac:dyDescent="0.25">
      <c r="A8499" s="62">
        <v>42152402</v>
      </c>
      <c r="B8499" s="63" t="s">
        <v>5940</v>
      </c>
    </row>
    <row r="8500" spans="1:2" x14ac:dyDescent="0.25">
      <c r="A8500" s="62">
        <v>42152403</v>
      </c>
      <c r="B8500" s="63" t="s">
        <v>18450</v>
      </c>
    </row>
    <row r="8501" spans="1:2" x14ac:dyDescent="0.25">
      <c r="A8501" s="62">
        <v>42152404</v>
      </c>
      <c r="B8501" s="63" t="s">
        <v>10007</v>
      </c>
    </row>
    <row r="8502" spans="1:2" x14ac:dyDescent="0.25">
      <c r="A8502" s="62">
        <v>42152405</v>
      </c>
      <c r="B8502" s="63" t="s">
        <v>8146</v>
      </c>
    </row>
    <row r="8503" spans="1:2" x14ac:dyDescent="0.25">
      <c r="A8503" s="62">
        <v>42152406</v>
      </c>
      <c r="B8503" s="63" t="s">
        <v>2039</v>
      </c>
    </row>
    <row r="8504" spans="1:2" x14ac:dyDescent="0.25">
      <c r="A8504" s="62">
        <v>42152407</v>
      </c>
      <c r="B8504" s="63" t="s">
        <v>14672</v>
      </c>
    </row>
    <row r="8505" spans="1:2" x14ac:dyDescent="0.25">
      <c r="A8505" s="62">
        <v>42152408</v>
      </c>
      <c r="B8505" s="63" t="s">
        <v>5714</v>
      </c>
    </row>
    <row r="8506" spans="1:2" x14ac:dyDescent="0.25">
      <c r="A8506" s="62">
        <v>42152409</v>
      </c>
      <c r="B8506" s="63" t="s">
        <v>7541</v>
      </c>
    </row>
    <row r="8507" spans="1:2" x14ac:dyDescent="0.25">
      <c r="A8507" s="62">
        <v>42152410</v>
      </c>
      <c r="B8507" s="63" t="s">
        <v>8915</v>
      </c>
    </row>
    <row r="8508" spans="1:2" x14ac:dyDescent="0.25">
      <c r="A8508" s="62">
        <v>42152411</v>
      </c>
      <c r="B8508" s="63" t="s">
        <v>15225</v>
      </c>
    </row>
    <row r="8509" spans="1:2" x14ac:dyDescent="0.25">
      <c r="A8509" s="62">
        <v>42152412</v>
      </c>
      <c r="B8509" s="63" t="s">
        <v>10285</v>
      </c>
    </row>
    <row r="8510" spans="1:2" x14ac:dyDescent="0.25">
      <c r="A8510" s="62">
        <v>42152413</v>
      </c>
      <c r="B8510" s="63" t="s">
        <v>982</v>
      </c>
    </row>
    <row r="8511" spans="1:2" x14ac:dyDescent="0.25">
      <c r="A8511" s="62">
        <v>42152414</v>
      </c>
      <c r="B8511" s="63" t="s">
        <v>9677</v>
      </c>
    </row>
    <row r="8512" spans="1:2" x14ac:dyDescent="0.25">
      <c r="A8512" s="62">
        <v>42152415</v>
      </c>
      <c r="B8512" s="63" t="s">
        <v>18267</v>
      </c>
    </row>
    <row r="8513" spans="1:2" x14ac:dyDescent="0.25">
      <c r="A8513" s="62">
        <v>42152416</v>
      </c>
      <c r="B8513" s="63" t="s">
        <v>11888</v>
      </c>
    </row>
    <row r="8514" spans="1:2" x14ac:dyDescent="0.25">
      <c r="A8514" s="62">
        <v>42152417</v>
      </c>
      <c r="B8514" s="63" t="s">
        <v>860</v>
      </c>
    </row>
    <row r="8515" spans="1:2" x14ac:dyDescent="0.25">
      <c r="A8515" s="62">
        <v>42152418</v>
      </c>
      <c r="B8515" s="63" t="s">
        <v>18185</v>
      </c>
    </row>
    <row r="8516" spans="1:2" x14ac:dyDescent="0.25">
      <c r="A8516" s="62">
        <v>42152419</v>
      </c>
      <c r="B8516" s="63" t="s">
        <v>4527</v>
      </c>
    </row>
    <row r="8517" spans="1:2" x14ac:dyDescent="0.25">
      <c r="A8517" s="62">
        <v>42152420</v>
      </c>
      <c r="B8517" s="63" t="s">
        <v>6146</v>
      </c>
    </row>
    <row r="8518" spans="1:2" x14ac:dyDescent="0.25">
      <c r="A8518" s="62">
        <v>42152421</v>
      </c>
      <c r="B8518" s="63" t="s">
        <v>17144</v>
      </c>
    </row>
    <row r="8519" spans="1:2" x14ac:dyDescent="0.25">
      <c r="A8519" s="62">
        <v>42152422</v>
      </c>
      <c r="B8519" s="63" t="s">
        <v>11592</v>
      </c>
    </row>
    <row r="8520" spans="1:2" x14ac:dyDescent="0.25">
      <c r="A8520" s="62">
        <v>42152423</v>
      </c>
      <c r="B8520" s="63" t="s">
        <v>3042</v>
      </c>
    </row>
    <row r="8521" spans="1:2" x14ac:dyDescent="0.25">
      <c r="A8521" s="62">
        <v>42152424</v>
      </c>
      <c r="B8521" s="63" t="s">
        <v>13169</v>
      </c>
    </row>
    <row r="8522" spans="1:2" x14ac:dyDescent="0.25">
      <c r="A8522" s="62">
        <v>42152425</v>
      </c>
      <c r="B8522" s="63" t="s">
        <v>3985</v>
      </c>
    </row>
    <row r="8523" spans="1:2" x14ac:dyDescent="0.25">
      <c r="A8523" s="62">
        <v>42152426</v>
      </c>
      <c r="B8523" s="63" t="s">
        <v>329</v>
      </c>
    </row>
    <row r="8524" spans="1:2" x14ac:dyDescent="0.25">
      <c r="A8524" s="62">
        <v>42152427</v>
      </c>
      <c r="B8524" s="63" t="s">
        <v>9383</v>
      </c>
    </row>
    <row r="8525" spans="1:2" x14ac:dyDescent="0.25">
      <c r="A8525" s="62">
        <v>42152428</v>
      </c>
      <c r="B8525" s="63" t="s">
        <v>15545</v>
      </c>
    </row>
    <row r="8526" spans="1:2" x14ac:dyDescent="0.25">
      <c r="A8526" s="62">
        <v>42152429</v>
      </c>
      <c r="B8526" s="63" t="s">
        <v>2288</v>
      </c>
    </row>
    <row r="8527" spans="1:2" x14ac:dyDescent="0.25">
      <c r="A8527" s="62">
        <v>42152430</v>
      </c>
      <c r="B8527" s="63" t="s">
        <v>5851</v>
      </c>
    </row>
    <row r="8528" spans="1:2" x14ac:dyDescent="0.25">
      <c r="A8528" s="62">
        <v>42152431</v>
      </c>
      <c r="B8528" s="63" t="s">
        <v>2701</v>
      </c>
    </row>
    <row r="8529" spans="1:2" x14ac:dyDescent="0.25">
      <c r="A8529" s="62">
        <v>42152432</v>
      </c>
      <c r="B8529" s="63" t="s">
        <v>919</v>
      </c>
    </row>
    <row r="8530" spans="1:2" x14ac:dyDescent="0.25">
      <c r="A8530" s="62">
        <v>42152433</v>
      </c>
      <c r="B8530" s="63" t="s">
        <v>6488</v>
      </c>
    </row>
    <row r="8531" spans="1:2" x14ac:dyDescent="0.25">
      <c r="A8531" s="62">
        <v>42152434</v>
      </c>
      <c r="B8531" s="63" t="s">
        <v>6036</v>
      </c>
    </row>
    <row r="8532" spans="1:2" x14ac:dyDescent="0.25">
      <c r="A8532" s="62">
        <v>42152435</v>
      </c>
      <c r="B8532" s="63" t="s">
        <v>7960</v>
      </c>
    </row>
    <row r="8533" spans="1:2" x14ac:dyDescent="0.25">
      <c r="A8533" s="62">
        <v>42152436</v>
      </c>
      <c r="B8533" s="63" t="s">
        <v>4995</v>
      </c>
    </row>
    <row r="8534" spans="1:2" x14ac:dyDescent="0.25">
      <c r="A8534" s="62">
        <v>42152437</v>
      </c>
      <c r="B8534" s="63" t="s">
        <v>13562</v>
      </c>
    </row>
    <row r="8535" spans="1:2" x14ac:dyDescent="0.25">
      <c r="A8535" s="62">
        <v>42152438</v>
      </c>
      <c r="B8535" s="63" t="s">
        <v>7482</v>
      </c>
    </row>
    <row r="8536" spans="1:2" x14ac:dyDescent="0.25">
      <c r="A8536" s="62">
        <v>42152439</v>
      </c>
      <c r="B8536" s="63" t="s">
        <v>366</v>
      </c>
    </row>
    <row r="8537" spans="1:2" x14ac:dyDescent="0.25">
      <c r="A8537" s="62">
        <v>42152440</v>
      </c>
      <c r="B8537" s="63" t="s">
        <v>7657</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13650</v>
      </c>
    </row>
    <row r="8542" spans="1:2" x14ac:dyDescent="0.25">
      <c r="A8542" s="62">
        <v>42152445</v>
      </c>
      <c r="B8542" s="63" t="s">
        <v>15452</v>
      </c>
    </row>
    <row r="8543" spans="1:2" x14ac:dyDescent="0.25">
      <c r="A8543" s="62">
        <v>42152446</v>
      </c>
      <c r="B8543" s="63" t="s">
        <v>14212</v>
      </c>
    </row>
    <row r="8544" spans="1:2" x14ac:dyDescent="0.25">
      <c r="A8544" s="62">
        <v>42152447</v>
      </c>
      <c r="B8544" s="63" t="s">
        <v>11290</v>
      </c>
    </row>
    <row r="8545" spans="1:2" x14ac:dyDescent="0.25">
      <c r="A8545" s="62">
        <v>42152449</v>
      </c>
      <c r="B8545" s="63" t="s">
        <v>10380</v>
      </c>
    </row>
    <row r="8546" spans="1:2" x14ac:dyDescent="0.25">
      <c r="A8546" s="62">
        <v>42152450</v>
      </c>
      <c r="B8546" s="63" t="s">
        <v>6405</v>
      </c>
    </row>
    <row r="8547" spans="1:2" x14ac:dyDescent="0.25">
      <c r="A8547" s="62">
        <v>42152451</v>
      </c>
      <c r="B8547" s="63" t="s">
        <v>3334</v>
      </c>
    </row>
    <row r="8548" spans="1:2" x14ac:dyDescent="0.25">
      <c r="A8548" s="62">
        <v>42152452</v>
      </c>
      <c r="B8548" s="63" t="s">
        <v>5843</v>
      </c>
    </row>
    <row r="8549" spans="1:2" x14ac:dyDescent="0.25">
      <c r="A8549" s="62">
        <v>42152453</v>
      </c>
      <c r="B8549" s="63" t="s">
        <v>14055</v>
      </c>
    </row>
    <row r="8550" spans="1:2" x14ac:dyDescent="0.25">
      <c r="A8550" s="62">
        <v>42152454</v>
      </c>
      <c r="B8550" s="63" t="s">
        <v>15440</v>
      </c>
    </row>
    <row r="8551" spans="1:2" x14ac:dyDescent="0.25">
      <c r="A8551" s="62">
        <v>42152455</v>
      </c>
      <c r="B8551" s="63" t="s">
        <v>13741</v>
      </c>
    </row>
    <row r="8552" spans="1:2" x14ac:dyDescent="0.25">
      <c r="A8552" s="62">
        <v>42152456</v>
      </c>
      <c r="B8552" s="63" t="s">
        <v>16384</v>
      </c>
    </row>
    <row r="8553" spans="1:2" x14ac:dyDescent="0.25">
      <c r="A8553" s="62">
        <v>42152457</v>
      </c>
      <c r="B8553" s="63" t="s">
        <v>15382</v>
      </c>
    </row>
    <row r="8554" spans="1:2" x14ac:dyDescent="0.25">
      <c r="A8554" s="62">
        <v>42152458</v>
      </c>
      <c r="B8554" s="63" t="s">
        <v>11867</v>
      </c>
    </row>
    <row r="8555" spans="1:2" x14ac:dyDescent="0.25">
      <c r="A8555" s="62">
        <v>42152459</v>
      </c>
      <c r="B8555" s="63" t="s">
        <v>2336</v>
      </c>
    </row>
    <row r="8556" spans="1:2" x14ac:dyDescent="0.25">
      <c r="A8556" s="62">
        <v>42152460</v>
      </c>
      <c r="B8556" s="63" t="s">
        <v>8920</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2532</v>
      </c>
    </row>
    <row r="8561" spans="1:2" x14ac:dyDescent="0.25">
      <c r="A8561" s="62">
        <v>42152465</v>
      </c>
      <c r="B8561" s="63" t="s">
        <v>7568</v>
      </c>
    </row>
    <row r="8562" spans="1:2" x14ac:dyDescent="0.25">
      <c r="A8562" s="62">
        <v>42152501</v>
      </c>
      <c r="B8562" s="63" t="s">
        <v>10122</v>
      </c>
    </row>
    <row r="8563" spans="1:2" x14ac:dyDescent="0.25">
      <c r="A8563" s="62">
        <v>42152502</v>
      </c>
      <c r="B8563" s="63" t="s">
        <v>10181</v>
      </c>
    </row>
    <row r="8564" spans="1:2" x14ac:dyDescent="0.25">
      <c r="A8564" s="62">
        <v>42152503</v>
      </c>
      <c r="B8564" s="63" t="s">
        <v>8308</v>
      </c>
    </row>
    <row r="8565" spans="1:2" x14ac:dyDescent="0.25">
      <c r="A8565" s="62">
        <v>42152504</v>
      </c>
      <c r="B8565" s="63" t="s">
        <v>17807</v>
      </c>
    </row>
    <row r="8566" spans="1:2" x14ac:dyDescent="0.25">
      <c r="A8566" s="62">
        <v>42152505</v>
      </c>
      <c r="B8566" s="63" t="s">
        <v>17382</v>
      </c>
    </row>
    <row r="8567" spans="1:2" x14ac:dyDescent="0.25">
      <c r="A8567" s="62">
        <v>42152506</v>
      </c>
      <c r="B8567" s="63" t="s">
        <v>3418</v>
      </c>
    </row>
    <row r="8568" spans="1:2" x14ac:dyDescent="0.25">
      <c r="A8568" s="62">
        <v>42152507</v>
      </c>
      <c r="B8568" s="63" t="s">
        <v>2003</v>
      </c>
    </row>
    <row r="8569" spans="1:2" x14ac:dyDescent="0.25">
      <c r="A8569" s="62">
        <v>42152508</v>
      </c>
      <c r="B8569" s="63" t="s">
        <v>8363</v>
      </c>
    </row>
    <row r="8570" spans="1:2" x14ac:dyDescent="0.25">
      <c r="A8570" s="62">
        <v>42152509</v>
      </c>
      <c r="B8570" s="63" t="s">
        <v>10355</v>
      </c>
    </row>
    <row r="8571" spans="1:2" x14ac:dyDescent="0.25">
      <c r="A8571" s="62">
        <v>42152510</v>
      </c>
      <c r="B8571" s="63" t="s">
        <v>10209</v>
      </c>
    </row>
    <row r="8572" spans="1:2" x14ac:dyDescent="0.25">
      <c r="A8572" s="62">
        <v>42152511</v>
      </c>
      <c r="B8572" s="63" t="s">
        <v>1980</v>
      </c>
    </row>
    <row r="8573" spans="1:2" x14ac:dyDescent="0.25">
      <c r="A8573" s="62">
        <v>42152512</v>
      </c>
      <c r="B8573" s="63" t="s">
        <v>8994</v>
      </c>
    </row>
    <row r="8574" spans="1:2" x14ac:dyDescent="0.25">
      <c r="A8574" s="62">
        <v>42152513</v>
      </c>
      <c r="B8574" s="63" t="s">
        <v>17245</v>
      </c>
    </row>
    <row r="8575" spans="1:2" x14ac:dyDescent="0.25">
      <c r="A8575" s="62">
        <v>42152514</v>
      </c>
      <c r="B8575" s="63" t="s">
        <v>3968</v>
      </c>
    </row>
    <row r="8576" spans="1:2" x14ac:dyDescent="0.25">
      <c r="A8576" s="62">
        <v>42152516</v>
      </c>
      <c r="B8576" s="63" t="s">
        <v>18218</v>
      </c>
    </row>
    <row r="8577" spans="1:2" x14ac:dyDescent="0.25">
      <c r="A8577" s="62">
        <v>42152517</v>
      </c>
      <c r="B8577" s="63" t="s">
        <v>1514</v>
      </c>
    </row>
    <row r="8578" spans="1:2" x14ac:dyDescent="0.25">
      <c r="A8578" s="62">
        <v>42152518</v>
      </c>
      <c r="B8578" s="63" t="s">
        <v>9879</v>
      </c>
    </row>
    <row r="8579" spans="1:2" x14ac:dyDescent="0.25">
      <c r="A8579" s="62">
        <v>42152519</v>
      </c>
      <c r="B8579" s="63" t="s">
        <v>6492</v>
      </c>
    </row>
    <row r="8580" spans="1:2" x14ac:dyDescent="0.25">
      <c r="A8580" s="62">
        <v>42152520</v>
      </c>
      <c r="B8580" s="63" t="s">
        <v>9689</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2468</v>
      </c>
    </row>
    <row r="8588" spans="1:2" x14ac:dyDescent="0.25">
      <c r="A8588" s="62">
        <v>42152608</v>
      </c>
      <c r="B8588" s="63" t="s">
        <v>14753</v>
      </c>
    </row>
    <row r="8589" spans="1:2" x14ac:dyDescent="0.25">
      <c r="A8589" s="62">
        <v>42152701</v>
      </c>
      <c r="B8589" s="63" t="s">
        <v>18482</v>
      </c>
    </row>
    <row r="8590" spans="1:2" x14ac:dyDescent="0.25">
      <c r="A8590" s="62">
        <v>42152702</v>
      </c>
      <c r="B8590" s="63" t="s">
        <v>17611</v>
      </c>
    </row>
    <row r="8591" spans="1:2" x14ac:dyDescent="0.25">
      <c r="A8591" s="62">
        <v>42152703</v>
      </c>
      <c r="B8591" s="63" t="s">
        <v>1779</v>
      </c>
    </row>
    <row r="8592" spans="1:2" x14ac:dyDescent="0.25">
      <c r="A8592" s="62">
        <v>42152704</v>
      </c>
      <c r="B8592" s="63" t="s">
        <v>3029</v>
      </c>
    </row>
    <row r="8593" spans="1:2" x14ac:dyDescent="0.25">
      <c r="A8593" s="62">
        <v>42152705</v>
      </c>
      <c r="B8593" s="63" t="s">
        <v>954</v>
      </c>
    </row>
    <row r="8594" spans="1:2" x14ac:dyDescent="0.25">
      <c r="A8594" s="62">
        <v>42152706</v>
      </c>
      <c r="B8594" s="63" t="s">
        <v>10323</v>
      </c>
    </row>
    <row r="8595" spans="1:2" x14ac:dyDescent="0.25">
      <c r="A8595" s="62">
        <v>42152707</v>
      </c>
      <c r="B8595" s="63" t="s">
        <v>2602</v>
      </c>
    </row>
    <row r="8596" spans="1:2" x14ac:dyDescent="0.25">
      <c r="A8596" s="62">
        <v>42152708</v>
      </c>
      <c r="B8596" s="63" t="s">
        <v>5090</v>
      </c>
    </row>
    <row r="8597" spans="1:2" x14ac:dyDescent="0.25">
      <c r="A8597" s="62">
        <v>42152709</v>
      </c>
      <c r="B8597" s="63" t="s">
        <v>15430</v>
      </c>
    </row>
    <row r="8598" spans="1:2" x14ac:dyDescent="0.25">
      <c r="A8598" s="62">
        <v>42152710</v>
      </c>
      <c r="B8598" s="63" t="s">
        <v>18622</v>
      </c>
    </row>
    <row r="8599" spans="1:2" x14ac:dyDescent="0.25">
      <c r="A8599" s="62">
        <v>42152711</v>
      </c>
      <c r="B8599" s="63" t="s">
        <v>1224</v>
      </c>
    </row>
    <row r="8600" spans="1:2" x14ac:dyDescent="0.25">
      <c r="A8600" s="62">
        <v>42152712</v>
      </c>
      <c r="B8600" s="63" t="s">
        <v>15855</v>
      </c>
    </row>
    <row r="8601" spans="1:2" x14ac:dyDescent="0.25">
      <c r="A8601" s="62">
        <v>42152713</v>
      </c>
      <c r="B8601" s="63" t="s">
        <v>16665</v>
      </c>
    </row>
    <row r="8602" spans="1:2" x14ac:dyDescent="0.25">
      <c r="A8602" s="62">
        <v>42152714</v>
      </c>
      <c r="B8602" s="63" t="s">
        <v>7271</v>
      </c>
    </row>
    <row r="8603" spans="1:2" x14ac:dyDescent="0.25">
      <c r="A8603" s="62">
        <v>42152715</v>
      </c>
      <c r="B8603" s="63" t="s">
        <v>15399</v>
      </c>
    </row>
    <row r="8604" spans="1:2" x14ac:dyDescent="0.25">
      <c r="A8604" s="62">
        <v>42152716</v>
      </c>
      <c r="B8604" s="63" t="s">
        <v>2327</v>
      </c>
    </row>
    <row r="8605" spans="1:2" x14ac:dyDescent="0.25">
      <c r="A8605" s="62">
        <v>42152801</v>
      </c>
      <c r="B8605" s="63" t="s">
        <v>17077</v>
      </c>
    </row>
    <row r="8606" spans="1:2" x14ac:dyDescent="0.25">
      <c r="A8606" s="62">
        <v>42152802</v>
      </c>
      <c r="B8606" s="63" t="s">
        <v>12011</v>
      </c>
    </row>
    <row r="8607" spans="1:2" x14ac:dyDescent="0.25">
      <c r="A8607" s="62">
        <v>42152803</v>
      </c>
      <c r="B8607" s="63" t="s">
        <v>4483</v>
      </c>
    </row>
    <row r="8608" spans="1:2" x14ac:dyDescent="0.25">
      <c r="A8608" s="62">
        <v>42152804</v>
      </c>
      <c r="B8608" s="63" t="s">
        <v>10849</v>
      </c>
    </row>
    <row r="8609" spans="1:2" x14ac:dyDescent="0.25">
      <c r="A8609" s="62">
        <v>42152805</v>
      </c>
      <c r="B8609" s="63" t="s">
        <v>4847</v>
      </c>
    </row>
    <row r="8610" spans="1:2" x14ac:dyDescent="0.25">
      <c r="A8610" s="62">
        <v>42152806</v>
      </c>
      <c r="B8610" s="63" t="s">
        <v>5466</v>
      </c>
    </row>
    <row r="8611" spans="1:2" x14ac:dyDescent="0.25">
      <c r="A8611" s="62">
        <v>42152807</v>
      </c>
      <c r="B8611" s="63" t="s">
        <v>16802</v>
      </c>
    </row>
    <row r="8612" spans="1:2" x14ac:dyDescent="0.25">
      <c r="A8612" s="62">
        <v>42152808</v>
      </c>
      <c r="B8612" s="63" t="s">
        <v>11283</v>
      </c>
    </row>
    <row r="8613" spans="1:2" x14ac:dyDescent="0.25">
      <c r="A8613" s="62">
        <v>42152809</v>
      </c>
      <c r="B8613" s="63" t="s">
        <v>11707</v>
      </c>
    </row>
    <row r="8614" spans="1:2" x14ac:dyDescent="0.25">
      <c r="A8614" s="62">
        <v>42152810</v>
      </c>
      <c r="B8614" s="63" t="s">
        <v>7719</v>
      </c>
    </row>
    <row r="8615" spans="1:2" x14ac:dyDescent="0.25">
      <c r="A8615" s="62">
        <v>42161501</v>
      </c>
      <c r="B8615" s="63" t="s">
        <v>15343</v>
      </c>
    </row>
    <row r="8616" spans="1:2" x14ac:dyDescent="0.25">
      <c r="A8616" s="62">
        <v>42161502</v>
      </c>
      <c r="B8616" s="63" t="s">
        <v>14874</v>
      </c>
    </row>
    <row r="8617" spans="1:2" x14ac:dyDescent="0.25">
      <c r="A8617" s="62">
        <v>42161503</v>
      </c>
      <c r="B8617" s="63" t="s">
        <v>9409</v>
      </c>
    </row>
    <row r="8618" spans="1:2" x14ac:dyDescent="0.25">
      <c r="A8618" s="62">
        <v>42161504</v>
      </c>
      <c r="B8618" s="63" t="s">
        <v>9915</v>
      </c>
    </row>
    <row r="8619" spans="1:2" x14ac:dyDescent="0.25">
      <c r="A8619" s="62">
        <v>42161505</v>
      </c>
      <c r="B8619" s="63" t="s">
        <v>11728</v>
      </c>
    </row>
    <row r="8620" spans="1:2" x14ac:dyDescent="0.25">
      <c r="A8620" s="62">
        <v>42161506</v>
      </c>
      <c r="B8620" s="63" t="s">
        <v>3597</v>
      </c>
    </row>
    <row r="8621" spans="1:2" x14ac:dyDescent="0.25">
      <c r="A8621" s="62">
        <v>42161507</v>
      </c>
      <c r="B8621" s="63" t="s">
        <v>15270</v>
      </c>
    </row>
    <row r="8622" spans="1:2" x14ac:dyDescent="0.25">
      <c r="A8622" s="62">
        <v>42161508</v>
      </c>
      <c r="B8622" s="63" t="s">
        <v>11799</v>
      </c>
    </row>
    <row r="8623" spans="1:2" x14ac:dyDescent="0.25">
      <c r="A8623" s="62">
        <v>42161509</v>
      </c>
      <c r="B8623" s="63" t="s">
        <v>5857</v>
      </c>
    </row>
    <row r="8624" spans="1:2" x14ac:dyDescent="0.25">
      <c r="A8624" s="62">
        <v>42161510</v>
      </c>
      <c r="B8624" s="63" t="s">
        <v>5454</v>
      </c>
    </row>
    <row r="8625" spans="1:2" x14ac:dyDescent="0.25">
      <c r="A8625" s="62">
        <v>42161601</v>
      </c>
      <c r="B8625" s="63" t="s">
        <v>3258</v>
      </c>
    </row>
    <row r="8626" spans="1:2" x14ac:dyDescent="0.25">
      <c r="A8626" s="62">
        <v>42161602</v>
      </c>
      <c r="B8626" s="63" t="s">
        <v>16817</v>
      </c>
    </row>
    <row r="8627" spans="1:2" x14ac:dyDescent="0.25">
      <c r="A8627" s="62">
        <v>42161603</v>
      </c>
      <c r="B8627" s="63" t="s">
        <v>900</v>
      </c>
    </row>
    <row r="8628" spans="1:2" x14ac:dyDescent="0.25">
      <c r="A8628" s="62">
        <v>42161604</v>
      </c>
      <c r="B8628" s="63" t="s">
        <v>11955</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6636</v>
      </c>
    </row>
    <row r="8636" spans="1:2" x14ac:dyDescent="0.25">
      <c r="A8636" s="62">
        <v>42161612</v>
      </c>
      <c r="B8636" s="63" t="s">
        <v>14681</v>
      </c>
    </row>
    <row r="8637" spans="1:2" x14ac:dyDescent="0.25">
      <c r="A8637" s="62">
        <v>42161613</v>
      </c>
      <c r="B8637" s="63" t="s">
        <v>7939</v>
      </c>
    </row>
    <row r="8638" spans="1:2" x14ac:dyDescent="0.25">
      <c r="A8638" s="62">
        <v>42161614</v>
      </c>
      <c r="B8638" s="63" t="s">
        <v>13450</v>
      </c>
    </row>
    <row r="8639" spans="1:2" x14ac:dyDescent="0.25">
      <c r="A8639" s="62">
        <v>42161615</v>
      </c>
      <c r="B8639" s="63" t="s">
        <v>886</v>
      </c>
    </row>
    <row r="8640" spans="1:2" x14ac:dyDescent="0.25">
      <c r="A8640" s="62">
        <v>42161616</v>
      </c>
      <c r="B8640" s="63" t="s">
        <v>1763</v>
      </c>
    </row>
    <row r="8641" spans="1:2" x14ac:dyDescent="0.25">
      <c r="A8641" s="62">
        <v>42161617</v>
      </c>
      <c r="B8641" s="63" t="s">
        <v>8806</v>
      </c>
    </row>
    <row r="8642" spans="1:2" x14ac:dyDescent="0.25">
      <c r="A8642" s="62">
        <v>42161618</v>
      </c>
      <c r="B8642" s="63" t="s">
        <v>16756</v>
      </c>
    </row>
    <row r="8643" spans="1:2" x14ac:dyDescent="0.25">
      <c r="A8643" s="62">
        <v>42161619</v>
      </c>
      <c r="B8643" s="63" t="s">
        <v>3825</v>
      </c>
    </row>
    <row r="8644" spans="1:2" x14ac:dyDescent="0.25">
      <c r="A8644" s="62">
        <v>42161620</v>
      </c>
      <c r="B8644" s="63" t="s">
        <v>9268</v>
      </c>
    </row>
    <row r="8645" spans="1:2" x14ac:dyDescent="0.25">
      <c r="A8645" s="62">
        <v>42161621</v>
      </c>
      <c r="B8645" s="63" t="s">
        <v>12195</v>
      </c>
    </row>
    <row r="8646" spans="1:2" x14ac:dyDescent="0.25">
      <c r="A8646" s="62">
        <v>42161622</v>
      </c>
      <c r="B8646" s="63" t="s">
        <v>8145</v>
      </c>
    </row>
    <row r="8647" spans="1:2" x14ac:dyDescent="0.25">
      <c r="A8647" s="62">
        <v>42161623</v>
      </c>
      <c r="B8647" s="63" t="s">
        <v>5307</v>
      </c>
    </row>
    <row r="8648" spans="1:2" x14ac:dyDescent="0.25">
      <c r="A8648" s="62">
        <v>42161624</v>
      </c>
      <c r="B8648" s="63" t="s">
        <v>8188</v>
      </c>
    </row>
    <row r="8649" spans="1:2" x14ac:dyDescent="0.25">
      <c r="A8649" s="62">
        <v>42161625</v>
      </c>
      <c r="B8649" s="63" t="s">
        <v>12055</v>
      </c>
    </row>
    <row r="8650" spans="1:2" x14ac:dyDescent="0.25">
      <c r="A8650" s="62">
        <v>42161626</v>
      </c>
      <c r="B8650" s="63" t="s">
        <v>7479</v>
      </c>
    </row>
    <row r="8651" spans="1:2" x14ac:dyDescent="0.25">
      <c r="A8651" s="62">
        <v>42161627</v>
      </c>
      <c r="B8651" s="63" t="s">
        <v>13713</v>
      </c>
    </row>
    <row r="8652" spans="1:2" x14ac:dyDescent="0.25">
      <c r="A8652" s="62">
        <v>42161628</v>
      </c>
      <c r="B8652" s="63" t="s">
        <v>11014</v>
      </c>
    </row>
    <row r="8653" spans="1:2" x14ac:dyDescent="0.25">
      <c r="A8653" s="62">
        <v>42161629</v>
      </c>
      <c r="B8653" s="63" t="s">
        <v>16905</v>
      </c>
    </row>
    <row r="8654" spans="1:2" x14ac:dyDescent="0.25">
      <c r="A8654" s="62">
        <v>42161630</v>
      </c>
      <c r="B8654" s="63" t="s">
        <v>4521</v>
      </c>
    </row>
    <row r="8655" spans="1:2" x14ac:dyDescent="0.25">
      <c r="A8655" s="62">
        <v>42161631</v>
      </c>
      <c r="B8655" s="63" t="s">
        <v>9926</v>
      </c>
    </row>
    <row r="8656" spans="1:2" x14ac:dyDescent="0.25">
      <c r="A8656" s="62">
        <v>42161632</v>
      </c>
      <c r="B8656" s="63" t="s">
        <v>6133</v>
      </c>
    </row>
    <row r="8657" spans="1:2" x14ac:dyDescent="0.25">
      <c r="A8657" s="62">
        <v>42161633</v>
      </c>
      <c r="B8657" s="63" t="s">
        <v>4891</v>
      </c>
    </row>
    <row r="8658" spans="1:2" x14ac:dyDescent="0.25">
      <c r="A8658" s="62">
        <v>42161634</v>
      </c>
      <c r="B8658" s="63" t="s">
        <v>361</v>
      </c>
    </row>
    <row r="8659" spans="1:2" x14ac:dyDescent="0.25">
      <c r="A8659" s="62">
        <v>42161635</v>
      </c>
      <c r="B8659" s="63" t="s">
        <v>8127</v>
      </c>
    </row>
    <row r="8660" spans="1:2" x14ac:dyDescent="0.25">
      <c r="A8660" s="62">
        <v>42161701</v>
      </c>
      <c r="B8660" s="63" t="s">
        <v>6652</v>
      </c>
    </row>
    <row r="8661" spans="1:2" x14ac:dyDescent="0.25">
      <c r="A8661" s="62">
        <v>42161702</v>
      </c>
      <c r="B8661" s="63" t="s">
        <v>10205</v>
      </c>
    </row>
    <row r="8662" spans="1:2" x14ac:dyDescent="0.25">
      <c r="A8662" s="62">
        <v>42161703</v>
      </c>
      <c r="B8662" s="63" t="s">
        <v>18534</v>
      </c>
    </row>
    <row r="8663" spans="1:2" x14ac:dyDescent="0.25">
      <c r="A8663" s="62">
        <v>42161704</v>
      </c>
      <c r="B8663" s="63" t="s">
        <v>3599</v>
      </c>
    </row>
    <row r="8664" spans="1:2" x14ac:dyDescent="0.25">
      <c r="A8664" s="62">
        <v>42161801</v>
      </c>
      <c r="B8664" s="63" t="s">
        <v>16306</v>
      </c>
    </row>
    <row r="8665" spans="1:2" x14ac:dyDescent="0.25">
      <c r="A8665" s="62">
        <v>42161802</v>
      </c>
      <c r="B8665" s="63" t="s">
        <v>11027</v>
      </c>
    </row>
    <row r="8666" spans="1:2" x14ac:dyDescent="0.25">
      <c r="A8666" s="62">
        <v>42161803</v>
      </c>
      <c r="B8666" s="63" t="s">
        <v>18449</v>
      </c>
    </row>
    <row r="8667" spans="1:2" x14ac:dyDescent="0.25">
      <c r="A8667" s="62">
        <v>42161804</v>
      </c>
      <c r="B8667" s="63" t="s">
        <v>16009</v>
      </c>
    </row>
    <row r="8668" spans="1:2" x14ac:dyDescent="0.25">
      <c r="A8668" s="62">
        <v>42171501</v>
      </c>
      <c r="B8668" s="63" t="s">
        <v>8266</v>
      </c>
    </row>
    <row r="8669" spans="1:2" x14ac:dyDescent="0.25">
      <c r="A8669" s="62">
        <v>42171502</v>
      </c>
      <c r="B8669" s="63" t="s">
        <v>14995</v>
      </c>
    </row>
    <row r="8670" spans="1:2" x14ac:dyDescent="0.25">
      <c r="A8670" s="62">
        <v>42171601</v>
      </c>
      <c r="B8670" s="63" t="s">
        <v>15342</v>
      </c>
    </row>
    <row r="8671" spans="1:2" x14ac:dyDescent="0.25">
      <c r="A8671" s="62">
        <v>42171602</v>
      </c>
      <c r="B8671" s="63" t="s">
        <v>471</v>
      </c>
    </row>
    <row r="8672" spans="1:2" x14ac:dyDescent="0.25">
      <c r="A8672" s="62">
        <v>42171603</v>
      </c>
      <c r="B8672" s="63" t="s">
        <v>4433</v>
      </c>
    </row>
    <row r="8673" spans="1:2" x14ac:dyDescent="0.25">
      <c r="A8673" s="62">
        <v>42171604</v>
      </c>
      <c r="B8673" s="63" t="s">
        <v>5064</v>
      </c>
    </row>
    <row r="8674" spans="1:2" x14ac:dyDescent="0.25">
      <c r="A8674" s="62">
        <v>42171605</v>
      </c>
      <c r="B8674" s="63" t="s">
        <v>681</v>
      </c>
    </row>
    <row r="8675" spans="1:2" x14ac:dyDescent="0.25">
      <c r="A8675" s="62">
        <v>42171606</v>
      </c>
      <c r="B8675" s="63" t="s">
        <v>13457</v>
      </c>
    </row>
    <row r="8676" spans="1:2" x14ac:dyDescent="0.25">
      <c r="A8676" s="62">
        <v>42171607</v>
      </c>
      <c r="B8676" s="63" t="s">
        <v>11838</v>
      </c>
    </row>
    <row r="8677" spans="1:2" x14ac:dyDescent="0.25">
      <c r="A8677" s="62">
        <v>42171608</v>
      </c>
      <c r="B8677" s="63" t="s">
        <v>5910</v>
      </c>
    </row>
    <row r="8678" spans="1:2" x14ac:dyDescent="0.25">
      <c r="A8678" s="62">
        <v>42171609</v>
      </c>
      <c r="B8678" s="63" t="s">
        <v>12278</v>
      </c>
    </row>
    <row r="8679" spans="1:2" x14ac:dyDescent="0.25">
      <c r="A8679" s="62">
        <v>42171610</v>
      </c>
      <c r="B8679" s="63" t="s">
        <v>18064</v>
      </c>
    </row>
    <row r="8680" spans="1:2" x14ac:dyDescent="0.25">
      <c r="A8680" s="62">
        <v>42171611</v>
      </c>
      <c r="B8680" s="63" t="s">
        <v>3417</v>
      </c>
    </row>
    <row r="8681" spans="1:2" x14ac:dyDescent="0.25">
      <c r="A8681" s="62">
        <v>42171612</v>
      </c>
      <c r="B8681" s="63" t="s">
        <v>8119</v>
      </c>
    </row>
    <row r="8682" spans="1:2" x14ac:dyDescent="0.25">
      <c r="A8682" s="62">
        <v>42171613</v>
      </c>
      <c r="B8682" s="63" t="s">
        <v>2755</v>
      </c>
    </row>
    <row r="8683" spans="1:2" x14ac:dyDescent="0.25">
      <c r="A8683" s="62">
        <v>42171614</v>
      </c>
      <c r="B8683" s="63" t="s">
        <v>13691</v>
      </c>
    </row>
    <row r="8684" spans="1:2" x14ac:dyDescent="0.25">
      <c r="A8684" s="62">
        <v>42171701</v>
      </c>
      <c r="B8684" s="63" t="s">
        <v>5743</v>
      </c>
    </row>
    <row r="8685" spans="1:2" x14ac:dyDescent="0.25">
      <c r="A8685" s="62">
        <v>42171702</v>
      </c>
      <c r="B8685" s="63" t="s">
        <v>413</v>
      </c>
    </row>
    <row r="8686" spans="1:2" x14ac:dyDescent="0.25">
      <c r="A8686" s="62">
        <v>42171703</v>
      </c>
      <c r="B8686" s="63" t="s">
        <v>12799</v>
      </c>
    </row>
    <row r="8687" spans="1:2" x14ac:dyDescent="0.25">
      <c r="A8687" s="62">
        <v>42171704</v>
      </c>
      <c r="B8687" s="63" t="s">
        <v>2692</v>
      </c>
    </row>
    <row r="8688" spans="1:2" x14ac:dyDescent="0.25">
      <c r="A8688" s="62">
        <v>42171801</v>
      </c>
      <c r="B8688" s="63" t="s">
        <v>17877</v>
      </c>
    </row>
    <row r="8689" spans="1:2" x14ac:dyDescent="0.25">
      <c r="A8689" s="62">
        <v>42171802</v>
      </c>
      <c r="B8689" s="63" t="s">
        <v>2476</v>
      </c>
    </row>
    <row r="8690" spans="1:2" x14ac:dyDescent="0.25">
      <c r="A8690" s="62">
        <v>42171803</v>
      </c>
      <c r="B8690" s="63" t="s">
        <v>6037</v>
      </c>
    </row>
    <row r="8691" spans="1:2" x14ac:dyDescent="0.25">
      <c r="A8691" s="62">
        <v>42171804</v>
      </c>
      <c r="B8691" s="63" t="s">
        <v>14169</v>
      </c>
    </row>
    <row r="8692" spans="1:2" x14ac:dyDescent="0.25">
      <c r="A8692" s="62">
        <v>42171805</v>
      </c>
      <c r="B8692" s="63" t="s">
        <v>2023</v>
      </c>
    </row>
    <row r="8693" spans="1:2" x14ac:dyDescent="0.25">
      <c r="A8693" s="62">
        <v>42171806</v>
      </c>
      <c r="B8693" s="63" t="s">
        <v>12550</v>
      </c>
    </row>
    <row r="8694" spans="1:2" x14ac:dyDescent="0.25">
      <c r="A8694" s="62">
        <v>42171901</v>
      </c>
      <c r="B8694" s="63" t="s">
        <v>7012</v>
      </c>
    </row>
    <row r="8695" spans="1:2" x14ac:dyDescent="0.25">
      <c r="A8695" s="62">
        <v>42171902</v>
      </c>
      <c r="B8695" s="63" t="s">
        <v>18387</v>
      </c>
    </row>
    <row r="8696" spans="1:2" x14ac:dyDescent="0.25">
      <c r="A8696" s="62">
        <v>42171903</v>
      </c>
      <c r="B8696" s="63" t="s">
        <v>2628</v>
      </c>
    </row>
    <row r="8697" spans="1:2" x14ac:dyDescent="0.25">
      <c r="A8697" s="62">
        <v>42171904</v>
      </c>
      <c r="B8697" s="63" t="s">
        <v>14542</v>
      </c>
    </row>
    <row r="8698" spans="1:2" x14ac:dyDescent="0.25">
      <c r="A8698" s="62">
        <v>42171905</v>
      </c>
      <c r="B8698" s="63" t="s">
        <v>11067</v>
      </c>
    </row>
    <row r="8699" spans="1:2" x14ac:dyDescent="0.25">
      <c r="A8699" s="62">
        <v>42171906</v>
      </c>
      <c r="B8699" s="63" t="s">
        <v>9385</v>
      </c>
    </row>
    <row r="8700" spans="1:2" x14ac:dyDescent="0.25">
      <c r="A8700" s="62">
        <v>42171907</v>
      </c>
      <c r="B8700" s="63" t="s">
        <v>5641</v>
      </c>
    </row>
    <row r="8701" spans="1:2" x14ac:dyDescent="0.25">
      <c r="A8701" s="62">
        <v>42171908</v>
      </c>
      <c r="B8701" s="63" t="s">
        <v>12185</v>
      </c>
    </row>
    <row r="8702" spans="1:2" x14ac:dyDescent="0.25">
      <c r="A8702" s="62">
        <v>42171909</v>
      </c>
      <c r="B8702" s="63" t="s">
        <v>18414</v>
      </c>
    </row>
    <row r="8703" spans="1:2" x14ac:dyDescent="0.25">
      <c r="A8703" s="62">
        <v>42171910</v>
      </c>
      <c r="B8703" s="63" t="s">
        <v>13978</v>
      </c>
    </row>
    <row r="8704" spans="1:2" x14ac:dyDescent="0.25">
      <c r="A8704" s="62">
        <v>42171911</v>
      </c>
      <c r="B8704" s="63" t="s">
        <v>15297</v>
      </c>
    </row>
    <row r="8705" spans="1:2" x14ac:dyDescent="0.25">
      <c r="A8705" s="62">
        <v>42171912</v>
      </c>
      <c r="B8705" s="63" t="s">
        <v>15830</v>
      </c>
    </row>
    <row r="8706" spans="1:2" x14ac:dyDescent="0.25">
      <c r="A8706" s="62">
        <v>42171913</v>
      </c>
      <c r="B8706" s="63" t="s">
        <v>1398</v>
      </c>
    </row>
    <row r="8707" spans="1:2" x14ac:dyDescent="0.25">
      <c r="A8707" s="62">
        <v>42171914</v>
      </c>
      <c r="B8707" s="63" t="s">
        <v>16046</v>
      </c>
    </row>
    <row r="8708" spans="1:2" x14ac:dyDescent="0.25">
      <c r="A8708" s="62">
        <v>42171915</v>
      </c>
      <c r="B8708" s="63" t="s">
        <v>12159</v>
      </c>
    </row>
    <row r="8709" spans="1:2" x14ac:dyDescent="0.25">
      <c r="A8709" s="62">
        <v>42171916</v>
      </c>
      <c r="B8709" s="63" t="s">
        <v>7115</v>
      </c>
    </row>
    <row r="8710" spans="1:2" x14ac:dyDescent="0.25">
      <c r="A8710" s="62">
        <v>42171917</v>
      </c>
      <c r="B8710" s="63" t="s">
        <v>12425</v>
      </c>
    </row>
    <row r="8711" spans="1:2" x14ac:dyDescent="0.25">
      <c r="A8711" s="62">
        <v>42171918</v>
      </c>
      <c r="B8711" s="63" t="s">
        <v>6884</v>
      </c>
    </row>
    <row r="8712" spans="1:2" x14ac:dyDescent="0.25">
      <c r="A8712" s="62">
        <v>42171919</v>
      </c>
      <c r="B8712" s="63" t="s">
        <v>17812</v>
      </c>
    </row>
    <row r="8713" spans="1:2" x14ac:dyDescent="0.25">
      <c r="A8713" s="62">
        <v>42171920</v>
      </c>
      <c r="B8713" s="63" t="s">
        <v>15508</v>
      </c>
    </row>
    <row r="8714" spans="1:2" x14ac:dyDescent="0.25">
      <c r="A8714" s="62">
        <v>42172001</v>
      </c>
      <c r="B8714" s="63" t="s">
        <v>5262</v>
      </c>
    </row>
    <row r="8715" spans="1:2" x14ac:dyDescent="0.25">
      <c r="A8715" s="62">
        <v>42172002</v>
      </c>
      <c r="B8715" s="63" t="s">
        <v>7058</v>
      </c>
    </row>
    <row r="8716" spans="1:2" x14ac:dyDescent="0.25">
      <c r="A8716" s="62">
        <v>42172003</v>
      </c>
      <c r="B8716" s="63" t="s">
        <v>3895</v>
      </c>
    </row>
    <row r="8717" spans="1:2" x14ac:dyDescent="0.25">
      <c r="A8717" s="62">
        <v>42172004</v>
      </c>
      <c r="B8717" s="63" t="s">
        <v>12481</v>
      </c>
    </row>
    <row r="8718" spans="1:2" x14ac:dyDescent="0.25">
      <c r="A8718" s="62">
        <v>42172005</v>
      </c>
      <c r="B8718" s="63" t="s">
        <v>6510</v>
      </c>
    </row>
    <row r="8719" spans="1:2" x14ac:dyDescent="0.25">
      <c r="A8719" s="62">
        <v>42172006</v>
      </c>
      <c r="B8719" s="63" t="s">
        <v>947</v>
      </c>
    </row>
    <row r="8720" spans="1:2" x14ac:dyDescent="0.25">
      <c r="A8720" s="62">
        <v>42172007</v>
      </c>
      <c r="B8720" s="63" t="s">
        <v>11369</v>
      </c>
    </row>
    <row r="8721" spans="1:2" x14ac:dyDescent="0.25">
      <c r="A8721" s="62">
        <v>42172008</v>
      </c>
      <c r="B8721" s="63" t="s">
        <v>17888</v>
      </c>
    </row>
    <row r="8722" spans="1:2" x14ac:dyDescent="0.25">
      <c r="A8722" s="62">
        <v>42172009</v>
      </c>
      <c r="B8722" s="63" t="s">
        <v>9811</v>
      </c>
    </row>
    <row r="8723" spans="1:2" x14ac:dyDescent="0.25">
      <c r="A8723" s="62">
        <v>42172010</v>
      </c>
      <c r="B8723" s="63" t="s">
        <v>16704</v>
      </c>
    </row>
    <row r="8724" spans="1:2" x14ac:dyDescent="0.25">
      <c r="A8724" s="62">
        <v>42172011</v>
      </c>
      <c r="B8724" s="63" t="s">
        <v>18573</v>
      </c>
    </row>
    <row r="8725" spans="1:2" x14ac:dyDescent="0.25">
      <c r="A8725" s="62">
        <v>42172012</v>
      </c>
      <c r="B8725" s="63" t="s">
        <v>13942</v>
      </c>
    </row>
    <row r="8726" spans="1:2" x14ac:dyDescent="0.25">
      <c r="A8726" s="62">
        <v>42172013</v>
      </c>
      <c r="B8726" s="63" t="s">
        <v>9338</v>
      </c>
    </row>
    <row r="8727" spans="1:2" x14ac:dyDescent="0.25">
      <c r="A8727" s="62">
        <v>42172014</v>
      </c>
      <c r="B8727" s="63" t="s">
        <v>11216</v>
      </c>
    </row>
    <row r="8728" spans="1:2" x14ac:dyDescent="0.25">
      <c r="A8728" s="62">
        <v>42172015</v>
      </c>
      <c r="B8728" s="63" t="s">
        <v>9000</v>
      </c>
    </row>
    <row r="8729" spans="1:2" x14ac:dyDescent="0.25">
      <c r="A8729" s="62">
        <v>42172016</v>
      </c>
      <c r="B8729" s="63" t="s">
        <v>15312</v>
      </c>
    </row>
    <row r="8730" spans="1:2" x14ac:dyDescent="0.25">
      <c r="A8730" s="62">
        <v>42172017</v>
      </c>
      <c r="B8730" s="63" t="s">
        <v>6730</v>
      </c>
    </row>
    <row r="8731" spans="1:2" x14ac:dyDescent="0.25">
      <c r="A8731" s="62">
        <v>42172101</v>
      </c>
      <c r="B8731" s="63" t="s">
        <v>4371</v>
      </c>
    </row>
    <row r="8732" spans="1:2" x14ac:dyDescent="0.25">
      <c r="A8732" s="62">
        <v>42172102</v>
      </c>
      <c r="B8732" s="63" t="s">
        <v>13495</v>
      </c>
    </row>
    <row r="8733" spans="1:2" x14ac:dyDescent="0.25">
      <c r="A8733" s="62">
        <v>42172103</v>
      </c>
      <c r="B8733" s="63" t="s">
        <v>14742</v>
      </c>
    </row>
    <row r="8734" spans="1:2" x14ac:dyDescent="0.25">
      <c r="A8734" s="62">
        <v>42172201</v>
      </c>
      <c r="B8734" s="63" t="s">
        <v>15007</v>
      </c>
    </row>
    <row r="8735" spans="1:2" x14ac:dyDescent="0.25">
      <c r="A8735" s="62">
        <v>42181501</v>
      </c>
      <c r="B8735" s="63" t="s">
        <v>2452</v>
      </c>
    </row>
    <row r="8736" spans="1:2" x14ac:dyDescent="0.25">
      <c r="A8736" s="62">
        <v>42181502</v>
      </c>
      <c r="B8736" s="63" t="s">
        <v>7500</v>
      </c>
    </row>
    <row r="8737" spans="1:2" x14ac:dyDescent="0.25">
      <c r="A8737" s="62">
        <v>42181503</v>
      </c>
      <c r="B8737" s="63" t="s">
        <v>11085</v>
      </c>
    </row>
    <row r="8738" spans="1:2" x14ac:dyDescent="0.25">
      <c r="A8738" s="62">
        <v>42181504</v>
      </c>
      <c r="B8738" s="63" t="s">
        <v>11162</v>
      </c>
    </row>
    <row r="8739" spans="1:2" x14ac:dyDescent="0.25">
      <c r="A8739" s="62">
        <v>42181505</v>
      </c>
      <c r="B8739" s="63" t="s">
        <v>13547</v>
      </c>
    </row>
    <row r="8740" spans="1:2" x14ac:dyDescent="0.25">
      <c r="A8740" s="62">
        <v>42181506</v>
      </c>
      <c r="B8740" s="63" t="s">
        <v>6833</v>
      </c>
    </row>
    <row r="8741" spans="1:2" x14ac:dyDescent="0.25">
      <c r="A8741" s="62">
        <v>42181507</v>
      </c>
      <c r="B8741" s="63" t="s">
        <v>13214</v>
      </c>
    </row>
    <row r="8742" spans="1:2" x14ac:dyDescent="0.25">
      <c r="A8742" s="62">
        <v>42181508</v>
      </c>
      <c r="B8742" s="63" t="s">
        <v>8939</v>
      </c>
    </row>
    <row r="8743" spans="1:2" x14ac:dyDescent="0.25">
      <c r="A8743" s="62">
        <v>42181509</v>
      </c>
      <c r="B8743" s="63" t="s">
        <v>258</v>
      </c>
    </row>
    <row r="8744" spans="1:2" x14ac:dyDescent="0.25">
      <c r="A8744" s="62">
        <v>42181510</v>
      </c>
      <c r="B8744" s="63" t="s">
        <v>4157</v>
      </c>
    </row>
    <row r="8745" spans="1:2" x14ac:dyDescent="0.25">
      <c r="A8745" s="62">
        <v>42181511</v>
      </c>
      <c r="B8745" s="63" t="s">
        <v>15571</v>
      </c>
    </row>
    <row r="8746" spans="1:2" x14ac:dyDescent="0.25">
      <c r="A8746" s="62">
        <v>42181512</v>
      </c>
      <c r="B8746" s="63" t="s">
        <v>17663</v>
      </c>
    </row>
    <row r="8747" spans="1:2" x14ac:dyDescent="0.25">
      <c r="A8747" s="62">
        <v>42181513</v>
      </c>
      <c r="B8747" s="63" t="s">
        <v>4411</v>
      </c>
    </row>
    <row r="8748" spans="1:2" x14ac:dyDescent="0.25">
      <c r="A8748" s="62">
        <v>42181514</v>
      </c>
      <c r="B8748" s="63" t="s">
        <v>5280</v>
      </c>
    </row>
    <row r="8749" spans="1:2" x14ac:dyDescent="0.25">
      <c r="A8749" s="62">
        <v>42181515</v>
      </c>
      <c r="B8749" s="63" t="s">
        <v>3439</v>
      </c>
    </row>
    <row r="8750" spans="1:2" x14ac:dyDescent="0.25">
      <c r="A8750" s="62">
        <v>42181516</v>
      </c>
      <c r="B8750" s="63" t="s">
        <v>13941</v>
      </c>
    </row>
    <row r="8751" spans="1:2" x14ac:dyDescent="0.25">
      <c r="A8751" s="62">
        <v>42181517</v>
      </c>
      <c r="B8751" s="63" t="s">
        <v>2546</v>
      </c>
    </row>
    <row r="8752" spans="1:2" x14ac:dyDescent="0.25">
      <c r="A8752" s="62">
        <v>42181601</v>
      </c>
      <c r="B8752" s="63" t="s">
        <v>12458</v>
      </c>
    </row>
    <row r="8753" spans="1:2" x14ac:dyDescent="0.25">
      <c r="A8753" s="62">
        <v>42181602</v>
      </c>
      <c r="B8753" s="63" t="s">
        <v>10961</v>
      </c>
    </row>
    <row r="8754" spans="1:2" x14ac:dyDescent="0.25">
      <c r="A8754" s="62">
        <v>42181603</v>
      </c>
      <c r="B8754" s="63" t="s">
        <v>14458</v>
      </c>
    </row>
    <row r="8755" spans="1:2" x14ac:dyDescent="0.25">
      <c r="A8755" s="62">
        <v>42181604</v>
      </c>
      <c r="B8755" s="63" t="s">
        <v>1007</v>
      </c>
    </row>
    <row r="8756" spans="1:2" x14ac:dyDescent="0.25">
      <c r="A8756" s="62">
        <v>42181605</v>
      </c>
      <c r="B8756" s="63" t="s">
        <v>2142</v>
      </c>
    </row>
    <row r="8757" spans="1:2" x14ac:dyDescent="0.25">
      <c r="A8757" s="62">
        <v>42181606</v>
      </c>
      <c r="B8757" s="63" t="s">
        <v>15191</v>
      </c>
    </row>
    <row r="8758" spans="1:2" x14ac:dyDescent="0.25">
      <c r="A8758" s="62">
        <v>42181607</v>
      </c>
      <c r="B8758" s="63" t="s">
        <v>17211</v>
      </c>
    </row>
    <row r="8759" spans="1:2" x14ac:dyDescent="0.25">
      <c r="A8759" s="62">
        <v>42181608</v>
      </c>
      <c r="B8759" s="63" t="s">
        <v>5443</v>
      </c>
    </row>
    <row r="8760" spans="1:2" x14ac:dyDescent="0.25">
      <c r="A8760" s="62">
        <v>42181609</v>
      </c>
      <c r="B8760" s="63" t="s">
        <v>8321</v>
      </c>
    </row>
    <row r="8761" spans="1:2" x14ac:dyDescent="0.25">
      <c r="A8761" s="62">
        <v>42181610</v>
      </c>
      <c r="B8761" s="63" t="s">
        <v>3396</v>
      </c>
    </row>
    <row r="8762" spans="1:2" x14ac:dyDescent="0.25">
      <c r="A8762" s="62">
        <v>42181701</v>
      </c>
      <c r="B8762" s="63" t="s">
        <v>10240</v>
      </c>
    </row>
    <row r="8763" spans="1:2" x14ac:dyDescent="0.25">
      <c r="A8763" s="62">
        <v>42181702</v>
      </c>
      <c r="B8763" s="63" t="s">
        <v>18644</v>
      </c>
    </row>
    <row r="8764" spans="1:2" x14ac:dyDescent="0.25">
      <c r="A8764" s="62">
        <v>42181703</v>
      </c>
      <c r="B8764" s="63" t="s">
        <v>14779</v>
      </c>
    </row>
    <row r="8765" spans="1:2" x14ac:dyDescent="0.25">
      <c r="A8765" s="62">
        <v>42181704</v>
      </c>
      <c r="B8765" s="63" t="s">
        <v>15846</v>
      </c>
    </row>
    <row r="8766" spans="1:2" x14ac:dyDescent="0.25">
      <c r="A8766" s="62">
        <v>42181705</v>
      </c>
      <c r="B8766" s="63" t="s">
        <v>13240</v>
      </c>
    </row>
    <row r="8767" spans="1:2" x14ac:dyDescent="0.25">
      <c r="A8767" s="62">
        <v>42181706</v>
      </c>
      <c r="B8767" s="63" t="s">
        <v>12631</v>
      </c>
    </row>
    <row r="8768" spans="1:2" x14ac:dyDescent="0.25">
      <c r="A8768" s="62">
        <v>42181707</v>
      </c>
      <c r="B8768" s="63" t="s">
        <v>9258</v>
      </c>
    </row>
    <row r="8769" spans="1:2" x14ac:dyDescent="0.25">
      <c r="A8769" s="62">
        <v>42181708</v>
      </c>
      <c r="B8769" s="63" t="s">
        <v>15340</v>
      </c>
    </row>
    <row r="8770" spans="1:2" x14ac:dyDescent="0.25">
      <c r="A8770" s="62">
        <v>42181709</v>
      </c>
      <c r="B8770" s="63" t="s">
        <v>5282</v>
      </c>
    </row>
    <row r="8771" spans="1:2" x14ac:dyDescent="0.25">
      <c r="A8771" s="62">
        <v>42181710</v>
      </c>
      <c r="B8771" s="63" t="s">
        <v>1637</v>
      </c>
    </row>
    <row r="8772" spans="1:2" x14ac:dyDescent="0.25">
      <c r="A8772" s="62">
        <v>42181711</v>
      </c>
      <c r="B8772" s="63" t="s">
        <v>10791</v>
      </c>
    </row>
    <row r="8773" spans="1:2" x14ac:dyDescent="0.25">
      <c r="A8773" s="62">
        <v>42181712</v>
      </c>
      <c r="B8773" s="63" t="s">
        <v>13212</v>
      </c>
    </row>
    <row r="8774" spans="1:2" x14ac:dyDescent="0.25">
      <c r="A8774" s="62">
        <v>42181713</v>
      </c>
      <c r="B8774" s="63" t="s">
        <v>4381</v>
      </c>
    </row>
    <row r="8775" spans="1:2" x14ac:dyDescent="0.25">
      <c r="A8775" s="62">
        <v>42181714</v>
      </c>
      <c r="B8775" s="63" t="s">
        <v>6141</v>
      </c>
    </row>
    <row r="8776" spans="1:2" x14ac:dyDescent="0.25">
      <c r="A8776" s="62">
        <v>42181715</v>
      </c>
      <c r="B8776" s="63" t="s">
        <v>7097</v>
      </c>
    </row>
    <row r="8777" spans="1:2" x14ac:dyDescent="0.25">
      <c r="A8777" s="62">
        <v>42181716</v>
      </c>
      <c r="B8777" s="63" t="s">
        <v>10438</v>
      </c>
    </row>
    <row r="8778" spans="1:2" x14ac:dyDescent="0.25">
      <c r="A8778" s="62">
        <v>42181717</v>
      </c>
      <c r="B8778" s="63" t="s">
        <v>1297</v>
      </c>
    </row>
    <row r="8779" spans="1:2" x14ac:dyDescent="0.25">
      <c r="A8779" s="62">
        <v>42181718</v>
      </c>
      <c r="B8779" s="63" t="s">
        <v>16540</v>
      </c>
    </row>
    <row r="8780" spans="1:2" x14ac:dyDescent="0.25">
      <c r="A8780" s="62">
        <v>42181719</v>
      </c>
      <c r="B8780" s="63" t="s">
        <v>6777</v>
      </c>
    </row>
    <row r="8781" spans="1:2" x14ac:dyDescent="0.25">
      <c r="A8781" s="62">
        <v>42181801</v>
      </c>
      <c r="B8781" s="63" t="s">
        <v>2491</v>
      </c>
    </row>
    <row r="8782" spans="1:2" x14ac:dyDescent="0.25">
      <c r="A8782" s="62">
        <v>42181802</v>
      </c>
      <c r="B8782" s="63" t="s">
        <v>11202</v>
      </c>
    </row>
    <row r="8783" spans="1:2" x14ac:dyDescent="0.25">
      <c r="A8783" s="62">
        <v>42181803</v>
      </c>
      <c r="B8783" s="63" t="s">
        <v>9776</v>
      </c>
    </row>
    <row r="8784" spans="1:2" x14ac:dyDescent="0.25">
      <c r="A8784" s="62">
        <v>42181804</v>
      </c>
      <c r="B8784" s="63" t="s">
        <v>1160</v>
      </c>
    </row>
    <row r="8785" spans="1:2" x14ac:dyDescent="0.25">
      <c r="A8785" s="62">
        <v>42181805</v>
      </c>
      <c r="B8785" s="63" t="s">
        <v>2427</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9123</v>
      </c>
    </row>
    <row r="8790" spans="1:2" x14ac:dyDescent="0.25">
      <c r="A8790" s="62">
        <v>42181905</v>
      </c>
      <c r="B8790" s="63" t="s">
        <v>1244</v>
      </c>
    </row>
    <row r="8791" spans="1:2" x14ac:dyDescent="0.25">
      <c r="A8791" s="62">
        <v>42181906</v>
      </c>
      <c r="B8791" s="63" t="s">
        <v>11628</v>
      </c>
    </row>
    <row r="8792" spans="1:2" x14ac:dyDescent="0.25">
      <c r="A8792" s="62">
        <v>42181907</v>
      </c>
      <c r="B8792" s="63" t="s">
        <v>11462</v>
      </c>
    </row>
    <row r="8793" spans="1:2" x14ac:dyDescent="0.25">
      <c r="A8793" s="62">
        <v>42181908</v>
      </c>
      <c r="B8793" s="63" t="s">
        <v>13926</v>
      </c>
    </row>
    <row r="8794" spans="1:2" x14ac:dyDescent="0.25">
      <c r="A8794" s="62">
        <v>42181909</v>
      </c>
      <c r="B8794" s="63" t="s">
        <v>2401</v>
      </c>
    </row>
    <row r="8795" spans="1:2" x14ac:dyDescent="0.25">
      <c r="A8795" s="62">
        <v>42181910</v>
      </c>
      <c r="B8795" s="63" t="s">
        <v>429</v>
      </c>
    </row>
    <row r="8796" spans="1:2" x14ac:dyDescent="0.25">
      <c r="A8796" s="62">
        <v>42181911</v>
      </c>
      <c r="B8796" s="63" t="s">
        <v>7476</v>
      </c>
    </row>
    <row r="8797" spans="1:2" x14ac:dyDescent="0.25">
      <c r="A8797" s="62">
        <v>42182001</v>
      </c>
      <c r="B8797" s="63" t="s">
        <v>11972</v>
      </c>
    </row>
    <row r="8798" spans="1:2" x14ac:dyDescent="0.25">
      <c r="A8798" s="62">
        <v>42182002</v>
      </c>
      <c r="B8798" s="63" t="s">
        <v>1907</v>
      </c>
    </row>
    <row r="8799" spans="1:2" x14ac:dyDescent="0.25">
      <c r="A8799" s="62">
        <v>42182003</v>
      </c>
      <c r="B8799" s="63" t="s">
        <v>3140</v>
      </c>
    </row>
    <row r="8800" spans="1:2" x14ac:dyDescent="0.25">
      <c r="A8800" s="62">
        <v>42182004</v>
      </c>
      <c r="B8800" s="63" t="s">
        <v>13033</v>
      </c>
    </row>
    <row r="8801" spans="1:2" x14ac:dyDescent="0.25">
      <c r="A8801" s="62">
        <v>42182005</v>
      </c>
      <c r="B8801" s="63" t="s">
        <v>5266</v>
      </c>
    </row>
    <row r="8802" spans="1:2" x14ac:dyDescent="0.25">
      <c r="A8802" s="62">
        <v>42182006</v>
      </c>
      <c r="B8802" s="63" t="s">
        <v>10212</v>
      </c>
    </row>
    <row r="8803" spans="1:2" x14ac:dyDescent="0.25">
      <c r="A8803" s="62">
        <v>42182007</v>
      </c>
      <c r="B8803" s="63" t="s">
        <v>18050</v>
      </c>
    </row>
    <row r="8804" spans="1:2" x14ac:dyDescent="0.25">
      <c r="A8804" s="62">
        <v>42182008</v>
      </c>
      <c r="B8804" s="63" t="s">
        <v>18782</v>
      </c>
    </row>
    <row r="8805" spans="1:2" x14ac:dyDescent="0.25">
      <c r="A8805" s="62">
        <v>42182009</v>
      </c>
      <c r="B8805" s="63" t="s">
        <v>1415</v>
      </c>
    </row>
    <row r="8806" spans="1:2" x14ac:dyDescent="0.25">
      <c r="A8806" s="62">
        <v>42182010</v>
      </c>
      <c r="B8806" s="63" t="s">
        <v>5433</v>
      </c>
    </row>
    <row r="8807" spans="1:2" x14ac:dyDescent="0.25">
      <c r="A8807" s="62">
        <v>42182011</v>
      </c>
      <c r="B8807" s="63" t="s">
        <v>1441</v>
      </c>
    </row>
    <row r="8808" spans="1:2" x14ac:dyDescent="0.25">
      <c r="A8808" s="62">
        <v>42182012</v>
      </c>
      <c r="B8808" s="63" t="s">
        <v>18188</v>
      </c>
    </row>
    <row r="8809" spans="1:2" x14ac:dyDescent="0.25">
      <c r="A8809" s="62">
        <v>42182013</v>
      </c>
      <c r="B8809" s="63" t="s">
        <v>5194</v>
      </c>
    </row>
    <row r="8810" spans="1:2" x14ac:dyDescent="0.25">
      <c r="A8810" s="62">
        <v>42182014</v>
      </c>
      <c r="B8810" s="63" t="s">
        <v>7022</v>
      </c>
    </row>
    <row r="8811" spans="1:2" x14ac:dyDescent="0.25">
      <c r="A8811" s="62">
        <v>42182015</v>
      </c>
      <c r="B8811" s="63" t="s">
        <v>11549</v>
      </c>
    </row>
    <row r="8812" spans="1:2" x14ac:dyDescent="0.25">
      <c r="A8812" s="62">
        <v>42182016</v>
      </c>
      <c r="B8812" s="63" t="s">
        <v>17981</v>
      </c>
    </row>
    <row r="8813" spans="1:2" x14ac:dyDescent="0.25">
      <c r="A8813" s="62">
        <v>42182017</v>
      </c>
      <c r="B8813" s="63" t="s">
        <v>10251</v>
      </c>
    </row>
    <row r="8814" spans="1:2" x14ac:dyDescent="0.25">
      <c r="A8814" s="62">
        <v>42182018</v>
      </c>
      <c r="B8814" s="63" t="s">
        <v>8225</v>
      </c>
    </row>
    <row r="8815" spans="1:2" x14ac:dyDescent="0.25">
      <c r="A8815" s="62">
        <v>42182019</v>
      </c>
      <c r="B8815" s="63" t="s">
        <v>182</v>
      </c>
    </row>
    <row r="8816" spans="1:2" x14ac:dyDescent="0.25">
      <c r="A8816" s="62">
        <v>42182020</v>
      </c>
      <c r="B8816" s="63" t="s">
        <v>6497</v>
      </c>
    </row>
    <row r="8817" spans="1:2" x14ac:dyDescent="0.25">
      <c r="A8817" s="62">
        <v>42182101</v>
      </c>
      <c r="B8817" s="63" t="s">
        <v>17104</v>
      </c>
    </row>
    <row r="8818" spans="1:2" x14ac:dyDescent="0.25">
      <c r="A8818" s="62">
        <v>42182102</v>
      </c>
      <c r="B8818" s="63" t="s">
        <v>6612</v>
      </c>
    </row>
    <row r="8819" spans="1:2" x14ac:dyDescent="0.25">
      <c r="A8819" s="62">
        <v>42182103</v>
      </c>
      <c r="B8819" s="63" t="s">
        <v>12891</v>
      </c>
    </row>
    <row r="8820" spans="1:2" x14ac:dyDescent="0.25">
      <c r="A8820" s="62">
        <v>42182104</v>
      </c>
      <c r="B8820" s="63" t="s">
        <v>3938</v>
      </c>
    </row>
    <row r="8821" spans="1:2" x14ac:dyDescent="0.25">
      <c r="A8821" s="62">
        <v>42182105</v>
      </c>
      <c r="B8821" s="63" t="s">
        <v>13145</v>
      </c>
    </row>
    <row r="8822" spans="1:2" x14ac:dyDescent="0.25">
      <c r="A8822" s="62">
        <v>42182106</v>
      </c>
      <c r="B8822" s="63" t="s">
        <v>4369</v>
      </c>
    </row>
    <row r="8823" spans="1:2" x14ac:dyDescent="0.25">
      <c r="A8823" s="62">
        <v>42182107</v>
      </c>
      <c r="B8823" s="63" t="s">
        <v>13838</v>
      </c>
    </row>
    <row r="8824" spans="1:2" x14ac:dyDescent="0.25">
      <c r="A8824" s="62">
        <v>42182108</v>
      </c>
      <c r="B8824" s="63" t="s">
        <v>8990</v>
      </c>
    </row>
    <row r="8825" spans="1:2" x14ac:dyDescent="0.25">
      <c r="A8825" s="62">
        <v>42182201</v>
      </c>
      <c r="B8825" s="63" t="s">
        <v>16589</v>
      </c>
    </row>
    <row r="8826" spans="1:2" x14ac:dyDescent="0.25">
      <c r="A8826" s="62">
        <v>42182202</v>
      </c>
      <c r="B8826" s="63" t="s">
        <v>2980</v>
      </c>
    </row>
    <row r="8827" spans="1:2" x14ac:dyDescent="0.25">
      <c r="A8827" s="62">
        <v>42182203</v>
      </c>
      <c r="B8827" s="63" t="s">
        <v>5260</v>
      </c>
    </row>
    <row r="8828" spans="1:2" x14ac:dyDescent="0.25">
      <c r="A8828" s="62">
        <v>42182204</v>
      </c>
      <c r="B8828" s="63" t="s">
        <v>15117</v>
      </c>
    </row>
    <row r="8829" spans="1:2" x14ac:dyDescent="0.25">
      <c r="A8829" s="62">
        <v>42182205</v>
      </c>
      <c r="B8829" s="63" t="s">
        <v>372</v>
      </c>
    </row>
    <row r="8830" spans="1:2" x14ac:dyDescent="0.25">
      <c r="A8830" s="62">
        <v>42182206</v>
      </c>
      <c r="B8830" s="63" t="s">
        <v>16683</v>
      </c>
    </row>
    <row r="8831" spans="1:2" x14ac:dyDescent="0.25">
      <c r="A8831" s="62">
        <v>42182207</v>
      </c>
      <c r="B8831" s="63" t="s">
        <v>17429</v>
      </c>
    </row>
    <row r="8832" spans="1:2" x14ac:dyDescent="0.25">
      <c r="A8832" s="62">
        <v>42182208</v>
      </c>
      <c r="B8832" s="63" t="s">
        <v>13727</v>
      </c>
    </row>
    <row r="8833" spans="1:2" x14ac:dyDescent="0.25">
      <c r="A8833" s="62">
        <v>42182209</v>
      </c>
      <c r="B8833" s="63" t="s">
        <v>99</v>
      </c>
    </row>
    <row r="8834" spans="1:2" x14ac:dyDescent="0.25">
      <c r="A8834" s="62">
        <v>42182301</v>
      </c>
      <c r="B8834" s="63" t="s">
        <v>14962</v>
      </c>
    </row>
    <row r="8835" spans="1:2" x14ac:dyDescent="0.25">
      <c r="A8835" s="62">
        <v>42182302</v>
      </c>
      <c r="B8835" s="63" t="s">
        <v>2816</v>
      </c>
    </row>
    <row r="8836" spans="1:2" x14ac:dyDescent="0.25">
      <c r="A8836" s="62">
        <v>42182303</v>
      </c>
      <c r="B8836" s="63" t="s">
        <v>15898</v>
      </c>
    </row>
    <row r="8837" spans="1:2" x14ac:dyDescent="0.25">
      <c r="A8837" s="62">
        <v>42182304</v>
      </c>
      <c r="B8837" s="63" t="s">
        <v>1946</v>
      </c>
    </row>
    <row r="8838" spans="1:2" x14ac:dyDescent="0.25">
      <c r="A8838" s="62">
        <v>42182305</v>
      </c>
      <c r="B8838" s="63" t="s">
        <v>12334</v>
      </c>
    </row>
    <row r="8839" spans="1:2" x14ac:dyDescent="0.25">
      <c r="A8839" s="62">
        <v>42182306</v>
      </c>
      <c r="B8839" s="63" t="s">
        <v>15592</v>
      </c>
    </row>
    <row r="8840" spans="1:2" x14ac:dyDescent="0.25">
      <c r="A8840" s="62">
        <v>42182307</v>
      </c>
      <c r="B8840" s="63" t="s">
        <v>3896</v>
      </c>
    </row>
    <row r="8841" spans="1:2" x14ac:dyDescent="0.25">
      <c r="A8841" s="62">
        <v>42182308</v>
      </c>
      <c r="B8841" s="63" t="s">
        <v>5175</v>
      </c>
    </row>
    <row r="8842" spans="1:2" x14ac:dyDescent="0.25">
      <c r="A8842" s="62">
        <v>42182309</v>
      </c>
      <c r="B8842" s="63" t="s">
        <v>11986</v>
      </c>
    </row>
    <row r="8843" spans="1:2" x14ac:dyDescent="0.25">
      <c r="A8843" s="62">
        <v>42182310</v>
      </c>
      <c r="B8843" s="63" t="s">
        <v>836</v>
      </c>
    </row>
    <row r="8844" spans="1:2" x14ac:dyDescent="0.25">
      <c r="A8844" s="62">
        <v>42182311</v>
      </c>
      <c r="B8844" s="63" t="s">
        <v>14838</v>
      </c>
    </row>
    <row r="8845" spans="1:2" x14ac:dyDescent="0.25">
      <c r="A8845" s="62">
        <v>42182312</v>
      </c>
      <c r="B8845" s="63" t="s">
        <v>12137</v>
      </c>
    </row>
    <row r="8846" spans="1:2" x14ac:dyDescent="0.25">
      <c r="A8846" s="62">
        <v>42182313</v>
      </c>
      <c r="B8846" s="63" t="s">
        <v>17210</v>
      </c>
    </row>
    <row r="8847" spans="1:2" x14ac:dyDescent="0.25">
      <c r="A8847" s="62">
        <v>42182314</v>
      </c>
      <c r="B8847" s="63" t="s">
        <v>7872</v>
      </c>
    </row>
    <row r="8848" spans="1:2" x14ac:dyDescent="0.25">
      <c r="A8848" s="62">
        <v>42182401</v>
      </c>
      <c r="B8848" s="63" t="s">
        <v>12372</v>
      </c>
    </row>
    <row r="8849" spans="1:2" x14ac:dyDescent="0.25">
      <c r="A8849" s="62">
        <v>42182402</v>
      </c>
      <c r="B8849" s="63" t="s">
        <v>6890</v>
      </c>
    </row>
    <row r="8850" spans="1:2" x14ac:dyDescent="0.25">
      <c r="A8850" s="62">
        <v>42182403</v>
      </c>
      <c r="B8850" s="63" t="s">
        <v>9703</v>
      </c>
    </row>
    <row r="8851" spans="1:2" x14ac:dyDescent="0.25">
      <c r="A8851" s="62">
        <v>42182404</v>
      </c>
      <c r="B8851" s="63" t="s">
        <v>14650</v>
      </c>
    </row>
    <row r="8852" spans="1:2" x14ac:dyDescent="0.25">
      <c r="A8852" s="62">
        <v>42182405</v>
      </c>
      <c r="B8852" s="63" t="s">
        <v>8854</v>
      </c>
    </row>
    <row r="8853" spans="1:2" x14ac:dyDescent="0.25">
      <c r="A8853" s="62">
        <v>42182406</v>
      </c>
      <c r="B8853" s="63" t="s">
        <v>4466</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14352</v>
      </c>
    </row>
    <row r="8858" spans="1:2" x14ac:dyDescent="0.25">
      <c r="A8858" s="62">
        <v>42182411</v>
      </c>
      <c r="B8858" s="63" t="s">
        <v>13884</v>
      </c>
    </row>
    <row r="8859" spans="1:2" x14ac:dyDescent="0.25">
      <c r="A8859" s="62">
        <v>42182412</v>
      </c>
      <c r="B8859" s="63" t="s">
        <v>5922</v>
      </c>
    </row>
    <row r="8860" spans="1:2" x14ac:dyDescent="0.25">
      <c r="A8860" s="62">
        <v>42182413</v>
      </c>
      <c r="B8860" s="63" t="s">
        <v>8608</v>
      </c>
    </row>
    <row r="8861" spans="1:2" x14ac:dyDescent="0.25">
      <c r="A8861" s="62">
        <v>42182414</v>
      </c>
      <c r="B8861" s="63" t="s">
        <v>9499</v>
      </c>
    </row>
    <row r="8862" spans="1:2" x14ac:dyDescent="0.25">
      <c r="A8862" s="62">
        <v>42182415</v>
      </c>
      <c r="B8862" s="63" t="s">
        <v>7222</v>
      </c>
    </row>
    <row r="8863" spans="1:2" x14ac:dyDescent="0.25">
      <c r="A8863" s="62">
        <v>42182416</v>
      </c>
      <c r="B8863" s="63" t="s">
        <v>6322</v>
      </c>
    </row>
    <row r="8864" spans="1:2" x14ac:dyDescent="0.25">
      <c r="A8864" s="62">
        <v>42182417</v>
      </c>
      <c r="B8864" s="63" t="s">
        <v>7840</v>
      </c>
    </row>
    <row r="8865" spans="1:2" x14ac:dyDescent="0.25">
      <c r="A8865" s="62">
        <v>42182418</v>
      </c>
      <c r="B8865" s="63" t="s">
        <v>930</v>
      </c>
    </row>
    <row r="8866" spans="1:2" x14ac:dyDescent="0.25">
      <c r="A8866" s="62">
        <v>42182419</v>
      </c>
      <c r="B8866" s="63" t="s">
        <v>14629</v>
      </c>
    </row>
    <row r="8867" spans="1:2" x14ac:dyDescent="0.25">
      <c r="A8867" s="62">
        <v>42182420</v>
      </c>
      <c r="B8867" s="63" t="s">
        <v>17870</v>
      </c>
    </row>
    <row r="8868" spans="1:2" x14ac:dyDescent="0.25">
      <c r="A8868" s="62">
        <v>42182421</v>
      </c>
      <c r="B8868" s="63" t="s">
        <v>12724</v>
      </c>
    </row>
    <row r="8869" spans="1:2" x14ac:dyDescent="0.25">
      <c r="A8869" s="62">
        <v>42182422</v>
      </c>
      <c r="B8869" s="63" t="s">
        <v>696</v>
      </c>
    </row>
    <row r="8870" spans="1:2" x14ac:dyDescent="0.25">
      <c r="A8870" s="62">
        <v>42182501</v>
      </c>
      <c r="B8870" s="63" t="s">
        <v>3614</v>
      </c>
    </row>
    <row r="8871" spans="1:2" x14ac:dyDescent="0.25">
      <c r="A8871" s="62">
        <v>42182502</v>
      </c>
      <c r="B8871" s="63" t="s">
        <v>6032</v>
      </c>
    </row>
    <row r="8872" spans="1:2" x14ac:dyDescent="0.25">
      <c r="A8872" s="62">
        <v>42182601</v>
      </c>
      <c r="B8872" s="63" t="s">
        <v>16687</v>
      </c>
    </row>
    <row r="8873" spans="1:2" x14ac:dyDescent="0.25">
      <c r="A8873" s="62">
        <v>42182602</v>
      </c>
      <c r="B8873" s="63" t="s">
        <v>5579</v>
      </c>
    </row>
    <row r="8874" spans="1:2" x14ac:dyDescent="0.25">
      <c r="A8874" s="62">
        <v>42182603</v>
      </c>
      <c r="B8874" s="63" t="s">
        <v>15965</v>
      </c>
    </row>
    <row r="8875" spans="1:2" x14ac:dyDescent="0.25">
      <c r="A8875" s="62">
        <v>42182604</v>
      </c>
      <c r="B8875" s="63" t="s">
        <v>16518</v>
      </c>
    </row>
    <row r="8876" spans="1:2" x14ac:dyDescent="0.25">
      <c r="A8876" s="62">
        <v>42182701</v>
      </c>
      <c r="B8876" s="63" t="s">
        <v>9862</v>
      </c>
    </row>
    <row r="8877" spans="1:2" x14ac:dyDescent="0.25">
      <c r="A8877" s="62">
        <v>42182702</v>
      </c>
      <c r="B8877" s="63" t="s">
        <v>3792</v>
      </c>
    </row>
    <row r="8878" spans="1:2" x14ac:dyDescent="0.25">
      <c r="A8878" s="62">
        <v>42182703</v>
      </c>
      <c r="B8878" s="63" t="s">
        <v>4241</v>
      </c>
    </row>
    <row r="8879" spans="1:2" x14ac:dyDescent="0.25">
      <c r="A8879" s="62">
        <v>42182704</v>
      </c>
      <c r="B8879" s="63" t="s">
        <v>7351</v>
      </c>
    </row>
    <row r="8880" spans="1:2" x14ac:dyDescent="0.25">
      <c r="A8880" s="62">
        <v>42182801</v>
      </c>
      <c r="B8880" s="63" t="s">
        <v>4586</v>
      </c>
    </row>
    <row r="8881" spans="1:2" x14ac:dyDescent="0.25">
      <c r="A8881" s="62">
        <v>42182802</v>
      </c>
      <c r="B8881" s="63" t="s">
        <v>14038</v>
      </c>
    </row>
    <row r="8882" spans="1:2" x14ac:dyDescent="0.25">
      <c r="A8882" s="62">
        <v>42182803</v>
      </c>
      <c r="B8882" s="63" t="s">
        <v>16795</v>
      </c>
    </row>
    <row r="8883" spans="1:2" x14ac:dyDescent="0.25">
      <c r="A8883" s="62">
        <v>42182804</v>
      </c>
      <c r="B8883" s="63" t="s">
        <v>8230</v>
      </c>
    </row>
    <row r="8884" spans="1:2" x14ac:dyDescent="0.25">
      <c r="A8884" s="62">
        <v>42182805</v>
      </c>
      <c r="B8884" s="63" t="s">
        <v>14711</v>
      </c>
    </row>
    <row r="8885" spans="1:2" x14ac:dyDescent="0.25">
      <c r="A8885" s="62">
        <v>42182806</v>
      </c>
      <c r="B8885" s="63" t="s">
        <v>16662</v>
      </c>
    </row>
    <row r="8886" spans="1:2" x14ac:dyDescent="0.25">
      <c r="A8886" s="62">
        <v>42182807</v>
      </c>
      <c r="B8886" s="63" t="s">
        <v>5195</v>
      </c>
    </row>
    <row r="8887" spans="1:2" x14ac:dyDescent="0.25">
      <c r="A8887" s="62">
        <v>42182808</v>
      </c>
      <c r="B8887" s="63" t="s">
        <v>9768</v>
      </c>
    </row>
    <row r="8888" spans="1:2" x14ac:dyDescent="0.25">
      <c r="A8888" s="62">
        <v>42182901</v>
      </c>
      <c r="B8888" s="63" t="s">
        <v>3254</v>
      </c>
    </row>
    <row r="8889" spans="1:2" x14ac:dyDescent="0.25">
      <c r="A8889" s="62">
        <v>42182902</v>
      </c>
      <c r="B8889" s="63" t="s">
        <v>3535</v>
      </c>
    </row>
    <row r="8890" spans="1:2" x14ac:dyDescent="0.25">
      <c r="A8890" s="62">
        <v>42182903</v>
      </c>
      <c r="B8890" s="63" t="s">
        <v>9919</v>
      </c>
    </row>
    <row r="8891" spans="1:2" x14ac:dyDescent="0.25">
      <c r="A8891" s="62">
        <v>42182904</v>
      </c>
      <c r="B8891" s="63" t="s">
        <v>11287</v>
      </c>
    </row>
    <row r="8892" spans="1:2" x14ac:dyDescent="0.25">
      <c r="A8892" s="62">
        <v>42183001</v>
      </c>
      <c r="B8892" s="63" t="s">
        <v>15336</v>
      </c>
    </row>
    <row r="8893" spans="1:2" x14ac:dyDescent="0.25">
      <c r="A8893" s="62">
        <v>42183002</v>
      </c>
      <c r="B8893" s="63" t="s">
        <v>4494</v>
      </c>
    </row>
    <row r="8894" spans="1:2" x14ac:dyDescent="0.25">
      <c r="A8894" s="62">
        <v>42183003</v>
      </c>
      <c r="B8894" s="63" t="s">
        <v>1670</v>
      </c>
    </row>
    <row r="8895" spans="1:2" x14ac:dyDescent="0.25">
      <c r="A8895" s="62">
        <v>42183004</v>
      </c>
      <c r="B8895" s="63" t="s">
        <v>3330</v>
      </c>
    </row>
    <row r="8896" spans="1:2" x14ac:dyDescent="0.25">
      <c r="A8896" s="62">
        <v>42183005</v>
      </c>
      <c r="B8896" s="63" t="s">
        <v>802</v>
      </c>
    </row>
    <row r="8897" spans="1:2" x14ac:dyDescent="0.25">
      <c r="A8897" s="62">
        <v>42183006</v>
      </c>
      <c r="B8897" s="63" t="s">
        <v>18815</v>
      </c>
    </row>
    <row r="8898" spans="1:2" x14ac:dyDescent="0.25">
      <c r="A8898" s="62">
        <v>42183007</v>
      </c>
      <c r="B8898" s="63" t="s">
        <v>3077</v>
      </c>
    </row>
    <row r="8899" spans="1:2" x14ac:dyDescent="0.25">
      <c r="A8899" s="62">
        <v>42183008</v>
      </c>
      <c r="B8899" s="63" t="s">
        <v>1076</v>
      </c>
    </row>
    <row r="8900" spans="1:2" x14ac:dyDescent="0.25">
      <c r="A8900" s="62">
        <v>42183009</v>
      </c>
      <c r="B8900" s="63" t="s">
        <v>12358</v>
      </c>
    </row>
    <row r="8901" spans="1:2" x14ac:dyDescent="0.25">
      <c r="A8901" s="62">
        <v>42183010</v>
      </c>
      <c r="B8901" s="63" t="s">
        <v>11594</v>
      </c>
    </row>
    <row r="8902" spans="1:2" x14ac:dyDescent="0.25">
      <c r="A8902" s="62">
        <v>42183011</v>
      </c>
      <c r="B8902" s="63" t="s">
        <v>18322</v>
      </c>
    </row>
    <row r="8903" spans="1:2" x14ac:dyDescent="0.25">
      <c r="A8903" s="62">
        <v>42183012</v>
      </c>
      <c r="B8903" s="63" t="s">
        <v>10430</v>
      </c>
    </row>
    <row r="8904" spans="1:2" x14ac:dyDescent="0.25">
      <c r="A8904" s="62">
        <v>42183013</v>
      </c>
      <c r="B8904" s="63" t="s">
        <v>1850</v>
      </c>
    </row>
    <row r="8905" spans="1:2" x14ac:dyDescent="0.25">
      <c r="A8905" s="62">
        <v>42183014</v>
      </c>
      <c r="B8905" s="63" t="s">
        <v>13964</v>
      </c>
    </row>
    <row r="8906" spans="1:2" x14ac:dyDescent="0.25">
      <c r="A8906" s="62">
        <v>42183015</v>
      </c>
      <c r="B8906" s="63" t="s">
        <v>18531</v>
      </c>
    </row>
    <row r="8907" spans="1:2" x14ac:dyDescent="0.25">
      <c r="A8907" s="62">
        <v>42183016</v>
      </c>
      <c r="B8907" s="63" t="s">
        <v>1541</v>
      </c>
    </row>
    <row r="8908" spans="1:2" x14ac:dyDescent="0.25">
      <c r="A8908" s="62">
        <v>42183017</v>
      </c>
      <c r="B8908" s="63" t="s">
        <v>1263</v>
      </c>
    </row>
    <row r="8909" spans="1:2" x14ac:dyDescent="0.25">
      <c r="A8909" s="62">
        <v>42183018</v>
      </c>
      <c r="B8909" s="63" t="s">
        <v>18639</v>
      </c>
    </row>
    <row r="8910" spans="1:2" x14ac:dyDescent="0.25">
      <c r="A8910" s="62">
        <v>42183019</v>
      </c>
      <c r="B8910" s="63" t="s">
        <v>14369</v>
      </c>
    </row>
    <row r="8911" spans="1:2" x14ac:dyDescent="0.25">
      <c r="A8911" s="62">
        <v>42183020</v>
      </c>
      <c r="B8911" s="63" t="s">
        <v>5736</v>
      </c>
    </row>
    <row r="8912" spans="1:2" x14ac:dyDescent="0.25">
      <c r="A8912" s="62">
        <v>42183021</v>
      </c>
      <c r="B8912" s="63" t="s">
        <v>3153</v>
      </c>
    </row>
    <row r="8913" spans="1:2" x14ac:dyDescent="0.25">
      <c r="A8913" s="62">
        <v>42183022</v>
      </c>
      <c r="B8913" s="63" t="s">
        <v>565</v>
      </c>
    </row>
    <row r="8914" spans="1:2" x14ac:dyDescent="0.25">
      <c r="A8914" s="62">
        <v>42183023</v>
      </c>
      <c r="B8914" s="63" t="s">
        <v>11542</v>
      </c>
    </row>
    <row r="8915" spans="1:2" x14ac:dyDescent="0.25">
      <c r="A8915" s="62">
        <v>42183024</v>
      </c>
      <c r="B8915" s="63" t="s">
        <v>6414</v>
      </c>
    </row>
    <row r="8916" spans="1:2" x14ac:dyDescent="0.25">
      <c r="A8916" s="62">
        <v>42183025</v>
      </c>
      <c r="B8916" s="63" t="s">
        <v>16520</v>
      </c>
    </row>
    <row r="8917" spans="1:2" x14ac:dyDescent="0.25">
      <c r="A8917" s="62">
        <v>42183026</v>
      </c>
      <c r="B8917" s="63" t="s">
        <v>12484</v>
      </c>
    </row>
    <row r="8918" spans="1:2" x14ac:dyDescent="0.25">
      <c r="A8918" s="62">
        <v>42183027</v>
      </c>
      <c r="B8918" s="63" t="s">
        <v>14074</v>
      </c>
    </row>
    <row r="8919" spans="1:2" x14ac:dyDescent="0.25">
      <c r="A8919" s="62">
        <v>42183028</v>
      </c>
      <c r="B8919" s="63" t="s">
        <v>7870</v>
      </c>
    </row>
    <row r="8920" spans="1:2" x14ac:dyDescent="0.25">
      <c r="A8920" s="62">
        <v>42183029</v>
      </c>
      <c r="B8920" s="63" t="s">
        <v>4791</v>
      </c>
    </row>
    <row r="8921" spans="1:2" x14ac:dyDescent="0.25">
      <c r="A8921" s="62">
        <v>42183030</v>
      </c>
      <c r="B8921" s="63" t="s">
        <v>16689</v>
      </c>
    </row>
    <row r="8922" spans="1:2" x14ac:dyDescent="0.25">
      <c r="A8922" s="62">
        <v>42183031</v>
      </c>
      <c r="B8922" s="63" t="s">
        <v>12776</v>
      </c>
    </row>
    <row r="8923" spans="1:2" x14ac:dyDescent="0.25">
      <c r="A8923" s="62">
        <v>42183032</v>
      </c>
      <c r="B8923" s="63" t="s">
        <v>18242</v>
      </c>
    </row>
    <row r="8924" spans="1:2" x14ac:dyDescent="0.25">
      <c r="A8924" s="62">
        <v>42183033</v>
      </c>
      <c r="B8924" s="63" t="s">
        <v>14363</v>
      </c>
    </row>
    <row r="8925" spans="1:2" x14ac:dyDescent="0.25">
      <c r="A8925" s="62">
        <v>42183034</v>
      </c>
      <c r="B8925" s="63" t="s">
        <v>11717</v>
      </c>
    </row>
    <row r="8926" spans="1:2" x14ac:dyDescent="0.25">
      <c r="A8926" s="62">
        <v>42183035</v>
      </c>
      <c r="B8926" s="63" t="s">
        <v>12082</v>
      </c>
    </row>
    <row r="8927" spans="1:2" x14ac:dyDescent="0.25">
      <c r="A8927" s="62">
        <v>42183036</v>
      </c>
      <c r="B8927" s="63" t="s">
        <v>14330</v>
      </c>
    </row>
    <row r="8928" spans="1:2" x14ac:dyDescent="0.25">
      <c r="A8928" s="62">
        <v>42183037</v>
      </c>
      <c r="B8928" s="63" t="s">
        <v>15992</v>
      </c>
    </row>
    <row r="8929" spans="1:2" x14ac:dyDescent="0.25">
      <c r="A8929" s="62">
        <v>42183038</v>
      </c>
      <c r="B8929" s="63" t="s">
        <v>10416</v>
      </c>
    </row>
    <row r="8930" spans="1:2" x14ac:dyDescent="0.25">
      <c r="A8930" s="62">
        <v>42183039</v>
      </c>
      <c r="B8930" s="63" t="s">
        <v>9200</v>
      </c>
    </row>
    <row r="8931" spans="1:2" x14ac:dyDescent="0.25">
      <c r="A8931" s="62">
        <v>42183040</v>
      </c>
      <c r="B8931" s="63" t="s">
        <v>13862</v>
      </c>
    </row>
    <row r="8932" spans="1:2" x14ac:dyDescent="0.25">
      <c r="A8932" s="62">
        <v>42183041</v>
      </c>
      <c r="B8932" s="63" t="s">
        <v>2447</v>
      </c>
    </row>
    <row r="8933" spans="1:2" x14ac:dyDescent="0.25">
      <c r="A8933" s="62">
        <v>42183042</v>
      </c>
      <c r="B8933" s="63" t="s">
        <v>1084</v>
      </c>
    </row>
    <row r="8934" spans="1:2" x14ac:dyDescent="0.25">
      <c r="A8934" s="62">
        <v>42183043</v>
      </c>
      <c r="B8934" s="63" t="s">
        <v>3393</v>
      </c>
    </row>
    <row r="8935" spans="1:2" x14ac:dyDescent="0.25">
      <c r="A8935" s="62">
        <v>42183044</v>
      </c>
      <c r="B8935" s="63" t="s">
        <v>11712</v>
      </c>
    </row>
    <row r="8936" spans="1:2" x14ac:dyDescent="0.25">
      <c r="A8936" s="62">
        <v>42183045</v>
      </c>
      <c r="B8936" s="63" t="s">
        <v>4143</v>
      </c>
    </row>
    <row r="8937" spans="1:2" x14ac:dyDescent="0.25">
      <c r="A8937" s="62">
        <v>42183046</v>
      </c>
      <c r="B8937" s="63" t="s">
        <v>5016</v>
      </c>
    </row>
    <row r="8938" spans="1:2" x14ac:dyDescent="0.25">
      <c r="A8938" s="62">
        <v>42183047</v>
      </c>
      <c r="B8938" s="63" t="s">
        <v>8152</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6516</v>
      </c>
    </row>
    <row r="8944" spans="1:2" x14ac:dyDescent="0.25">
      <c r="A8944" s="62">
        <v>42191502</v>
      </c>
      <c r="B8944" s="63" t="s">
        <v>10146</v>
      </c>
    </row>
    <row r="8945" spans="1:2" x14ac:dyDescent="0.25">
      <c r="A8945" s="62">
        <v>42191601</v>
      </c>
      <c r="B8945" s="63" t="s">
        <v>17823</v>
      </c>
    </row>
    <row r="8946" spans="1:2" x14ac:dyDescent="0.25">
      <c r="A8946" s="62">
        <v>42191602</v>
      </c>
      <c r="B8946" s="63" t="s">
        <v>4796</v>
      </c>
    </row>
    <row r="8947" spans="1:2" x14ac:dyDescent="0.25">
      <c r="A8947" s="62">
        <v>42191603</v>
      </c>
      <c r="B8947" s="63" t="s">
        <v>389</v>
      </c>
    </row>
    <row r="8948" spans="1:2" x14ac:dyDescent="0.25">
      <c r="A8948" s="62">
        <v>42191604</v>
      </c>
      <c r="B8948" s="63" t="s">
        <v>11082</v>
      </c>
    </row>
    <row r="8949" spans="1:2" x14ac:dyDescent="0.25">
      <c r="A8949" s="62">
        <v>42191605</v>
      </c>
      <c r="B8949" s="63" t="s">
        <v>18013</v>
      </c>
    </row>
    <row r="8950" spans="1:2" x14ac:dyDescent="0.25">
      <c r="A8950" s="62">
        <v>42191606</v>
      </c>
      <c r="B8950" s="63" t="s">
        <v>11081</v>
      </c>
    </row>
    <row r="8951" spans="1:2" x14ac:dyDescent="0.25">
      <c r="A8951" s="62">
        <v>42191607</v>
      </c>
      <c r="B8951" s="63" t="s">
        <v>7726</v>
      </c>
    </row>
    <row r="8952" spans="1:2" x14ac:dyDescent="0.25">
      <c r="A8952" s="62">
        <v>42191608</v>
      </c>
      <c r="B8952" s="63" t="s">
        <v>2403</v>
      </c>
    </row>
    <row r="8953" spans="1:2" x14ac:dyDescent="0.25">
      <c r="A8953" s="62">
        <v>42191609</v>
      </c>
      <c r="B8953" s="63" t="s">
        <v>16089</v>
      </c>
    </row>
    <row r="8954" spans="1:2" x14ac:dyDescent="0.25">
      <c r="A8954" s="62">
        <v>42191610</v>
      </c>
      <c r="B8954" s="63" t="s">
        <v>15060</v>
      </c>
    </row>
    <row r="8955" spans="1:2" x14ac:dyDescent="0.25">
      <c r="A8955" s="62">
        <v>42191611</v>
      </c>
      <c r="B8955" s="63" t="s">
        <v>2138</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7623</v>
      </c>
    </row>
    <row r="8960" spans="1:2" x14ac:dyDescent="0.25">
      <c r="A8960" s="62">
        <v>42191704</v>
      </c>
      <c r="B8960" s="63" t="s">
        <v>10192</v>
      </c>
    </row>
    <row r="8961" spans="1:2" x14ac:dyDescent="0.25">
      <c r="A8961" s="62">
        <v>42191705</v>
      </c>
      <c r="B8961" s="63" t="s">
        <v>7165</v>
      </c>
    </row>
    <row r="8962" spans="1:2" x14ac:dyDescent="0.25">
      <c r="A8962" s="62">
        <v>42191706</v>
      </c>
      <c r="B8962" s="63" t="s">
        <v>13110</v>
      </c>
    </row>
    <row r="8963" spans="1:2" x14ac:dyDescent="0.25">
      <c r="A8963" s="62">
        <v>42191707</v>
      </c>
      <c r="B8963" s="63" t="s">
        <v>13400</v>
      </c>
    </row>
    <row r="8964" spans="1:2" x14ac:dyDescent="0.25">
      <c r="A8964" s="62">
        <v>42191708</v>
      </c>
      <c r="B8964" s="63" t="s">
        <v>12089</v>
      </c>
    </row>
    <row r="8965" spans="1:2" x14ac:dyDescent="0.25">
      <c r="A8965" s="62">
        <v>42191709</v>
      </c>
      <c r="B8965" s="63" t="s">
        <v>7867</v>
      </c>
    </row>
    <row r="8966" spans="1:2" x14ac:dyDescent="0.25">
      <c r="A8966" s="62">
        <v>42191710</v>
      </c>
      <c r="B8966" s="63" t="s">
        <v>18767</v>
      </c>
    </row>
    <row r="8967" spans="1:2" x14ac:dyDescent="0.25">
      <c r="A8967" s="62">
        <v>42191711</v>
      </c>
      <c r="B8967" s="63" t="s">
        <v>3517</v>
      </c>
    </row>
    <row r="8968" spans="1:2" x14ac:dyDescent="0.25">
      <c r="A8968" s="62">
        <v>42191801</v>
      </c>
      <c r="B8968" s="63" t="s">
        <v>3318</v>
      </c>
    </row>
    <row r="8969" spans="1:2" x14ac:dyDescent="0.25">
      <c r="A8969" s="62">
        <v>42191802</v>
      </c>
      <c r="B8969" s="63" t="s">
        <v>10977</v>
      </c>
    </row>
    <row r="8970" spans="1:2" x14ac:dyDescent="0.25">
      <c r="A8970" s="62">
        <v>42191803</v>
      </c>
      <c r="B8970" s="63" t="s">
        <v>11147</v>
      </c>
    </row>
    <row r="8971" spans="1:2" x14ac:dyDescent="0.25">
      <c r="A8971" s="62">
        <v>42191804</v>
      </c>
      <c r="B8971" s="63" t="s">
        <v>12661</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11482</v>
      </c>
    </row>
    <row r="8977" spans="1:2" x14ac:dyDescent="0.25">
      <c r="A8977" s="62">
        <v>42191810</v>
      </c>
      <c r="B8977" s="63" t="s">
        <v>4004</v>
      </c>
    </row>
    <row r="8978" spans="1:2" x14ac:dyDescent="0.25">
      <c r="A8978" s="62">
        <v>42191811</v>
      </c>
      <c r="B8978" s="63" t="s">
        <v>15397</v>
      </c>
    </row>
    <row r="8979" spans="1:2" x14ac:dyDescent="0.25">
      <c r="A8979" s="62">
        <v>42191812</v>
      </c>
      <c r="B8979" s="63" t="s">
        <v>10668</v>
      </c>
    </row>
    <row r="8980" spans="1:2" x14ac:dyDescent="0.25">
      <c r="A8980" s="62">
        <v>42191813</v>
      </c>
      <c r="B8980" s="63" t="s">
        <v>9891</v>
      </c>
    </row>
    <row r="8981" spans="1:2" x14ac:dyDescent="0.25">
      <c r="A8981" s="62">
        <v>42191814</v>
      </c>
      <c r="B8981" s="63" t="s">
        <v>5435</v>
      </c>
    </row>
    <row r="8982" spans="1:2" x14ac:dyDescent="0.25">
      <c r="A8982" s="62">
        <v>42191901</v>
      </c>
      <c r="B8982" s="63" t="s">
        <v>588</v>
      </c>
    </row>
    <row r="8983" spans="1:2" x14ac:dyDescent="0.25">
      <c r="A8983" s="62">
        <v>42191902</v>
      </c>
      <c r="B8983" s="63" t="s">
        <v>16741</v>
      </c>
    </row>
    <row r="8984" spans="1:2" x14ac:dyDescent="0.25">
      <c r="A8984" s="62">
        <v>42191903</v>
      </c>
      <c r="B8984" s="63" t="s">
        <v>11505</v>
      </c>
    </row>
    <row r="8985" spans="1:2" x14ac:dyDescent="0.25">
      <c r="A8985" s="62">
        <v>42191904</v>
      </c>
      <c r="B8985" s="63" t="s">
        <v>16557</v>
      </c>
    </row>
    <row r="8986" spans="1:2" x14ac:dyDescent="0.25">
      <c r="A8986" s="62">
        <v>42191905</v>
      </c>
      <c r="B8986" s="63" t="s">
        <v>6294</v>
      </c>
    </row>
    <row r="8987" spans="1:2" x14ac:dyDescent="0.25">
      <c r="A8987" s="62">
        <v>42191906</v>
      </c>
      <c r="B8987" s="63" t="s">
        <v>18350</v>
      </c>
    </row>
    <row r="8988" spans="1:2" x14ac:dyDescent="0.25">
      <c r="A8988" s="62">
        <v>42191907</v>
      </c>
      <c r="B8988" s="63" t="s">
        <v>4107</v>
      </c>
    </row>
    <row r="8989" spans="1:2" x14ac:dyDescent="0.25">
      <c r="A8989" s="62">
        <v>42192001</v>
      </c>
      <c r="B8989" s="63" t="s">
        <v>8735</v>
      </c>
    </row>
    <row r="8990" spans="1:2" x14ac:dyDescent="0.25">
      <c r="A8990" s="62">
        <v>42192002</v>
      </c>
      <c r="B8990" s="63" t="s">
        <v>10921</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1264</v>
      </c>
    </row>
    <row r="8995" spans="1:2" x14ac:dyDescent="0.25">
      <c r="A8995" s="62">
        <v>42192106</v>
      </c>
      <c r="B8995" s="63" t="s">
        <v>6354</v>
      </c>
    </row>
    <row r="8996" spans="1:2" x14ac:dyDescent="0.25">
      <c r="A8996" s="62">
        <v>42192107</v>
      </c>
      <c r="B8996" s="63" t="s">
        <v>5459</v>
      </c>
    </row>
    <row r="8997" spans="1:2" x14ac:dyDescent="0.25">
      <c r="A8997" s="62">
        <v>42192201</v>
      </c>
      <c r="B8997" s="63" t="s">
        <v>7484</v>
      </c>
    </row>
    <row r="8998" spans="1:2" x14ac:dyDescent="0.25">
      <c r="A8998" s="62">
        <v>42192202</v>
      </c>
      <c r="B8998" s="63" t="s">
        <v>12476</v>
      </c>
    </row>
    <row r="8999" spans="1:2" x14ac:dyDescent="0.25">
      <c r="A8999" s="62">
        <v>42192203</v>
      </c>
      <c r="B8999" s="63" t="s">
        <v>18420</v>
      </c>
    </row>
    <row r="9000" spans="1:2" x14ac:dyDescent="0.25">
      <c r="A9000" s="62">
        <v>42192204</v>
      </c>
      <c r="B9000" s="63" t="s">
        <v>13051</v>
      </c>
    </row>
    <row r="9001" spans="1:2" x14ac:dyDescent="0.25">
      <c r="A9001" s="62">
        <v>42192205</v>
      </c>
      <c r="B9001" s="63" t="s">
        <v>18429</v>
      </c>
    </row>
    <row r="9002" spans="1:2" x14ac:dyDescent="0.25">
      <c r="A9002" s="62">
        <v>42192206</v>
      </c>
      <c r="B9002" s="63" t="s">
        <v>10167</v>
      </c>
    </row>
    <row r="9003" spans="1:2" x14ac:dyDescent="0.25">
      <c r="A9003" s="62">
        <v>42192207</v>
      </c>
      <c r="B9003" s="63" t="s">
        <v>5806</v>
      </c>
    </row>
    <row r="9004" spans="1:2" x14ac:dyDescent="0.25">
      <c r="A9004" s="62">
        <v>42192208</v>
      </c>
      <c r="B9004" s="63" t="s">
        <v>12811</v>
      </c>
    </row>
    <row r="9005" spans="1:2" x14ac:dyDescent="0.25">
      <c r="A9005" s="62">
        <v>42192209</v>
      </c>
      <c r="B9005" s="63" t="s">
        <v>1680</v>
      </c>
    </row>
    <row r="9006" spans="1:2" x14ac:dyDescent="0.25">
      <c r="A9006" s="62">
        <v>42192210</v>
      </c>
      <c r="B9006" s="63" t="s">
        <v>15127</v>
      </c>
    </row>
    <row r="9007" spans="1:2" x14ac:dyDescent="0.25">
      <c r="A9007" s="62">
        <v>42192211</v>
      </c>
      <c r="B9007" s="63" t="s">
        <v>16433</v>
      </c>
    </row>
    <row r="9008" spans="1:2" x14ac:dyDescent="0.25">
      <c r="A9008" s="62">
        <v>42192212</v>
      </c>
      <c r="B9008" s="63" t="s">
        <v>3503</v>
      </c>
    </row>
    <row r="9009" spans="1:2" x14ac:dyDescent="0.25">
      <c r="A9009" s="62">
        <v>42192213</v>
      </c>
      <c r="B9009" s="63" t="s">
        <v>3926</v>
      </c>
    </row>
    <row r="9010" spans="1:2" x14ac:dyDescent="0.25">
      <c r="A9010" s="62">
        <v>42192301</v>
      </c>
      <c r="B9010" s="63" t="s">
        <v>9432</v>
      </c>
    </row>
    <row r="9011" spans="1:2" x14ac:dyDescent="0.25">
      <c r="A9011" s="62">
        <v>42192302</v>
      </c>
      <c r="B9011" s="63" t="s">
        <v>17919</v>
      </c>
    </row>
    <row r="9012" spans="1:2" x14ac:dyDescent="0.25">
      <c r="A9012" s="62">
        <v>42192303</v>
      </c>
      <c r="B9012" s="63" t="s">
        <v>6967</v>
      </c>
    </row>
    <row r="9013" spans="1:2" x14ac:dyDescent="0.25">
      <c r="A9013" s="62">
        <v>42192304</v>
      </c>
      <c r="B9013" s="63" t="s">
        <v>13265</v>
      </c>
    </row>
    <row r="9014" spans="1:2" x14ac:dyDescent="0.25">
      <c r="A9014" s="62">
        <v>42192305</v>
      </c>
      <c r="B9014" s="63" t="s">
        <v>1049</v>
      </c>
    </row>
    <row r="9015" spans="1:2" x14ac:dyDescent="0.25">
      <c r="A9015" s="62">
        <v>42192401</v>
      </c>
      <c r="B9015" s="63" t="s">
        <v>12025</v>
      </c>
    </row>
    <row r="9016" spans="1:2" x14ac:dyDescent="0.25">
      <c r="A9016" s="62">
        <v>42192402</v>
      </c>
      <c r="B9016" s="63" t="s">
        <v>18616</v>
      </c>
    </row>
    <row r="9017" spans="1:2" x14ac:dyDescent="0.25">
      <c r="A9017" s="62">
        <v>42192403</v>
      </c>
      <c r="B9017" s="63" t="s">
        <v>407</v>
      </c>
    </row>
    <row r="9018" spans="1:2" x14ac:dyDescent="0.25">
      <c r="A9018" s="62">
        <v>42192404</v>
      </c>
      <c r="B9018" s="63" t="s">
        <v>11925</v>
      </c>
    </row>
    <row r="9019" spans="1:2" x14ac:dyDescent="0.25">
      <c r="A9019" s="62">
        <v>42192405</v>
      </c>
      <c r="B9019" s="63" t="s">
        <v>17709</v>
      </c>
    </row>
    <row r="9020" spans="1:2" x14ac:dyDescent="0.25">
      <c r="A9020" s="62">
        <v>42192406</v>
      </c>
      <c r="B9020" s="63" t="s">
        <v>4268</v>
      </c>
    </row>
    <row r="9021" spans="1:2" x14ac:dyDescent="0.25">
      <c r="A9021" s="62">
        <v>42192501</v>
      </c>
      <c r="B9021" s="63" t="s">
        <v>15741</v>
      </c>
    </row>
    <row r="9022" spans="1:2" x14ac:dyDescent="0.25">
      <c r="A9022" s="62">
        <v>42192502</v>
      </c>
      <c r="B9022" s="63" t="s">
        <v>10505</v>
      </c>
    </row>
    <row r="9023" spans="1:2" x14ac:dyDescent="0.25">
      <c r="A9023" s="62">
        <v>42192601</v>
      </c>
      <c r="B9023" s="63" t="s">
        <v>8647</v>
      </c>
    </row>
    <row r="9024" spans="1:2" x14ac:dyDescent="0.25">
      <c r="A9024" s="62">
        <v>42192602</v>
      </c>
      <c r="B9024" s="63" t="s">
        <v>8338</v>
      </c>
    </row>
    <row r="9025" spans="1:2" x14ac:dyDescent="0.25">
      <c r="A9025" s="62">
        <v>42192603</v>
      </c>
      <c r="B9025" s="63" t="s">
        <v>8315</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8426</v>
      </c>
    </row>
    <row r="9030" spans="1:2" x14ac:dyDescent="0.25">
      <c r="A9030" s="62">
        <v>42201503</v>
      </c>
      <c r="B9030" s="63" t="s">
        <v>6829</v>
      </c>
    </row>
    <row r="9031" spans="1:2" x14ac:dyDescent="0.25">
      <c r="A9031" s="62">
        <v>42201504</v>
      </c>
      <c r="B9031" s="63" t="s">
        <v>4837</v>
      </c>
    </row>
    <row r="9032" spans="1:2" x14ac:dyDescent="0.25">
      <c r="A9032" s="62">
        <v>42201505</v>
      </c>
      <c r="B9032" s="63" t="s">
        <v>13341</v>
      </c>
    </row>
    <row r="9033" spans="1:2" x14ac:dyDescent="0.25">
      <c r="A9033" s="62">
        <v>42201506</v>
      </c>
      <c r="B9033" s="63" t="s">
        <v>1162</v>
      </c>
    </row>
    <row r="9034" spans="1:2" x14ac:dyDescent="0.25">
      <c r="A9034" s="62">
        <v>42201507</v>
      </c>
      <c r="B9034" s="63" t="s">
        <v>3284</v>
      </c>
    </row>
    <row r="9035" spans="1:2" x14ac:dyDescent="0.25">
      <c r="A9035" s="62">
        <v>42201508</v>
      </c>
      <c r="B9035" s="63" t="s">
        <v>6458</v>
      </c>
    </row>
    <row r="9036" spans="1:2" x14ac:dyDescent="0.25">
      <c r="A9036" s="62">
        <v>42201509</v>
      </c>
      <c r="B9036" s="63" t="s">
        <v>8723</v>
      </c>
    </row>
    <row r="9037" spans="1:2" x14ac:dyDescent="0.25">
      <c r="A9037" s="62">
        <v>42201510</v>
      </c>
      <c r="B9037" s="63" t="s">
        <v>15564</v>
      </c>
    </row>
    <row r="9038" spans="1:2" x14ac:dyDescent="0.25">
      <c r="A9038" s="62">
        <v>42201511</v>
      </c>
      <c r="B9038" s="63" t="s">
        <v>6159</v>
      </c>
    </row>
    <row r="9039" spans="1:2" x14ac:dyDescent="0.25">
      <c r="A9039" s="62">
        <v>42201512</v>
      </c>
      <c r="B9039" s="63" t="s">
        <v>2371</v>
      </c>
    </row>
    <row r="9040" spans="1:2" x14ac:dyDescent="0.25">
      <c r="A9040" s="62">
        <v>42201513</v>
      </c>
      <c r="B9040" s="63" t="s">
        <v>1259</v>
      </c>
    </row>
    <row r="9041" spans="1:2" x14ac:dyDescent="0.25">
      <c r="A9041" s="62">
        <v>42201601</v>
      </c>
      <c r="B9041" s="63" t="s">
        <v>423</v>
      </c>
    </row>
    <row r="9042" spans="1:2" x14ac:dyDescent="0.25">
      <c r="A9042" s="62">
        <v>42201602</v>
      </c>
      <c r="B9042" s="63" t="s">
        <v>14416</v>
      </c>
    </row>
    <row r="9043" spans="1:2" x14ac:dyDescent="0.25">
      <c r="A9043" s="62">
        <v>42201603</v>
      </c>
      <c r="B9043" s="63" t="s">
        <v>5357</v>
      </c>
    </row>
    <row r="9044" spans="1:2" x14ac:dyDescent="0.25">
      <c r="A9044" s="62">
        <v>42201604</v>
      </c>
      <c r="B9044" s="63" t="s">
        <v>6543</v>
      </c>
    </row>
    <row r="9045" spans="1:2" x14ac:dyDescent="0.25">
      <c r="A9045" s="62">
        <v>42201605</v>
      </c>
      <c r="B9045" s="63" t="s">
        <v>11457</v>
      </c>
    </row>
    <row r="9046" spans="1:2" x14ac:dyDescent="0.25">
      <c r="A9046" s="62">
        <v>42201606</v>
      </c>
      <c r="B9046" s="63" t="s">
        <v>16771</v>
      </c>
    </row>
    <row r="9047" spans="1:2" x14ac:dyDescent="0.25">
      <c r="A9047" s="62">
        <v>42201607</v>
      </c>
      <c r="B9047" s="63" t="s">
        <v>9513</v>
      </c>
    </row>
    <row r="9048" spans="1:2" x14ac:dyDescent="0.25">
      <c r="A9048" s="62">
        <v>42201608</v>
      </c>
      <c r="B9048" s="63" t="s">
        <v>13596</v>
      </c>
    </row>
    <row r="9049" spans="1:2" x14ac:dyDescent="0.25">
      <c r="A9049" s="62">
        <v>42201609</v>
      </c>
      <c r="B9049" s="63" t="s">
        <v>5943</v>
      </c>
    </row>
    <row r="9050" spans="1:2" x14ac:dyDescent="0.25">
      <c r="A9050" s="62">
        <v>42201610</v>
      </c>
      <c r="B9050" s="63" t="s">
        <v>7226</v>
      </c>
    </row>
    <row r="9051" spans="1:2" x14ac:dyDescent="0.25">
      <c r="A9051" s="62">
        <v>42201611</v>
      </c>
      <c r="B9051" s="63" t="s">
        <v>11874</v>
      </c>
    </row>
    <row r="9052" spans="1:2" x14ac:dyDescent="0.25">
      <c r="A9052" s="62">
        <v>42201701</v>
      </c>
      <c r="B9052" s="63" t="s">
        <v>9526</v>
      </c>
    </row>
    <row r="9053" spans="1:2" x14ac:dyDescent="0.25">
      <c r="A9053" s="62">
        <v>42201702</v>
      </c>
      <c r="B9053" s="63" t="s">
        <v>1267</v>
      </c>
    </row>
    <row r="9054" spans="1:2" x14ac:dyDescent="0.25">
      <c r="A9054" s="62">
        <v>42201703</v>
      </c>
      <c r="B9054" s="63" t="s">
        <v>5619</v>
      </c>
    </row>
    <row r="9055" spans="1:2" x14ac:dyDescent="0.25">
      <c r="A9055" s="62">
        <v>42201704</v>
      </c>
      <c r="B9055" s="63" t="s">
        <v>8151</v>
      </c>
    </row>
    <row r="9056" spans="1:2" x14ac:dyDescent="0.25">
      <c r="A9056" s="62">
        <v>42201705</v>
      </c>
      <c r="B9056" s="63" t="s">
        <v>15844</v>
      </c>
    </row>
    <row r="9057" spans="1:2" x14ac:dyDescent="0.25">
      <c r="A9057" s="62">
        <v>42201706</v>
      </c>
      <c r="B9057" s="63" t="s">
        <v>2388</v>
      </c>
    </row>
    <row r="9058" spans="1:2" x14ac:dyDescent="0.25">
      <c r="A9058" s="62">
        <v>42201707</v>
      </c>
      <c r="B9058" s="63" t="s">
        <v>6042</v>
      </c>
    </row>
    <row r="9059" spans="1:2" x14ac:dyDescent="0.25">
      <c r="A9059" s="62">
        <v>42201708</v>
      </c>
      <c r="B9059" s="63" t="s">
        <v>10472</v>
      </c>
    </row>
    <row r="9060" spans="1:2" x14ac:dyDescent="0.25">
      <c r="A9060" s="62">
        <v>42201709</v>
      </c>
      <c r="B9060" s="63" t="s">
        <v>4822</v>
      </c>
    </row>
    <row r="9061" spans="1:2" x14ac:dyDescent="0.25">
      <c r="A9061" s="62">
        <v>42201710</v>
      </c>
      <c r="B9061" s="63" t="s">
        <v>8325</v>
      </c>
    </row>
    <row r="9062" spans="1:2" x14ac:dyDescent="0.25">
      <c r="A9062" s="62">
        <v>42201711</v>
      </c>
      <c r="B9062" s="63" t="s">
        <v>11633</v>
      </c>
    </row>
    <row r="9063" spans="1:2" x14ac:dyDescent="0.25">
      <c r="A9063" s="62">
        <v>42201712</v>
      </c>
      <c r="B9063" s="63" t="s">
        <v>1971</v>
      </c>
    </row>
    <row r="9064" spans="1:2" x14ac:dyDescent="0.25">
      <c r="A9064" s="62">
        <v>42201713</v>
      </c>
      <c r="B9064" s="63" t="s">
        <v>13302</v>
      </c>
    </row>
    <row r="9065" spans="1:2" x14ac:dyDescent="0.25">
      <c r="A9065" s="62">
        <v>42201714</v>
      </c>
      <c r="B9065" s="63" t="s">
        <v>6145</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2509</v>
      </c>
    </row>
    <row r="9070" spans="1:2" x14ac:dyDescent="0.25">
      <c r="A9070" s="62">
        <v>42201719</v>
      </c>
      <c r="B9070" s="63" t="s">
        <v>8865</v>
      </c>
    </row>
    <row r="9071" spans="1:2" x14ac:dyDescent="0.25">
      <c r="A9071" s="62">
        <v>42201801</v>
      </c>
      <c r="B9071" s="63" t="s">
        <v>4158</v>
      </c>
    </row>
    <row r="9072" spans="1:2" x14ac:dyDescent="0.25">
      <c r="A9072" s="62">
        <v>42201802</v>
      </c>
      <c r="B9072" s="63" t="s">
        <v>3666</v>
      </c>
    </row>
    <row r="9073" spans="1:2" x14ac:dyDescent="0.25">
      <c r="A9073" s="62">
        <v>42201803</v>
      </c>
      <c r="B9073" s="63" t="s">
        <v>15752</v>
      </c>
    </row>
    <row r="9074" spans="1:2" x14ac:dyDescent="0.25">
      <c r="A9074" s="62">
        <v>42201804</v>
      </c>
      <c r="B9074" s="63" t="s">
        <v>15683</v>
      </c>
    </row>
    <row r="9075" spans="1:2" x14ac:dyDescent="0.25">
      <c r="A9075" s="62">
        <v>42201805</v>
      </c>
      <c r="B9075" s="63" t="s">
        <v>12421</v>
      </c>
    </row>
    <row r="9076" spans="1:2" x14ac:dyDescent="0.25">
      <c r="A9076" s="62">
        <v>42201806</v>
      </c>
      <c r="B9076" s="63" t="s">
        <v>9384</v>
      </c>
    </row>
    <row r="9077" spans="1:2" x14ac:dyDescent="0.25">
      <c r="A9077" s="62">
        <v>42201807</v>
      </c>
      <c r="B9077" s="63" t="s">
        <v>9140</v>
      </c>
    </row>
    <row r="9078" spans="1:2" x14ac:dyDescent="0.25">
      <c r="A9078" s="62">
        <v>42201808</v>
      </c>
      <c r="B9078" s="63" t="s">
        <v>2732</v>
      </c>
    </row>
    <row r="9079" spans="1:2" x14ac:dyDescent="0.25">
      <c r="A9079" s="62">
        <v>42201809</v>
      </c>
      <c r="B9079" s="63" t="s">
        <v>12728</v>
      </c>
    </row>
    <row r="9080" spans="1:2" x14ac:dyDescent="0.25">
      <c r="A9080" s="62">
        <v>42201810</v>
      </c>
      <c r="B9080" s="63" t="s">
        <v>10001</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9166</v>
      </c>
    </row>
    <row r="9086" spans="1:2" x14ac:dyDescent="0.25">
      <c r="A9086" s="62">
        <v>42201816</v>
      </c>
      <c r="B9086" s="63" t="s">
        <v>7265</v>
      </c>
    </row>
    <row r="9087" spans="1:2" x14ac:dyDescent="0.25">
      <c r="A9087" s="62">
        <v>42201817</v>
      </c>
      <c r="B9087" s="63" t="s">
        <v>3009</v>
      </c>
    </row>
    <row r="9088" spans="1:2" x14ac:dyDescent="0.25">
      <c r="A9088" s="62">
        <v>42201818</v>
      </c>
      <c r="B9088" s="63" t="s">
        <v>1975</v>
      </c>
    </row>
    <row r="9089" spans="1:2" x14ac:dyDescent="0.25">
      <c r="A9089" s="62">
        <v>42201819</v>
      </c>
      <c r="B9089" s="63" t="s">
        <v>6128</v>
      </c>
    </row>
    <row r="9090" spans="1:2" x14ac:dyDescent="0.25">
      <c r="A9090" s="62">
        <v>42201820</v>
      </c>
      <c r="B9090" s="63" t="s">
        <v>16811</v>
      </c>
    </row>
    <row r="9091" spans="1:2" x14ac:dyDescent="0.25">
      <c r="A9091" s="62">
        <v>42201821</v>
      </c>
      <c r="B9091" s="63" t="s">
        <v>17499</v>
      </c>
    </row>
    <row r="9092" spans="1:2" x14ac:dyDescent="0.25">
      <c r="A9092" s="62">
        <v>42201822</v>
      </c>
      <c r="B9092" s="63" t="s">
        <v>5549</v>
      </c>
    </row>
    <row r="9093" spans="1:2" x14ac:dyDescent="0.25">
      <c r="A9093" s="62">
        <v>42201823</v>
      </c>
      <c r="B9093" s="63" t="s">
        <v>17685</v>
      </c>
    </row>
    <row r="9094" spans="1:2" x14ac:dyDescent="0.25">
      <c r="A9094" s="62">
        <v>42201824</v>
      </c>
      <c r="B9094" s="63" t="s">
        <v>11607</v>
      </c>
    </row>
    <row r="9095" spans="1:2" x14ac:dyDescent="0.25">
      <c r="A9095" s="62">
        <v>42201825</v>
      </c>
      <c r="B9095" s="63" t="s">
        <v>12430</v>
      </c>
    </row>
    <row r="9096" spans="1:2" x14ac:dyDescent="0.25">
      <c r="A9096" s="62">
        <v>42201826</v>
      </c>
      <c r="B9096" s="63" t="s">
        <v>1635</v>
      </c>
    </row>
    <row r="9097" spans="1:2" x14ac:dyDescent="0.25">
      <c r="A9097" s="62">
        <v>42201827</v>
      </c>
      <c r="B9097" s="63" t="s">
        <v>8749</v>
      </c>
    </row>
    <row r="9098" spans="1:2" x14ac:dyDescent="0.25">
      <c r="A9098" s="62">
        <v>42201828</v>
      </c>
      <c r="B9098" s="63" t="s">
        <v>17760</v>
      </c>
    </row>
    <row r="9099" spans="1:2" x14ac:dyDescent="0.25">
      <c r="A9099" s="62">
        <v>42201829</v>
      </c>
      <c r="B9099" s="63" t="s">
        <v>10110</v>
      </c>
    </row>
    <row r="9100" spans="1:2" x14ac:dyDescent="0.25">
      <c r="A9100" s="62">
        <v>42201830</v>
      </c>
      <c r="B9100" s="63" t="s">
        <v>7567</v>
      </c>
    </row>
    <row r="9101" spans="1:2" x14ac:dyDescent="0.25">
      <c r="A9101" s="62">
        <v>42201831</v>
      </c>
      <c r="B9101" s="63" t="s">
        <v>11601</v>
      </c>
    </row>
    <row r="9102" spans="1:2" x14ac:dyDescent="0.25">
      <c r="A9102" s="62">
        <v>42201832</v>
      </c>
      <c r="B9102" s="63" t="s">
        <v>18476</v>
      </c>
    </row>
    <row r="9103" spans="1:2" x14ac:dyDescent="0.25">
      <c r="A9103" s="62">
        <v>42201833</v>
      </c>
      <c r="B9103" s="63" t="s">
        <v>9575</v>
      </c>
    </row>
    <row r="9104" spans="1:2" x14ac:dyDescent="0.25">
      <c r="A9104" s="62">
        <v>42201834</v>
      </c>
      <c r="B9104" s="63" t="s">
        <v>10042</v>
      </c>
    </row>
    <row r="9105" spans="1:2" x14ac:dyDescent="0.25">
      <c r="A9105" s="62">
        <v>42201835</v>
      </c>
      <c r="B9105" s="63" t="s">
        <v>9237</v>
      </c>
    </row>
    <row r="9106" spans="1:2" x14ac:dyDescent="0.25">
      <c r="A9106" s="62">
        <v>42201836</v>
      </c>
      <c r="B9106" s="63" t="s">
        <v>13366</v>
      </c>
    </row>
    <row r="9107" spans="1:2" x14ac:dyDescent="0.25">
      <c r="A9107" s="62">
        <v>42201837</v>
      </c>
      <c r="B9107" s="63" t="s">
        <v>13802</v>
      </c>
    </row>
    <row r="9108" spans="1:2" x14ac:dyDescent="0.25">
      <c r="A9108" s="62">
        <v>42201838</v>
      </c>
      <c r="B9108" s="63" t="s">
        <v>5676</v>
      </c>
    </row>
    <row r="9109" spans="1:2" x14ac:dyDescent="0.25">
      <c r="A9109" s="62">
        <v>42201839</v>
      </c>
      <c r="B9109" s="63" t="s">
        <v>6062</v>
      </c>
    </row>
    <row r="9110" spans="1:2" x14ac:dyDescent="0.25">
      <c r="A9110" s="62">
        <v>42201840</v>
      </c>
      <c r="B9110" s="63" t="s">
        <v>18557</v>
      </c>
    </row>
    <row r="9111" spans="1:2" x14ac:dyDescent="0.25">
      <c r="A9111" s="62">
        <v>42201841</v>
      </c>
      <c r="B9111" s="63" t="s">
        <v>3591</v>
      </c>
    </row>
    <row r="9112" spans="1:2" x14ac:dyDescent="0.25">
      <c r="A9112" s="62">
        <v>42201901</v>
      </c>
      <c r="B9112" s="63" t="s">
        <v>7153</v>
      </c>
    </row>
    <row r="9113" spans="1:2" x14ac:dyDescent="0.25">
      <c r="A9113" s="62">
        <v>42201902</v>
      </c>
      <c r="B9113" s="63" t="s">
        <v>4664</v>
      </c>
    </row>
    <row r="9114" spans="1:2" x14ac:dyDescent="0.25">
      <c r="A9114" s="62">
        <v>42201903</v>
      </c>
      <c r="B9114" s="63" t="s">
        <v>11033</v>
      </c>
    </row>
    <row r="9115" spans="1:2" x14ac:dyDescent="0.25">
      <c r="A9115" s="62">
        <v>42201904</v>
      </c>
      <c r="B9115" s="63" t="s">
        <v>12536</v>
      </c>
    </row>
    <row r="9116" spans="1:2" x14ac:dyDescent="0.25">
      <c r="A9116" s="62">
        <v>42201905</v>
      </c>
      <c r="B9116" s="63" t="s">
        <v>7530</v>
      </c>
    </row>
    <row r="9117" spans="1:2" x14ac:dyDescent="0.25">
      <c r="A9117" s="62">
        <v>42201906</v>
      </c>
      <c r="B9117" s="63" t="s">
        <v>12813</v>
      </c>
    </row>
    <row r="9118" spans="1:2" x14ac:dyDescent="0.25">
      <c r="A9118" s="62">
        <v>42201907</v>
      </c>
      <c r="B9118" s="63" t="s">
        <v>3835</v>
      </c>
    </row>
    <row r="9119" spans="1:2" x14ac:dyDescent="0.25">
      <c r="A9119" s="62">
        <v>42201908</v>
      </c>
      <c r="B9119" s="63" t="s">
        <v>5581</v>
      </c>
    </row>
    <row r="9120" spans="1:2" x14ac:dyDescent="0.25">
      <c r="A9120" s="62">
        <v>42202001</v>
      </c>
      <c r="B9120" s="63" t="s">
        <v>7829</v>
      </c>
    </row>
    <row r="9121" spans="1:2" x14ac:dyDescent="0.25">
      <c r="A9121" s="62">
        <v>42202002</v>
      </c>
      <c r="B9121" s="63" t="s">
        <v>17440</v>
      </c>
    </row>
    <row r="9122" spans="1:2" x14ac:dyDescent="0.25">
      <c r="A9122" s="62">
        <v>42202003</v>
      </c>
      <c r="B9122" s="63" t="s">
        <v>4612</v>
      </c>
    </row>
    <row r="9123" spans="1:2" x14ac:dyDescent="0.25">
      <c r="A9123" s="62">
        <v>42202004</v>
      </c>
      <c r="B9123" s="63" t="s">
        <v>18749</v>
      </c>
    </row>
    <row r="9124" spans="1:2" x14ac:dyDescent="0.25">
      <c r="A9124" s="62">
        <v>42202005</v>
      </c>
      <c r="B9124" s="63" t="s">
        <v>16274</v>
      </c>
    </row>
    <row r="9125" spans="1:2" x14ac:dyDescent="0.25">
      <c r="A9125" s="62">
        <v>42202101</v>
      </c>
      <c r="B9125" s="63" t="s">
        <v>14056</v>
      </c>
    </row>
    <row r="9126" spans="1:2" x14ac:dyDescent="0.25">
      <c r="A9126" s="62">
        <v>42202102</v>
      </c>
      <c r="B9126" s="63" t="s">
        <v>10423</v>
      </c>
    </row>
    <row r="9127" spans="1:2" x14ac:dyDescent="0.25">
      <c r="A9127" s="62">
        <v>42202103</v>
      </c>
      <c r="B9127" s="63" t="s">
        <v>7966</v>
      </c>
    </row>
    <row r="9128" spans="1:2" x14ac:dyDescent="0.25">
      <c r="A9128" s="62">
        <v>42202104</v>
      </c>
      <c r="B9128" s="63" t="s">
        <v>10177</v>
      </c>
    </row>
    <row r="9129" spans="1:2" x14ac:dyDescent="0.25">
      <c r="A9129" s="62">
        <v>42202105</v>
      </c>
      <c r="B9129" s="63" t="s">
        <v>7991</v>
      </c>
    </row>
    <row r="9130" spans="1:2" x14ac:dyDescent="0.25">
      <c r="A9130" s="62">
        <v>42202201</v>
      </c>
      <c r="B9130" s="63" t="s">
        <v>4262</v>
      </c>
    </row>
    <row r="9131" spans="1:2" x14ac:dyDescent="0.25">
      <c r="A9131" s="62">
        <v>42202202</v>
      </c>
      <c r="B9131" s="63" t="s">
        <v>15543</v>
      </c>
    </row>
    <row r="9132" spans="1:2" x14ac:dyDescent="0.25">
      <c r="A9132" s="62">
        <v>42202203</v>
      </c>
      <c r="B9132" s="63" t="s">
        <v>4137</v>
      </c>
    </row>
    <row r="9133" spans="1:2" x14ac:dyDescent="0.25">
      <c r="A9133" s="62">
        <v>42202301</v>
      </c>
      <c r="B9133" s="63" t="s">
        <v>16435</v>
      </c>
    </row>
    <row r="9134" spans="1:2" x14ac:dyDescent="0.25">
      <c r="A9134" s="62">
        <v>42202302</v>
      </c>
      <c r="B9134" s="63" t="s">
        <v>924</v>
      </c>
    </row>
    <row r="9135" spans="1:2" x14ac:dyDescent="0.25">
      <c r="A9135" s="62">
        <v>42202303</v>
      </c>
      <c r="B9135" s="63" t="s">
        <v>11858</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6363</v>
      </c>
    </row>
    <row r="9140" spans="1:2" x14ac:dyDescent="0.25">
      <c r="A9140" s="62">
        <v>42202701</v>
      </c>
      <c r="B9140" s="63" t="s">
        <v>7514</v>
      </c>
    </row>
    <row r="9141" spans="1:2" x14ac:dyDescent="0.25">
      <c r="A9141" s="62">
        <v>42202702</v>
      </c>
      <c r="B9141" s="63" t="s">
        <v>18552</v>
      </c>
    </row>
    <row r="9142" spans="1:2" x14ac:dyDescent="0.25">
      <c r="A9142" s="62">
        <v>42202703</v>
      </c>
      <c r="B9142" s="63" t="s">
        <v>9893</v>
      </c>
    </row>
    <row r="9143" spans="1:2" x14ac:dyDescent="0.25">
      <c r="A9143" s="62">
        <v>42202704</v>
      </c>
      <c r="B9143" s="63" t="s">
        <v>14350</v>
      </c>
    </row>
    <row r="9144" spans="1:2" x14ac:dyDescent="0.25">
      <c r="A9144" s="62">
        <v>42202801</v>
      </c>
      <c r="B9144" s="63" t="s">
        <v>3381</v>
      </c>
    </row>
    <row r="9145" spans="1:2" x14ac:dyDescent="0.25">
      <c r="A9145" s="62">
        <v>42202802</v>
      </c>
      <c r="B9145" s="63" t="s">
        <v>13645</v>
      </c>
    </row>
    <row r="9146" spans="1:2" x14ac:dyDescent="0.25">
      <c r="A9146" s="62">
        <v>42202901</v>
      </c>
      <c r="B9146" s="63" t="s">
        <v>468</v>
      </c>
    </row>
    <row r="9147" spans="1:2" x14ac:dyDescent="0.25">
      <c r="A9147" s="62">
        <v>42203001</v>
      </c>
      <c r="B9147" s="63" t="s">
        <v>15629</v>
      </c>
    </row>
    <row r="9148" spans="1:2" x14ac:dyDescent="0.25">
      <c r="A9148" s="62">
        <v>42203101</v>
      </c>
      <c r="B9148" s="63" t="s">
        <v>8984</v>
      </c>
    </row>
    <row r="9149" spans="1:2" x14ac:dyDescent="0.25">
      <c r="A9149" s="62">
        <v>42203201</v>
      </c>
      <c r="B9149" s="63" t="s">
        <v>9643</v>
      </c>
    </row>
    <row r="9150" spans="1:2" x14ac:dyDescent="0.25">
      <c r="A9150" s="62">
        <v>42203202</v>
      </c>
      <c r="B9150" s="63" t="s">
        <v>12206</v>
      </c>
    </row>
    <row r="9151" spans="1:2" x14ac:dyDescent="0.25">
      <c r="A9151" s="62">
        <v>42203301</v>
      </c>
      <c r="B9151" s="63" t="s">
        <v>6028</v>
      </c>
    </row>
    <row r="9152" spans="1:2" x14ac:dyDescent="0.25">
      <c r="A9152" s="62">
        <v>42203302</v>
      </c>
      <c r="B9152" s="63" t="s">
        <v>271</v>
      </c>
    </row>
    <row r="9153" spans="1:2" x14ac:dyDescent="0.25">
      <c r="A9153" s="62">
        <v>42203303</v>
      </c>
      <c r="B9153" s="63" t="s">
        <v>6051</v>
      </c>
    </row>
    <row r="9154" spans="1:2" x14ac:dyDescent="0.25">
      <c r="A9154" s="62">
        <v>42203401</v>
      </c>
      <c r="B9154" s="63" t="s">
        <v>8219</v>
      </c>
    </row>
    <row r="9155" spans="1:2" x14ac:dyDescent="0.25">
      <c r="A9155" s="62">
        <v>42203402</v>
      </c>
      <c r="B9155" s="63" t="s">
        <v>8207</v>
      </c>
    </row>
    <row r="9156" spans="1:2" x14ac:dyDescent="0.25">
      <c r="A9156" s="62">
        <v>42203403</v>
      </c>
      <c r="B9156" s="63" t="s">
        <v>10696</v>
      </c>
    </row>
    <row r="9157" spans="1:2" x14ac:dyDescent="0.25">
      <c r="A9157" s="62">
        <v>42203404</v>
      </c>
      <c r="B9157" s="63" t="s">
        <v>6114</v>
      </c>
    </row>
    <row r="9158" spans="1:2" x14ac:dyDescent="0.25">
      <c r="A9158" s="62">
        <v>42203405</v>
      </c>
      <c r="B9158" s="63" t="s">
        <v>14754</v>
      </c>
    </row>
    <row r="9159" spans="1:2" x14ac:dyDescent="0.25">
      <c r="A9159" s="62">
        <v>42203406</v>
      </c>
      <c r="B9159" s="63" t="s">
        <v>13246</v>
      </c>
    </row>
    <row r="9160" spans="1:2" x14ac:dyDescent="0.25">
      <c r="A9160" s="62">
        <v>42203407</v>
      </c>
      <c r="B9160" s="63" t="s">
        <v>8471</v>
      </c>
    </row>
    <row r="9161" spans="1:2" x14ac:dyDescent="0.25">
      <c r="A9161" s="62">
        <v>42203408</v>
      </c>
      <c r="B9161" s="63" t="s">
        <v>1015</v>
      </c>
    </row>
    <row r="9162" spans="1:2" x14ac:dyDescent="0.25">
      <c r="A9162" s="62">
        <v>42203409</v>
      </c>
      <c r="B9162" s="63" t="s">
        <v>12385</v>
      </c>
    </row>
    <row r="9163" spans="1:2" x14ac:dyDescent="0.25">
      <c r="A9163" s="62">
        <v>42203410</v>
      </c>
      <c r="B9163" s="63" t="s">
        <v>3481</v>
      </c>
    </row>
    <row r="9164" spans="1:2" x14ac:dyDescent="0.25">
      <c r="A9164" s="62">
        <v>42203411</v>
      </c>
      <c r="B9164" s="63" t="s">
        <v>17775</v>
      </c>
    </row>
    <row r="9165" spans="1:2" x14ac:dyDescent="0.25">
      <c r="A9165" s="62">
        <v>42203412</v>
      </c>
      <c r="B9165" s="63" t="s">
        <v>8704</v>
      </c>
    </row>
    <row r="9166" spans="1:2" x14ac:dyDescent="0.25">
      <c r="A9166" s="62">
        <v>42203501</v>
      </c>
      <c r="B9166" s="63" t="s">
        <v>12125</v>
      </c>
    </row>
    <row r="9167" spans="1:2" x14ac:dyDescent="0.25">
      <c r="A9167" s="62">
        <v>42203502</v>
      </c>
      <c r="B9167" s="63" t="s">
        <v>9113</v>
      </c>
    </row>
    <row r="9168" spans="1:2" x14ac:dyDescent="0.25">
      <c r="A9168" s="62">
        <v>42203503</v>
      </c>
      <c r="B9168" s="63" t="s">
        <v>13597</v>
      </c>
    </row>
    <row r="9169" spans="1:2" x14ac:dyDescent="0.25">
      <c r="A9169" s="62">
        <v>42203504</v>
      </c>
      <c r="B9169" s="63" t="s">
        <v>6385</v>
      </c>
    </row>
    <row r="9170" spans="1:2" x14ac:dyDescent="0.25">
      <c r="A9170" s="62">
        <v>42203601</v>
      </c>
      <c r="B9170" s="63" t="s">
        <v>15580</v>
      </c>
    </row>
    <row r="9171" spans="1:2" x14ac:dyDescent="0.25">
      <c r="A9171" s="62">
        <v>42203602</v>
      </c>
      <c r="B9171" s="63" t="s">
        <v>6572</v>
      </c>
    </row>
    <row r="9172" spans="1:2" x14ac:dyDescent="0.25">
      <c r="A9172" s="62">
        <v>42203603</v>
      </c>
      <c r="B9172" s="63" t="s">
        <v>1990</v>
      </c>
    </row>
    <row r="9173" spans="1:2" x14ac:dyDescent="0.25">
      <c r="A9173" s="62">
        <v>42203604</v>
      </c>
      <c r="B9173" s="63" t="s">
        <v>3745</v>
      </c>
    </row>
    <row r="9174" spans="1:2" x14ac:dyDescent="0.25">
      <c r="A9174" s="62">
        <v>42203605</v>
      </c>
      <c r="B9174" s="63" t="s">
        <v>12903</v>
      </c>
    </row>
    <row r="9175" spans="1:2" x14ac:dyDescent="0.25">
      <c r="A9175" s="62">
        <v>42203701</v>
      </c>
      <c r="B9175" s="63" t="s">
        <v>2504</v>
      </c>
    </row>
    <row r="9176" spans="1:2" x14ac:dyDescent="0.25">
      <c r="A9176" s="62">
        <v>42203702</v>
      </c>
      <c r="B9176" s="63" t="s">
        <v>670</v>
      </c>
    </row>
    <row r="9177" spans="1:2" x14ac:dyDescent="0.25">
      <c r="A9177" s="62">
        <v>42203703</v>
      </c>
      <c r="B9177" s="63" t="s">
        <v>4509</v>
      </c>
    </row>
    <row r="9178" spans="1:2" x14ac:dyDescent="0.25">
      <c r="A9178" s="62">
        <v>42203704</v>
      </c>
      <c r="B9178" s="63" t="s">
        <v>4415</v>
      </c>
    </row>
    <row r="9179" spans="1:2" x14ac:dyDescent="0.25">
      <c r="A9179" s="62">
        <v>42203705</v>
      </c>
      <c r="B9179" s="63" t="s">
        <v>691</v>
      </c>
    </row>
    <row r="9180" spans="1:2" x14ac:dyDescent="0.25">
      <c r="A9180" s="62">
        <v>42203706</v>
      </c>
      <c r="B9180" s="63" t="s">
        <v>13142</v>
      </c>
    </row>
    <row r="9181" spans="1:2" x14ac:dyDescent="0.25">
      <c r="A9181" s="62">
        <v>42203707</v>
      </c>
      <c r="B9181" s="63" t="s">
        <v>2880</v>
      </c>
    </row>
    <row r="9182" spans="1:2" x14ac:dyDescent="0.25">
      <c r="A9182" s="62">
        <v>42203708</v>
      </c>
      <c r="B9182" s="63" t="s">
        <v>10172</v>
      </c>
    </row>
    <row r="9183" spans="1:2" x14ac:dyDescent="0.25">
      <c r="A9183" s="62">
        <v>42203709</v>
      </c>
      <c r="B9183" s="63" t="s">
        <v>6931</v>
      </c>
    </row>
    <row r="9184" spans="1:2" x14ac:dyDescent="0.25">
      <c r="A9184" s="62">
        <v>42203710</v>
      </c>
      <c r="B9184" s="63" t="s">
        <v>9350</v>
      </c>
    </row>
    <row r="9185" spans="1:2" x14ac:dyDescent="0.25">
      <c r="A9185" s="62">
        <v>42203801</v>
      </c>
      <c r="B9185" s="63" t="s">
        <v>3053</v>
      </c>
    </row>
    <row r="9186" spans="1:2" x14ac:dyDescent="0.25">
      <c r="A9186" s="62">
        <v>42203802</v>
      </c>
      <c r="B9186" s="63" t="s">
        <v>11760</v>
      </c>
    </row>
    <row r="9187" spans="1:2" x14ac:dyDescent="0.25">
      <c r="A9187" s="62">
        <v>42203803</v>
      </c>
      <c r="B9187" s="63" t="s">
        <v>13649</v>
      </c>
    </row>
    <row r="9188" spans="1:2" x14ac:dyDescent="0.25">
      <c r="A9188" s="62">
        <v>42203901</v>
      </c>
      <c r="B9188" s="63" t="s">
        <v>3999</v>
      </c>
    </row>
    <row r="9189" spans="1:2" x14ac:dyDescent="0.25">
      <c r="A9189" s="62">
        <v>42203902</v>
      </c>
      <c r="B9189" s="63" t="s">
        <v>8958</v>
      </c>
    </row>
    <row r="9190" spans="1:2" x14ac:dyDescent="0.25">
      <c r="A9190" s="62">
        <v>42204001</v>
      </c>
      <c r="B9190" s="63" t="s">
        <v>481</v>
      </c>
    </row>
    <row r="9191" spans="1:2" x14ac:dyDescent="0.25">
      <c r="A9191" s="62">
        <v>42204002</v>
      </c>
      <c r="B9191" s="63" t="s">
        <v>14603</v>
      </c>
    </row>
    <row r="9192" spans="1:2" x14ac:dyDescent="0.25">
      <c r="A9192" s="62">
        <v>42204003</v>
      </c>
      <c r="B9192" s="63" t="s">
        <v>14636</v>
      </c>
    </row>
    <row r="9193" spans="1:2" x14ac:dyDescent="0.25">
      <c r="A9193" s="62">
        <v>42204004</v>
      </c>
      <c r="B9193" s="63" t="s">
        <v>17461</v>
      </c>
    </row>
    <row r="9194" spans="1:2" x14ac:dyDescent="0.25">
      <c r="A9194" s="62">
        <v>42204005</v>
      </c>
      <c r="B9194" s="63" t="s">
        <v>2354</v>
      </c>
    </row>
    <row r="9195" spans="1:2" x14ac:dyDescent="0.25">
      <c r="A9195" s="62">
        <v>42204006</v>
      </c>
      <c r="B9195" s="63" t="s">
        <v>10709</v>
      </c>
    </row>
    <row r="9196" spans="1:2" x14ac:dyDescent="0.25">
      <c r="A9196" s="62">
        <v>42204007</v>
      </c>
      <c r="B9196" s="63" t="s">
        <v>17946</v>
      </c>
    </row>
    <row r="9197" spans="1:2" x14ac:dyDescent="0.25">
      <c r="A9197" s="62">
        <v>42204008</v>
      </c>
      <c r="B9197" s="63" t="s">
        <v>11364</v>
      </c>
    </row>
    <row r="9198" spans="1:2" x14ac:dyDescent="0.25">
      <c r="A9198" s="62">
        <v>42211501</v>
      </c>
      <c r="B9198" s="63" t="s">
        <v>17052</v>
      </c>
    </row>
    <row r="9199" spans="1:2" x14ac:dyDescent="0.25">
      <c r="A9199" s="62">
        <v>42211502</v>
      </c>
      <c r="B9199" s="63" t="s">
        <v>5787</v>
      </c>
    </row>
    <row r="9200" spans="1:2" x14ac:dyDescent="0.25">
      <c r="A9200" s="62">
        <v>42211503</v>
      </c>
      <c r="B9200" s="63" t="s">
        <v>11984</v>
      </c>
    </row>
    <row r="9201" spans="1:2" x14ac:dyDescent="0.25">
      <c r="A9201" s="62">
        <v>42211504</v>
      </c>
      <c r="B9201" s="63" t="s">
        <v>1363</v>
      </c>
    </row>
    <row r="9202" spans="1:2" x14ac:dyDescent="0.25">
      <c r="A9202" s="62">
        <v>42211505</v>
      </c>
      <c r="B9202" s="63" t="s">
        <v>9073</v>
      </c>
    </row>
    <row r="9203" spans="1:2" x14ac:dyDescent="0.25">
      <c r="A9203" s="62">
        <v>42211506</v>
      </c>
      <c r="B9203" s="63" t="s">
        <v>15612</v>
      </c>
    </row>
    <row r="9204" spans="1:2" x14ac:dyDescent="0.25">
      <c r="A9204" s="62">
        <v>42211507</v>
      </c>
      <c r="B9204" s="63" t="s">
        <v>11787</v>
      </c>
    </row>
    <row r="9205" spans="1:2" x14ac:dyDescent="0.25">
      <c r="A9205" s="62">
        <v>42211508</v>
      </c>
      <c r="B9205" s="63" t="s">
        <v>18020</v>
      </c>
    </row>
    <row r="9206" spans="1:2" x14ac:dyDescent="0.25">
      <c r="A9206" s="62">
        <v>42211509</v>
      </c>
      <c r="B9206" s="63" t="s">
        <v>4959</v>
      </c>
    </row>
    <row r="9207" spans="1:2" x14ac:dyDescent="0.25">
      <c r="A9207" s="62">
        <v>42211601</v>
      </c>
      <c r="B9207" s="63" t="s">
        <v>14077</v>
      </c>
    </row>
    <row r="9208" spans="1:2" x14ac:dyDescent="0.25">
      <c r="A9208" s="62">
        <v>42211602</v>
      </c>
      <c r="B9208" s="63" t="s">
        <v>3245</v>
      </c>
    </row>
    <row r="9209" spans="1:2" x14ac:dyDescent="0.25">
      <c r="A9209" s="62">
        <v>42211603</v>
      </c>
      <c r="B9209" s="63" t="s">
        <v>15109</v>
      </c>
    </row>
    <row r="9210" spans="1:2" x14ac:dyDescent="0.25">
      <c r="A9210" s="62">
        <v>42211604</v>
      </c>
      <c r="B9210" s="63" t="s">
        <v>17373</v>
      </c>
    </row>
    <row r="9211" spans="1:2" x14ac:dyDescent="0.25">
      <c r="A9211" s="62">
        <v>42211605</v>
      </c>
      <c r="B9211" s="63" t="s">
        <v>10486</v>
      </c>
    </row>
    <row r="9212" spans="1:2" x14ac:dyDescent="0.25">
      <c r="A9212" s="62">
        <v>42211606</v>
      </c>
      <c r="B9212" s="63" t="s">
        <v>14592</v>
      </c>
    </row>
    <row r="9213" spans="1:2" x14ac:dyDescent="0.25">
      <c r="A9213" s="62">
        <v>42211607</v>
      </c>
      <c r="B9213" s="63" t="s">
        <v>10678</v>
      </c>
    </row>
    <row r="9214" spans="1:2" x14ac:dyDescent="0.25">
      <c r="A9214" s="62">
        <v>42211608</v>
      </c>
      <c r="B9214" s="63" t="s">
        <v>13567</v>
      </c>
    </row>
    <row r="9215" spans="1:2" x14ac:dyDescent="0.25">
      <c r="A9215" s="62">
        <v>42211609</v>
      </c>
      <c r="B9215" s="63" t="s">
        <v>9428</v>
      </c>
    </row>
    <row r="9216" spans="1:2" x14ac:dyDescent="0.25">
      <c r="A9216" s="62">
        <v>42211610</v>
      </c>
      <c r="B9216" s="63" t="s">
        <v>14998</v>
      </c>
    </row>
    <row r="9217" spans="1:2" x14ac:dyDescent="0.25">
      <c r="A9217" s="62">
        <v>42211611</v>
      </c>
      <c r="B9217" s="63" t="s">
        <v>4291</v>
      </c>
    </row>
    <row r="9218" spans="1:2" x14ac:dyDescent="0.25">
      <c r="A9218" s="62">
        <v>42211612</v>
      </c>
      <c r="B9218" s="63" t="s">
        <v>12722</v>
      </c>
    </row>
    <row r="9219" spans="1:2" x14ac:dyDescent="0.25">
      <c r="A9219" s="62">
        <v>42211613</v>
      </c>
      <c r="B9219" s="63" t="s">
        <v>5553</v>
      </c>
    </row>
    <row r="9220" spans="1:2" x14ac:dyDescent="0.25">
      <c r="A9220" s="62">
        <v>42211614</v>
      </c>
      <c r="B9220" s="63" t="s">
        <v>13348</v>
      </c>
    </row>
    <row r="9221" spans="1:2" x14ac:dyDescent="0.25">
      <c r="A9221" s="62">
        <v>42211615</v>
      </c>
      <c r="B9221" s="63" t="s">
        <v>7363</v>
      </c>
    </row>
    <row r="9222" spans="1:2" x14ac:dyDescent="0.25">
      <c r="A9222" s="62">
        <v>42211616</v>
      </c>
      <c r="B9222" s="63" t="s">
        <v>890</v>
      </c>
    </row>
    <row r="9223" spans="1:2" x14ac:dyDescent="0.25">
      <c r="A9223" s="62">
        <v>42211617</v>
      </c>
      <c r="B9223" s="63" t="s">
        <v>14567</v>
      </c>
    </row>
    <row r="9224" spans="1:2" x14ac:dyDescent="0.25">
      <c r="A9224" s="62">
        <v>42211618</v>
      </c>
      <c r="B9224" s="63" t="s">
        <v>18488</v>
      </c>
    </row>
    <row r="9225" spans="1:2" x14ac:dyDescent="0.25">
      <c r="A9225" s="62">
        <v>42211701</v>
      </c>
      <c r="B9225" s="63" t="s">
        <v>7120</v>
      </c>
    </row>
    <row r="9226" spans="1:2" x14ac:dyDescent="0.25">
      <c r="A9226" s="62">
        <v>42211702</v>
      </c>
      <c r="B9226" s="63" t="s">
        <v>13610</v>
      </c>
    </row>
    <row r="9227" spans="1:2" x14ac:dyDescent="0.25">
      <c r="A9227" s="62">
        <v>42211703</v>
      </c>
      <c r="B9227" s="63" t="s">
        <v>17053</v>
      </c>
    </row>
    <row r="9228" spans="1:2" x14ac:dyDescent="0.25">
      <c r="A9228" s="62">
        <v>42211704</v>
      </c>
      <c r="B9228" s="63" t="s">
        <v>4582</v>
      </c>
    </row>
    <row r="9229" spans="1:2" x14ac:dyDescent="0.25">
      <c r="A9229" s="62">
        <v>42211705</v>
      </c>
      <c r="B9229" s="63" t="s">
        <v>4897</v>
      </c>
    </row>
    <row r="9230" spans="1:2" x14ac:dyDescent="0.25">
      <c r="A9230" s="62">
        <v>42211706</v>
      </c>
      <c r="B9230" s="63" t="s">
        <v>16200</v>
      </c>
    </row>
    <row r="9231" spans="1:2" x14ac:dyDescent="0.25">
      <c r="A9231" s="62">
        <v>42211707</v>
      </c>
      <c r="B9231" s="63" t="s">
        <v>14019</v>
      </c>
    </row>
    <row r="9232" spans="1:2" x14ac:dyDescent="0.25">
      <c r="A9232" s="62">
        <v>42211708</v>
      </c>
      <c r="B9232" s="63" t="s">
        <v>18177</v>
      </c>
    </row>
    <row r="9233" spans="1:2" x14ac:dyDescent="0.25">
      <c r="A9233" s="62">
        <v>42211709</v>
      </c>
      <c r="B9233" s="63" t="s">
        <v>13352</v>
      </c>
    </row>
    <row r="9234" spans="1:2" x14ac:dyDescent="0.25">
      <c r="A9234" s="62">
        <v>42211710</v>
      </c>
      <c r="B9234" s="63" t="s">
        <v>15101</v>
      </c>
    </row>
    <row r="9235" spans="1:2" x14ac:dyDescent="0.25">
      <c r="A9235" s="62">
        <v>42211711</v>
      </c>
      <c r="B9235" s="63" t="s">
        <v>5182</v>
      </c>
    </row>
    <row r="9236" spans="1:2" x14ac:dyDescent="0.25">
      <c r="A9236" s="62">
        <v>42211712</v>
      </c>
      <c r="B9236" s="63" t="s">
        <v>14850</v>
      </c>
    </row>
    <row r="9237" spans="1:2" x14ac:dyDescent="0.25">
      <c r="A9237" s="62">
        <v>42211801</v>
      </c>
      <c r="B9237" s="63" t="s">
        <v>2614</v>
      </c>
    </row>
    <row r="9238" spans="1:2" x14ac:dyDescent="0.25">
      <c r="A9238" s="62">
        <v>42211802</v>
      </c>
      <c r="B9238" s="63" t="s">
        <v>419</v>
      </c>
    </row>
    <row r="9239" spans="1:2" x14ac:dyDescent="0.25">
      <c r="A9239" s="62">
        <v>42211803</v>
      </c>
      <c r="B9239" s="63" t="s">
        <v>4927</v>
      </c>
    </row>
    <row r="9240" spans="1:2" x14ac:dyDescent="0.25">
      <c r="A9240" s="62">
        <v>42211804</v>
      </c>
      <c r="B9240" s="63" t="s">
        <v>12598</v>
      </c>
    </row>
    <row r="9241" spans="1:2" x14ac:dyDescent="0.25">
      <c r="A9241" s="62">
        <v>42211805</v>
      </c>
      <c r="B9241" s="63" t="s">
        <v>6508</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5241</v>
      </c>
    </row>
    <row r="9246" spans="1:2" x14ac:dyDescent="0.25">
      <c r="A9246" s="62">
        <v>42211810</v>
      </c>
      <c r="B9246" s="63" t="s">
        <v>18051</v>
      </c>
    </row>
    <row r="9247" spans="1:2" x14ac:dyDescent="0.25">
      <c r="A9247" s="62">
        <v>42211811</v>
      </c>
      <c r="B9247" s="63" t="s">
        <v>14791</v>
      </c>
    </row>
    <row r="9248" spans="1:2" x14ac:dyDescent="0.25">
      <c r="A9248" s="62">
        <v>42211812</v>
      </c>
      <c r="B9248" s="63" t="s">
        <v>7758</v>
      </c>
    </row>
    <row r="9249" spans="1:2" x14ac:dyDescent="0.25">
      <c r="A9249" s="62">
        <v>42211813</v>
      </c>
      <c r="B9249" s="63" t="s">
        <v>12079</v>
      </c>
    </row>
    <row r="9250" spans="1:2" x14ac:dyDescent="0.25">
      <c r="A9250" s="62">
        <v>42211901</v>
      </c>
      <c r="B9250" s="63" t="s">
        <v>16982</v>
      </c>
    </row>
    <row r="9251" spans="1:2" x14ac:dyDescent="0.25">
      <c r="A9251" s="62">
        <v>42211902</v>
      </c>
      <c r="B9251" s="63" t="s">
        <v>8513</v>
      </c>
    </row>
    <row r="9252" spans="1:2" x14ac:dyDescent="0.25">
      <c r="A9252" s="62">
        <v>42211903</v>
      </c>
      <c r="B9252" s="63" t="s">
        <v>5704</v>
      </c>
    </row>
    <row r="9253" spans="1:2" x14ac:dyDescent="0.25">
      <c r="A9253" s="62">
        <v>42211904</v>
      </c>
      <c r="B9253" s="63" t="s">
        <v>6165</v>
      </c>
    </row>
    <row r="9254" spans="1:2" x14ac:dyDescent="0.25">
      <c r="A9254" s="62">
        <v>42211905</v>
      </c>
      <c r="B9254" s="63" t="s">
        <v>5892</v>
      </c>
    </row>
    <row r="9255" spans="1:2" x14ac:dyDescent="0.25">
      <c r="A9255" s="62">
        <v>42211906</v>
      </c>
      <c r="B9255" s="63" t="s">
        <v>16808</v>
      </c>
    </row>
    <row r="9256" spans="1:2" x14ac:dyDescent="0.25">
      <c r="A9256" s="62">
        <v>42211907</v>
      </c>
      <c r="B9256" s="63" t="s">
        <v>9074</v>
      </c>
    </row>
    <row r="9257" spans="1:2" x14ac:dyDescent="0.25">
      <c r="A9257" s="62">
        <v>42211908</v>
      </c>
      <c r="B9257" s="63" t="s">
        <v>16136</v>
      </c>
    </row>
    <row r="9258" spans="1:2" x14ac:dyDescent="0.25">
      <c r="A9258" s="62">
        <v>42211909</v>
      </c>
      <c r="B9258" s="63" t="s">
        <v>14041</v>
      </c>
    </row>
    <row r="9259" spans="1:2" x14ac:dyDescent="0.25">
      <c r="A9259" s="62">
        <v>42211910</v>
      </c>
      <c r="B9259" s="63" t="s">
        <v>18022</v>
      </c>
    </row>
    <row r="9260" spans="1:2" x14ac:dyDescent="0.25">
      <c r="A9260" s="62">
        <v>42211911</v>
      </c>
      <c r="B9260" s="63" t="s">
        <v>1006</v>
      </c>
    </row>
    <row r="9261" spans="1:2" x14ac:dyDescent="0.25">
      <c r="A9261" s="62">
        <v>42211912</v>
      </c>
      <c r="B9261" s="63" t="s">
        <v>8028</v>
      </c>
    </row>
    <row r="9262" spans="1:2" x14ac:dyDescent="0.25">
      <c r="A9262" s="62">
        <v>42211913</v>
      </c>
      <c r="B9262" s="63" t="s">
        <v>8538</v>
      </c>
    </row>
    <row r="9263" spans="1:2" x14ac:dyDescent="0.25">
      <c r="A9263" s="62">
        <v>42211914</v>
      </c>
      <c r="B9263" s="63" t="s">
        <v>16337</v>
      </c>
    </row>
    <row r="9264" spans="1:2" x14ac:dyDescent="0.25">
      <c r="A9264" s="62">
        <v>42211915</v>
      </c>
      <c r="B9264" s="63" t="s">
        <v>5245</v>
      </c>
    </row>
    <row r="9265" spans="1:2" x14ac:dyDescent="0.25">
      <c r="A9265" s="62">
        <v>42211916</v>
      </c>
      <c r="B9265" s="63" t="s">
        <v>10683</v>
      </c>
    </row>
    <row r="9266" spans="1:2" x14ac:dyDescent="0.25">
      <c r="A9266" s="62">
        <v>42211917</v>
      </c>
      <c r="B9266" s="63" t="s">
        <v>3185</v>
      </c>
    </row>
    <row r="9267" spans="1:2" x14ac:dyDescent="0.25">
      <c r="A9267" s="62">
        <v>42211918</v>
      </c>
      <c r="B9267" s="63" t="s">
        <v>15178</v>
      </c>
    </row>
    <row r="9268" spans="1:2" x14ac:dyDescent="0.25">
      <c r="A9268" s="62">
        <v>42212001</v>
      </c>
      <c r="B9268" s="63" t="s">
        <v>5187</v>
      </c>
    </row>
    <row r="9269" spans="1:2" x14ac:dyDescent="0.25">
      <c r="A9269" s="62">
        <v>42212002</v>
      </c>
      <c r="B9269" s="63" t="s">
        <v>11477</v>
      </c>
    </row>
    <row r="9270" spans="1:2" x14ac:dyDescent="0.25">
      <c r="A9270" s="62">
        <v>42212003</v>
      </c>
      <c r="B9270" s="63" t="s">
        <v>7096</v>
      </c>
    </row>
    <row r="9271" spans="1:2" x14ac:dyDescent="0.25">
      <c r="A9271" s="62">
        <v>42212004</v>
      </c>
      <c r="B9271" s="63" t="s">
        <v>2985</v>
      </c>
    </row>
    <row r="9272" spans="1:2" x14ac:dyDescent="0.25">
      <c r="A9272" s="62">
        <v>42212005</v>
      </c>
      <c r="B9272" s="63" t="s">
        <v>15650</v>
      </c>
    </row>
    <row r="9273" spans="1:2" x14ac:dyDescent="0.25">
      <c r="A9273" s="62">
        <v>42212006</v>
      </c>
      <c r="B9273" s="63" t="s">
        <v>8347</v>
      </c>
    </row>
    <row r="9274" spans="1:2" x14ac:dyDescent="0.25">
      <c r="A9274" s="62">
        <v>42212007</v>
      </c>
      <c r="B9274" s="63" t="s">
        <v>12928</v>
      </c>
    </row>
    <row r="9275" spans="1:2" x14ac:dyDescent="0.25">
      <c r="A9275" s="62">
        <v>42212101</v>
      </c>
      <c r="B9275" s="63" t="s">
        <v>10484</v>
      </c>
    </row>
    <row r="9276" spans="1:2" x14ac:dyDescent="0.25">
      <c r="A9276" s="62">
        <v>42212102</v>
      </c>
      <c r="B9276" s="63" t="s">
        <v>1087</v>
      </c>
    </row>
    <row r="9277" spans="1:2" x14ac:dyDescent="0.25">
      <c r="A9277" s="62">
        <v>42212103</v>
      </c>
      <c r="B9277" s="63" t="s">
        <v>10890</v>
      </c>
    </row>
    <row r="9278" spans="1:2" x14ac:dyDescent="0.25">
      <c r="A9278" s="62">
        <v>42212104</v>
      </c>
      <c r="B9278" s="63" t="s">
        <v>16500</v>
      </c>
    </row>
    <row r="9279" spans="1:2" x14ac:dyDescent="0.25">
      <c r="A9279" s="62">
        <v>42212105</v>
      </c>
      <c r="B9279" s="63" t="s">
        <v>10746</v>
      </c>
    </row>
    <row r="9280" spans="1:2" x14ac:dyDescent="0.25">
      <c r="A9280" s="62">
        <v>42212106</v>
      </c>
      <c r="B9280" s="63" t="s">
        <v>18117</v>
      </c>
    </row>
    <row r="9281" spans="1:2" x14ac:dyDescent="0.25">
      <c r="A9281" s="62">
        <v>42212107</v>
      </c>
      <c r="B9281" s="63" t="s">
        <v>15378</v>
      </c>
    </row>
    <row r="9282" spans="1:2" x14ac:dyDescent="0.25">
      <c r="A9282" s="62">
        <v>42212108</v>
      </c>
      <c r="B9282" s="63" t="s">
        <v>13154</v>
      </c>
    </row>
    <row r="9283" spans="1:2" x14ac:dyDescent="0.25">
      <c r="A9283" s="62">
        <v>42212109</v>
      </c>
      <c r="B9283" s="63" t="s">
        <v>15302</v>
      </c>
    </row>
    <row r="9284" spans="1:2" x14ac:dyDescent="0.25">
      <c r="A9284" s="62">
        <v>42212110</v>
      </c>
      <c r="B9284" s="63" t="s">
        <v>10064</v>
      </c>
    </row>
    <row r="9285" spans="1:2" x14ac:dyDescent="0.25">
      <c r="A9285" s="62">
        <v>42212111</v>
      </c>
      <c r="B9285" s="63" t="s">
        <v>17213</v>
      </c>
    </row>
    <row r="9286" spans="1:2" x14ac:dyDescent="0.25">
      <c r="A9286" s="62">
        <v>42212112</v>
      </c>
      <c r="B9286" s="63" t="s">
        <v>12229</v>
      </c>
    </row>
    <row r="9287" spans="1:2" x14ac:dyDescent="0.25">
      <c r="A9287" s="62">
        <v>42212113</v>
      </c>
      <c r="B9287" s="63" t="s">
        <v>7589</v>
      </c>
    </row>
    <row r="9288" spans="1:2" x14ac:dyDescent="0.25">
      <c r="A9288" s="62">
        <v>42212201</v>
      </c>
      <c r="B9288" s="63" t="s">
        <v>18270</v>
      </c>
    </row>
    <row r="9289" spans="1:2" x14ac:dyDescent="0.25">
      <c r="A9289" s="62">
        <v>42212202</v>
      </c>
      <c r="B9289" s="63" t="s">
        <v>1362</v>
      </c>
    </row>
    <row r="9290" spans="1:2" x14ac:dyDescent="0.25">
      <c r="A9290" s="62">
        <v>42212203</v>
      </c>
      <c r="B9290" s="63" t="s">
        <v>17606</v>
      </c>
    </row>
    <row r="9291" spans="1:2" x14ac:dyDescent="0.25">
      <c r="A9291" s="62">
        <v>42212204</v>
      </c>
      <c r="B9291" s="63" t="s">
        <v>8213</v>
      </c>
    </row>
    <row r="9292" spans="1:2" x14ac:dyDescent="0.25">
      <c r="A9292" s="62">
        <v>42212301</v>
      </c>
      <c r="B9292" s="63" t="s">
        <v>2356</v>
      </c>
    </row>
    <row r="9293" spans="1:2" x14ac:dyDescent="0.25">
      <c r="A9293" s="62">
        <v>42212302</v>
      </c>
      <c r="B9293" s="63" t="s">
        <v>2611</v>
      </c>
    </row>
    <row r="9294" spans="1:2" x14ac:dyDescent="0.25">
      <c r="A9294" s="62">
        <v>42212303</v>
      </c>
      <c r="B9294" s="63" t="s">
        <v>2415</v>
      </c>
    </row>
    <row r="9295" spans="1:2" x14ac:dyDescent="0.25">
      <c r="A9295" s="62">
        <v>42212304</v>
      </c>
      <c r="B9295" s="63" t="s">
        <v>8000</v>
      </c>
    </row>
    <row r="9296" spans="1:2" x14ac:dyDescent="0.25">
      <c r="A9296" s="62">
        <v>42221501</v>
      </c>
      <c r="B9296" s="63" t="s">
        <v>16522</v>
      </c>
    </row>
    <row r="9297" spans="1:2" x14ac:dyDescent="0.25">
      <c r="A9297" s="62">
        <v>42221502</v>
      </c>
      <c r="B9297" s="63" t="s">
        <v>5847</v>
      </c>
    </row>
    <row r="9298" spans="1:2" x14ac:dyDescent="0.25">
      <c r="A9298" s="62">
        <v>42221503</v>
      </c>
      <c r="B9298" s="63" t="s">
        <v>15128</v>
      </c>
    </row>
    <row r="9299" spans="1:2" x14ac:dyDescent="0.25">
      <c r="A9299" s="62">
        <v>42221504</v>
      </c>
      <c r="B9299" s="63" t="s">
        <v>7361</v>
      </c>
    </row>
    <row r="9300" spans="1:2" x14ac:dyDescent="0.25">
      <c r="A9300" s="62">
        <v>42221505</v>
      </c>
      <c r="B9300" s="63" t="s">
        <v>1100</v>
      </c>
    </row>
    <row r="9301" spans="1:2" x14ac:dyDescent="0.25">
      <c r="A9301" s="62">
        <v>42221506</v>
      </c>
      <c r="B9301" s="63" t="s">
        <v>16120</v>
      </c>
    </row>
    <row r="9302" spans="1:2" x14ac:dyDescent="0.25">
      <c r="A9302" s="62">
        <v>42221507</v>
      </c>
      <c r="B9302" s="63" t="s">
        <v>5999</v>
      </c>
    </row>
    <row r="9303" spans="1:2" x14ac:dyDescent="0.25">
      <c r="A9303" s="62">
        <v>42221508</v>
      </c>
      <c r="B9303" s="63" t="s">
        <v>13108</v>
      </c>
    </row>
    <row r="9304" spans="1:2" x14ac:dyDescent="0.25">
      <c r="A9304" s="62">
        <v>42221509</v>
      </c>
      <c r="B9304" s="63" t="s">
        <v>8556</v>
      </c>
    </row>
    <row r="9305" spans="1:2" x14ac:dyDescent="0.25">
      <c r="A9305" s="62">
        <v>42221512</v>
      </c>
      <c r="B9305" s="63" t="s">
        <v>6356</v>
      </c>
    </row>
    <row r="9306" spans="1:2" x14ac:dyDescent="0.25">
      <c r="A9306" s="62">
        <v>42221513</v>
      </c>
      <c r="B9306" s="63" t="s">
        <v>16533</v>
      </c>
    </row>
    <row r="9307" spans="1:2" x14ac:dyDescent="0.25">
      <c r="A9307" s="62">
        <v>42221601</v>
      </c>
      <c r="B9307" s="63" t="s">
        <v>9154</v>
      </c>
    </row>
    <row r="9308" spans="1:2" x14ac:dyDescent="0.25">
      <c r="A9308" s="62">
        <v>42221602</v>
      </c>
      <c r="B9308" s="63" t="s">
        <v>7855</v>
      </c>
    </row>
    <row r="9309" spans="1:2" x14ac:dyDescent="0.25">
      <c r="A9309" s="62">
        <v>42221603</v>
      </c>
      <c r="B9309" s="63" t="s">
        <v>17092</v>
      </c>
    </row>
    <row r="9310" spans="1:2" x14ac:dyDescent="0.25">
      <c r="A9310" s="62">
        <v>42221604</v>
      </c>
      <c r="B9310" s="63" t="s">
        <v>4741</v>
      </c>
    </row>
    <row r="9311" spans="1:2" x14ac:dyDescent="0.25">
      <c r="A9311" s="62">
        <v>42221605</v>
      </c>
      <c r="B9311" s="63" t="s">
        <v>15322</v>
      </c>
    </row>
    <row r="9312" spans="1:2" x14ac:dyDescent="0.25">
      <c r="A9312" s="62">
        <v>42221606</v>
      </c>
      <c r="B9312" s="63" t="s">
        <v>14568</v>
      </c>
    </row>
    <row r="9313" spans="1:2" x14ac:dyDescent="0.25">
      <c r="A9313" s="62">
        <v>42221607</v>
      </c>
      <c r="B9313" s="63" t="s">
        <v>3115</v>
      </c>
    </row>
    <row r="9314" spans="1:2" x14ac:dyDescent="0.25">
      <c r="A9314" s="62">
        <v>42221608</v>
      </c>
      <c r="B9314" s="63" t="s">
        <v>8180</v>
      </c>
    </row>
    <row r="9315" spans="1:2" x14ac:dyDescent="0.25">
      <c r="A9315" s="62">
        <v>42221609</v>
      </c>
      <c r="B9315" s="63" t="s">
        <v>17940</v>
      </c>
    </row>
    <row r="9316" spans="1:2" x14ac:dyDescent="0.25">
      <c r="A9316" s="62">
        <v>42221610</v>
      </c>
      <c r="B9316" s="63" t="s">
        <v>9780</v>
      </c>
    </row>
    <row r="9317" spans="1:2" x14ac:dyDescent="0.25">
      <c r="A9317" s="62">
        <v>42221611</v>
      </c>
      <c r="B9317" s="63" t="s">
        <v>13022</v>
      </c>
    </row>
    <row r="9318" spans="1:2" x14ac:dyDescent="0.25">
      <c r="A9318" s="62">
        <v>42221612</v>
      </c>
      <c r="B9318" s="63" t="s">
        <v>70</v>
      </c>
    </row>
    <row r="9319" spans="1:2" x14ac:dyDescent="0.25">
      <c r="A9319" s="62">
        <v>42221613</v>
      </c>
      <c r="B9319" s="63" t="s">
        <v>2514</v>
      </c>
    </row>
    <row r="9320" spans="1:2" x14ac:dyDescent="0.25">
      <c r="A9320" s="62">
        <v>42221614</v>
      </c>
      <c r="B9320" s="63" t="s">
        <v>7227</v>
      </c>
    </row>
    <row r="9321" spans="1:2" x14ac:dyDescent="0.25">
      <c r="A9321" s="62">
        <v>42221615</v>
      </c>
      <c r="B9321" s="63" t="s">
        <v>10238</v>
      </c>
    </row>
    <row r="9322" spans="1:2" x14ac:dyDescent="0.25">
      <c r="A9322" s="62">
        <v>42221616</v>
      </c>
      <c r="B9322" s="63" t="s">
        <v>8330</v>
      </c>
    </row>
    <row r="9323" spans="1:2" x14ac:dyDescent="0.25">
      <c r="A9323" s="62">
        <v>42221617</v>
      </c>
      <c r="B9323" s="63" t="s">
        <v>9586</v>
      </c>
    </row>
    <row r="9324" spans="1:2" x14ac:dyDescent="0.25">
      <c r="A9324" s="62">
        <v>42221618</v>
      </c>
      <c r="B9324" s="63" t="s">
        <v>10099</v>
      </c>
    </row>
    <row r="9325" spans="1:2" x14ac:dyDescent="0.25">
      <c r="A9325" s="62">
        <v>42221701</v>
      </c>
      <c r="B9325" s="63" t="s">
        <v>5020</v>
      </c>
    </row>
    <row r="9326" spans="1:2" x14ac:dyDescent="0.25">
      <c r="A9326" s="62">
        <v>42221702</v>
      </c>
      <c r="B9326" s="63" t="s">
        <v>7857</v>
      </c>
    </row>
    <row r="9327" spans="1:2" x14ac:dyDescent="0.25">
      <c r="A9327" s="62">
        <v>42221703</v>
      </c>
      <c r="B9327" s="63" t="s">
        <v>4679</v>
      </c>
    </row>
    <row r="9328" spans="1:2" x14ac:dyDescent="0.25">
      <c r="A9328" s="62">
        <v>42221704</v>
      </c>
      <c r="B9328" s="63" t="s">
        <v>10812</v>
      </c>
    </row>
    <row r="9329" spans="1:2" x14ac:dyDescent="0.25">
      <c r="A9329" s="62">
        <v>42221705</v>
      </c>
      <c r="B9329" s="63" t="s">
        <v>9661</v>
      </c>
    </row>
    <row r="9330" spans="1:2" x14ac:dyDescent="0.25">
      <c r="A9330" s="62">
        <v>42221706</v>
      </c>
      <c r="B9330" s="63" t="s">
        <v>17311</v>
      </c>
    </row>
    <row r="9331" spans="1:2" x14ac:dyDescent="0.25">
      <c r="A9331" s="62">
        <v>42221707</v>
      </c>
      <c r="B9331" s="63" t="s">
        <v>13790</v>
      </c>
    </row>
    <row r="9332" spans="1:2" x14ac:dyDescent="0.25">
      <c r="A9332" s="62">
        <v>42221801</v>
      </c>
      <c r="B9332" s="63" t="s">
        <v>11348</v>
      </c>
    </row>
    <row r="9333" spans="1:2" x14ac:dyDescent="0.25">
      <c r="A9333" s="62">
        <v>42221802</v>
      </c>
      <c r="B9333" s="63" t="s">
        <v>2268</v>
      </c>
    </row>
    <row r="9334" spans="1:2" x14ac:dyDescent="0.25">
      <c r="A9334" s="62">
        <v>42221803</v>
      </c>
      <c r="B9334" s="63" t="s">
        <v>18551</v>
      </c>
    </row>
    <row r="9335" spans="1:2" x14ac:dyDescent="0.25">
      <c r="A9335" s="62">
        <v>42221901</v>
      </c>
      <c r="B9335" s="63" t="s">
        <v>16103</v>
      </c>
    </row>
    <row r="9336" spans="1:2" x14ac:dyDescent="0.25">
      <c r="A9336" s="62">
        <v>42221902</v>
      </c>
      <c r="B9336" s="63" t="s">
        <v>14296</v>
      </c>
    </row>
    <row r="9337" spans="1:2" x14ac:dyDescent="0.25">
      <c r="A9337" s="62">
        <v>42221903</v>
      </c>
      <c r="B9337" s="63" t="s">
        <v>11488</v>
      </c>
    </row>
    <row r="9338" spans="1:2" x14ac:dyDescent="0.25">
      <c r="A9338" s="62">
        <v>42222001</v>
      </c>
      <c r="B9338" s="63" t="s">
        <v>10908</v>
      </c>
    </row>
    <row r="9339" spans="1:2" x14ac:dyDescent="0.25">
      <c r="A9339" s="62">
        <v>42222002</v>
      </c>
      <c r="B9339" s="63" t="s">
        <v>17930</v>
      </c>
    </row>
    <row r="9340" spans="1:2" x14ac:dyDescent="0.25">
      <c r="A9340" s="62">
        <v>42222003</v>
      </c>
      <c r="B9340" s="63" t="s">
        <v>16003</v>
      </c>
    </row>
    <row r="9341" spans="1:2" x14ac:dyDescent="0.25">
      <c r="A9341" s="62">
        <v>42222004</v>
      </c>
      <c r="B9341" s="63" t="s">
        <v>14524</v>
      </c>
    </row>
    <row r="9342" spans="1:2" x14ac:dyDescent="0.25">
      <c r="A9342" s="62">
        <v>42222005</v>
      </c>
      <c r="B9342" s="63" t="s">
        <v>5950</v>
      </c>
    </row>
    <row r="9343" spans="1:2" x14ac:dyDescent="0.25">
      <c r="A9343" s="62">
        <v>42222006</v>
      </c>
      <c r="B9343" s="63" t="s">
        <v>995</v>
      </c>
    </row>
    <row r="9344" spans="1:2" x14ac:dyDescent="0.25">
      <c r="A9344" s="62">
        <v>42222007</v>
      </c>
      <c r="B9344" s="63" t="s">
        <v>14282</v>
      </c>
    </row>
    <row r="9345" spans="1:2" x14ac:dyDescent="0.25">
      <c r="A9345" s="62">
        <v>42222008</v>
      </c>
      <c r="B9345" s="63" t="s">
        <v>4945</v>
      </c>
    </row>
    <row r="9346" spans="1:2" x14ac:dyDescent="0.25">
      <c r="A9346" s="62">
        <v>42222101</v>
      </c>
      <c r="B9346" s="63" t="s">
        <v>7738</v>
      </c>
    </row>
    <row r="9347" spans="1:2" x14ac:dyDescent="0.25">
      <c r="A9347" s="62">
        <v>42222102</v>
      </c>
      <c r="B9347" s="63" t="s">
        <v>4798</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6408</v>
      </c>
    </row>
    <row r="9354" spans="1:2" x14ac:dyDescent="0.25">
      <c r="A9354" s="62">
        <v>42222303</v>
      </c>
      <c r="B9354" s="63" t="s">
        <v>6531</v>
      </c>
    </row>
    <row r="9355" spans="1:2" x14ac:dyDescent="0.25">
      <c r="A9355" s="62">
        <v>42222304</v>
      </c>
      <c r="B9355" s="63" t="s">
        <v>17665</v>
      </c>
    </row>
    <row r="9356" spans="1:2" x14ac:dyDescent="0.25">
      <c r="A9356" s="62">
        <v>42222305</v>
      </c>
      <c r="B9356" s="63" t="s">
        <v>11127</v>
      </c>
    </row>
    <row r="9357" spans="1:2" x14ac:dyDescent="0.25">
      <c r="A9357" s="62">
        <v>42222306</v>
      </c>
      <c r="B9357" s="63" t="s">
        <v>8503</v>
      </c>
    </row>
    <row r="9358" spans="1:2" x14ac:dyDescent="0.25">
      <c r="A9358" s="62">
        <v>42222307</v>
      </c>
      <c r="B9358" s="63" t="s">
        <v>10368</v>
      </c>
    </row>
    <row r="9359" spans="1:2" x14ac:dyDescent="0.25">
      <c r="A9359" s="62">
        <v>42222308</v>
      </c>
      <c r="B9359" s="63" t="s">
        <v>18142</v>
      </c>
    </row>
    <row r="9360" spans="1:2" x14ac:dyDescent="0.25">
      <c r="A9360" s="62">
        <v>42222309</v>
      </c>
      <c r="B9360" s="63" t="s">
        <v>8626</v>
      </c>
    </row>
    <row r="9361" spans="1:2" x14ac:dyDescent="0.25">
      <c r="A9361" s="62">
        <v>42231501</v>
      </c>
      <c r="B9361" s="63" t="s">
        <v>18027</v>
      </c>
    </row>
    <row r="9362" spans="1:2" x14ac:dyDescent="0.25">
      <c r="A9362" s="62">
        <v>42231502</v>
      </c>
      <c r="B9362" s="63" t="s">
        <v>8697</v>
      </c>
    </row>
    <row r="9363" spans="1:2" x14ac:dyDescent="0.25">
      <c r="A9363" s="62">
        <v>42231503</v>
      </c>
      <c r="B9363" s="63" t="s">
        <v>1718</v>
      </c>
    </row>
    <row r="9364" spans="1:2" x14ac:dyDescent="0.25">
      <c r="A9364" s="62">
        <v>42231504</v>
      </c>
      <c r="B9364" s="63" t="s">
        <v>13106</v>
      </c>
    </row>
    <row r="9365" spans="1:2" x14ac:dyDescent="0.25">
      <c r="A9365" s="62">
        <v>42231505</v>
      </c>
      <c r="B9365" s="63" t="s">
        <v>17271</v>
      </c>
    </row>
    <row r="9366" spans="1:2" x14ac:dyDescent="0.25">
      <c r="A9366" s="62">
        <v>42231506</v>
      </c>
      <c r="B9366" s="63" t="s">
        <v>10532</v>
      </c>
    </row>
    <row r="9367" spans="1:2" x14ac:dyDescent="0.25">
      <c r="A9367" s="62">
        <v>42231507</v>
      </c>
      <c r="B9367" s="63" t="s">
        <v>17393</v>
      </c>
    </row>
    <row r="9368" spans="1:2" x14ac:dyDescent="0.25">
      <c r="A9368" s="62">
        <v>42231508</v>
      </c>
      <c r="B9368" s="63" t="s">
        <v>9696</v>
      </c>
    </row>
    <row r="9369" spans="1:2" x14ac:dyDescent="0.25">
      <c r="A9369" s="62">
        <v>42231509</v>
      </c>
      <c r="B9369" s="63" t="s">
        <v>2921</v>
      </c>
    </row>
    <row r="9370" spans="1:2" x14ac:dyDescent="0.25">
      <c r="A9370" s="62">
        <v>42231510</v>
      </c>
      <c r="B9370" s="63" t="s">
        <v>7910</v>
      </c>
    </row>
    <row r="9371" spans="1:2" x14ac:dyDescent="0.25">
      <c r="A9371" s="62">
        <v>42231601</v>
      </c>
      <c r="B9371" s="63" t="s">
        <v>4845</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2779</v>
      </c>
    </row>
    <row r="9376" spans="1:2" x14ac:dyDescent="0.25">
      <c r="A9376" s="62">
        <v>42231606</v>
      </c>
      <c r="B9376" s="63" t="s">
        <v>2956</v>
      </c>
    </row>
    <row r="9377" spans="1:2" x14ac:dyDescent="0.25">
      <c r="A9377" s="62">
        <v>42231608</v>
      </c>
      <c r="B9377" s="63" t="s">
        <v>14346</v>
      </c>
    </row>
    <row r="9378" spans="1:2" x14ac:dyDescent="0.25">
      <c r="A9378" s="62">
        <v>42231609</v>
      </c>
      <c r="B9378" s="63" t="s">
        <v>6525</v>
      </c>
    </row>
    <row r="9379" spans="1:2" x14ac:dyDescent="0.25">
      <c r="A9379" s="62">
        <v>42231701</v>
      </c>
      <c r="B9379" s="63" t="s">
        <v>18226</v>
      </c>
    </row>
    <row r="9380" spans="1:2" x14ac:dyDescent="0.25">
      <c r="A9380" s="62">
        <v>42231702</v>
      </c>
      <c r="B9380" s="63" t="s">
        <v>1714</v>
      </c>
    </row>
    <row r="9381" spans="1:2" x14ac:dyDescent="0.25">
      <c r="A9381" s="62">
        <v>42231703</v>
      </c>
      <c r="B9381" s="63" t="s">
        <v>13521</v>
      </c>
    </row>
    <row r="9382" spans="1:2" x14ac:dyDescent="0.25">
      <c r="A9382" s="62">
        <v>42231704</v>
      </c>
      <c r="B9382" s="63" t="s">
        <v>18207</v>
      </c>
    </row>
    <row r="9383" spans="1:2" x14ac:dyDescent="0.25">
      <c r="A9383" s="62">
        <v>42231705</v>
      </c>
      <c r="B9383" s="63" t="s">
        <v>2902</v>
      </c>
    </row>
    <row r="9384" spans="1:2" x14ac:dyDescent="0.25">
      <c r="A9384" s="62">
        <v>42231801</v>
      </c>
      <c r="B9384" s="63" t="s">
        <v>7435</v>
      </c>
    </row>
    <row r="9385" spans="1:2" x14ac:dyDescent="0.25">
      <c r="A9385" s="62">
        <v>42231802</v>
      </c>
      <c r="B9385" s="63" t="s">
        <v>7861</v>
      </c>
    </row>
    <row r="9386" spans="1:2" x14ac:dyDescent="0.25">
      <c r="A9386" s="62">
        <v>42231803</v>
      </c>
      <c r="B9386" s="63" t="s">
        <v>10006</v>
      </c>
    </row>
    <row r="9387" spans="1:2" x14ac:dyDescent="0.25">
      <c r="A9387" s="62">
        <v>42231804</v>
      </c>
      <c r="B9387" s="63" t="s">
        <v>16750</v>
      </c>
    </row>
    <row r="9388" spans="1:2" x14ac:dyDescent="0.25">
      <c r="A9388" s="62">
        <v>42231805</v>
      </c>
      <c r="B9388" s="63" t="s">
        <v>14128</v>
      </c>
    </row>
    <row r="9389" spans="1:2" x14ac:dyDescent="0.25">
      <c r="A9389" s="62">
        <v>42231806</v>
      </c>
      <c r="B9389" s="63" t="s">
        <v>3250</v>
      </c>
    </row>
    <row r="9390" spans="1:2" x14ac:dyDescent="0.25">
      <c r="A9390" s="62">
        <v>42231807</v>
      </c>
      <c r="B9390" s="63" t="s">
        <v>8091</v>
      </c>
    </row>
    <row r="9391" spans="1:2" x14ac:dyDescent="0.25">
      <c r="A9391" s="62">
        <v>42231901</v>
      </c>
      <c r="B9391" s="63" t="s">
        <v>9370</v>
      </c>
    </row>
    <row r="9392" spans="1:2" x14ac:dyDescent="0.25">
      <c r="A9392" s="62">
        <v>42231902</v>
      </c>
      <c r="B9392" s="63" t="s">
        <v>6255</v>
      </c>
    </row>
    <row r="9393" spans="1:2" x14ac:dyDescent="0.25">
      <c r="A9393" s="62">
        <v>42231903</v>
      </c>
      <c r="B9393" s="63" t="s">
        <v>10781</v>
      </c>
    </row>
    <row r="9394" spans="1:2" x14ac:dyDescent="0.25">
      <c r="A9394" s="62">
        <v>42232001</v>
      </c>
      <c r="B9394" s="63" t="s">
        <v>3305</v>
      </c>
    </row>
    <row r="9395" spans="1:2" x14ac:dyDescent="0.25">
      <c r="A9395" s="62">
        <v>42232002</v>
      </c>
      <c r="B9395" s="63" t="s">
        <v>16485</v>
      </c>
    </row>
    <row r="9396" spans="1:2" x14ac:dyDescent="0.25">
      <c r="A9396" s="62">
        <v>42232003</v>
      </c>
      <c r="B9396" s="63" t="s">
        <v>1233</v>
      </c>
    </row>
    <row r="9397" spans="1:2" x14ac:dyDescent="0.25">
      <c r="A9397" s="62">
        <v>42241501</v>
      </c>
      <c r="B9397" s="63" t="s">
        <v>9573</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5008</v>
      </c>
    </row>
    <row r="9402" spans="1:2" x14ac:dyDescent="0.25">
      <c r="A9402" s="62">
        <v>42241506</v>
      </c>
      <c r="B9402" s="63" t="s">
        <v>6164</v>
      </c>
    </row>
    <row r="9403" spans="1:2" x14ac:dyDescent="0.25">
      <c r="A9403" s="62">
        <v>42241507</v>
      </c>
      <c r="B9403" s="63" t="s">
        <v>17796</v>
      </c>
    </row>
    <row r="9404" spans="1:2" x14ac:dyDescent="0.25">
      <c r="A9404" s="62">
        <v>42241509</v>
      </c>
      <c r="B9404" s="63" t="s">
        <v>6731</v>
      </c>
    </row>
    <row r="9405" spans="1:2" x14ac:dyDescent="0.25">
      <c r="A9405" s="62">
        <v>42241510</v>
      </c>
      <c r="B9405" s="63" t="s">
        <v>7294</v>
      </c>
    </row>
    <row r="9406" spans="1:2" x14ac:dyDescent="0.25">
      <c r="A9406" s="62">
        <v>42241511</v>
      </c>
      <c r="B9406" s="63" t="s">
        <v>11479</v>
      </c>
    </row>
    <row r="9407" spans="1:2" x14ac:dyDescent="0.25">
      <c r="A9407" s="62">
        <v>42241512</v>
      </c>
      <c r="B9407" s="63" t="s">
        <v>15057</v>
      </c>
    </row>
    <row r="9408" spans="1:2" x14ac:dyDescent="0.25">
      <c r="A9408" s="62">
        <v>42241513</v>
      </c>
      <c r="B9408" s="63" t="s">
        <v>4218</v>
      </c>
    </row>
    <row r="9409" spans="1:2" x14ac:dyDescent="0.25">
      <c r="A9409" s="62">
        <v>42241514</v>
      </c>
      <c r="B9409" s="63" t="s">
        <v>16640</v>
      </c>
    </row>
    <row r="9410" spans="1:2" x14ac:dyDescent="0.25">
      <c r="A9410" s="62">
        <v>42241515</v>
      </c>
      <c r="B9410" s="63" t="s">
        <v>17241</v>
      </c>
    </row>
    <row r="9411" spans="1:2" x14ac:dyDescent="0.25">
      <c r="A9411" s="62">
        <v>42241601</v>
      </c>
      <c r="B9411" s="63" t="s">
        <v>8819</v>
      </c>
    </row>
    <row r="9412" spans="1:2" x14ac:dyDescent="0.25">
      <c r="A9412" s="62">
        <v>42241602</v>
      </c>
      <c r="B9412" s="63" t="s">
        <v>6669</v>
      </c>
    </row>
    <row r="9413" spans="1:2" x14ac:dyDescent="0.25">
      <c r="A9413" s="62">
        <v>42241603</v>
      </c>
      <c r="B9413" s="63" t="s">
        <v>18083</v>
      </c>
    </row>
    <row r="9414" spans="1:2" x14ac:dyDescent="0.25">
      <c r="A9414" s="62">
        <v>42241604</v>
      </c>
      <c r="B9414" s="63" t="s">
        <v>18662</v>
      </c>
    </row>
    <row r="9415" spans="1:2" x14ac:dyDescent="0.25">
      <c r="A9415" s="62">
        <v>42241606</v>
      </c>
      <c r="B9415" s="63" t="s">
        <v>15608</v>
      </c>
    </row>
    <row r="9416" spans="1:2" x14ac:dyDescent="0.25">
      <c r="A9416" s="62">
        <v>42241607</v>
      </c>
      <c r="B9416" s="63" t="s">
        <v>3025</v>
      </c>
    </row>
    <row r="9417" spans="1:2" x14ac:dyDescent="0.25">
      <c r="A9417" s="62">
        <v>42241701</v>
      </c>
      <c r="B9417" s="63" t="s">
        <v>7101</v>
      </c>
    </row>
    <row r="9418" spans="1:2" x14ac:dyDescent="0.25">
      <c r="A9418" s="62">
        <v>42241702</v>
      </c>
      <c r="B9418" s="63" t="s">
        <v>1997</v>
      </c>
    </row>
    <row r="9419" spans="1:2" x14ac:dyDescent="0.25">
      <c r="A9419" s="62">
        <v>42241703</v>
      </c>
      <c r="B9419" s="63" t="s">
        <v>11123</v>
      </c>
    </row>
    <row r="9420" spans="1:2" x14ac:dyDescent="0.25">
      <c r="A9420" s="62">
        <v>42241704</v>
      </c>
      <c r="B9420" s="63" t="s">
        <v>2367</v>
      </c>
    </row>
    <row r="9421" spans="1:2" x14ac:dyDescent="0.25">
      <c r="A9421" s="62">
        <v>42241705</v>
      </c>
      <c r="B9421" s="63" t="s">
        <v>16359</v>
      </c>
    </row>
    <row r="9422" spans="1:2" x14ac:dyDescent="0.25">
      <c r="A9422" s="62">
        <v>42241706</v>
      </c>
      <c r="B9422" s="63" t="s">
        <v>16236</v>
      </c>
    </row>
    <row r="9423" spans="1:2" x14ac:dyDescent="0.25">
      <c r="A9423" s="62">
        <v>42241707</v>
      </c>
      <c r="B9423" s="63" t="s">
        <v>14521</v>
      </c>
    </row>
    <row r="9424" spans="1:2" x14ac:dyDescent="0.25">
      <c r="A9424" s="62">
        <v>42241708</v>
      </c>
      <c r="B9424" s="63" t="s">
        <v>15372</v>
      </c>
    </row>
    <row r="9425" spans="1:2" x14ac:dyDescent="0.25">
      <c r="A9425" s="62">
        <v>42241801</v>
      </c>
      <c r="B9425" s="63" t="s">
        <v>5754</v>
      </c>
    </row>
    <row r="9426" spans="1:2" x14ac:dyDescent="0.25">
      <c r="A9426" s="62">
        <v>42241802</v>
      </c>
      <c r="B9426" s="63" t="s">
        <v>16503</v>
      </c>
    </row>
    <row r="9427" spans="1:2" x14ac:dyDescent="0.25">
      <c r="A9427" s="62">
        <v>42241803</v>
      </c>
      <c r="B9427" s="63" t="s">
        <v>3150</v>
      </c>
    </row>
    <row r="9428" spans="1:2" x14ac:dyDescent="0.25">
      <c r="A9428" s="62">
        <v>42241804</v>
      </c>
      <c r="B9428" s="63" t="s">
        <v>8548</v>
      </c>
    </row>
    <row r="9429" spans="1:2" x14ac:dyDescent="0.25">
      <c r="A9429" s="62">
        <v>42241805</v>
      </c>
      <c r="B9429" s="63" t="s">
        <v>9697</v>
      </c>
    </row>
    <row r="9430" spans="1:2" x14ac:dyDescent="0.25">
      <c r="A9430" s="62">
        <v>42241806</v>
      </c>
      <c r="B9430" s="63" t="s">
        <v>18779</v>
      </c>
    </row>
    <row r="9431" spans="1:2" x14ac:dyDescent="0.25">
      <c r="A9431" s="62">
        <v>42241807</v>
      </c>
      <c r="B9431" s="63" t="s">
        <v>11873</v>
      </c>
    </row>
    <row r="9432" spans="1:2" x14ac:dyDescent="0.25">
      <c r="A9432" s="62">
        <v>42241808</v>
      </c>
      <c r="B9432" s="63" t="s">
        <v>8386</v>
      </c>
    </row>
    <row r="9433" spans="1:2" x14ac:dyDescent="0.25">
      <c r="A9433" s="62">
        <v>42241809</v>
      </c>
      <c r="B9433" s="63" t="s">
        <v>8218</v>
      </c>
    </row>
    <row r="9434" spans="1:2" x14ac:dyDescent="0.25">
      <c r="A9434" s="62">
        <v>42241810</v>
      </c>
      <c r="B9434" s="63" t="s">
        <v>10638</v>
      </c>
    </row>
    <row r="9435" spans="1:2" x14ac:dyDescent="0.25">
      <c r="A9435" s="62">
        <v>42241811</v>
      </c>
      <c r="B9435" s="63" t="s">
        <v>12482</v>
      </c>
    </row>
    <row r="9436" spans="1:2" x14ac:dyDescent="0.25">
      <c r="A9436" s="62">
        <v>42241901</v>
      </c>
      <c r="B9436" s="63" t="s">
        <v>17690</v>
      </c>
    </row>
    <row r="9437" spans="1:2" x14ac:dyDescent="0.25">
      <c r="A9437" s="62">
        <v>42241902</v>
      </c>
      <c r="B9437" s="63" t="s">
        <v>3677</v>
      </c>
    </row>
    <row r="9438" spans="1:2" x14ac:dyDescent="0.25">
      <c r="A9438" s="62">
        <v>42242001</v>
      </c>
      <c r="B9438" s="63" t="s">
        <v>12884</v>
      </c>
    </row>
    <row r="9439" spans="1:2" x14ac:dyDescent="0.25">
      <c r="A9439" s="62">
        <v>42242002</v>
      </c>
      <c r="B9439" s="63" t="s">
        <v>7952</v>
      </c>
    </row>
    <row r="9440" spans="1:2" x14ac:dyDescent="0.25">
      <c r="A9440" s="62">
        <v>42242003</v>
      </c>
      <c r="B9440" s="63" t="s">
        <v>14959</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13136</v>
      </c>
    </row>
    <row r="9445" spans="1:2" x14ac:dyDescent="0.25">
      <c r="A9445" s="62">
        <v>42242104</v>
      </c>
      <c r="B9445" s="63" t="s">
        <v>18787</v>
      </c>
    </row>
    <row r="9446" spans="1:2" x14ac:dyDescent="0.25">
      <c r="A9446" s="62">
        <v>42242105</v>
      </c>
      <c r="B9446" s="63" t="s">
        <v>9049</v>
      </c>
    </row>
    <row r="9447" spans="1:2" x14ac:dyDescent="0.25">
      <c r="A9447" s="62">
        <v>42242106</v>
      </c>
      <c r="B9447" s="63" t="s">
        <v>11473</v>
      </c>
    </row>
    <row r="9448" spans="1:2" x14ac:dyDescent="0.25">
      <c r="A9448" s="62">
        <v>42242107</v>
      </c>
      <c r="B9448" s="63" t="s">
        <v>5208</v>
      </c>
    </row>
    <row r="9449" spans="1:2" x14ac:dyDescent="0.25">
      <c r="A9449" s="62">
        <v>42242108</v>
      </c>
      <c r="B9449" s="63" t="s">
        <v>17145</v>
      </c>
    </row>
    <row r="9450" spans="1:2" x14ac:dyDescent="0.25">
      <c r="A9450" s="62">
        <v>42242109</v>
      </c>
      <c r="B9450" s="63" t="s">
        <v>7926</v>
      </c>
    </row>
    <row r="9451" spans="1:2" x14ac:dyDescent="0.25">
      <c r="A9451" s="62">
        <v>42242301</v>
      </c>
      <c r="B9451" s="63" t="s">
        <v>7049</v>
      </c>
    </row>
    <row r="9452" spans="1:2" x14ac:dyDescent="0.25">
      <c r="A9452" s="62">
        <v>42242302</v>
      </c>
      <c r="B9452" s="63" t="s">
        <v>5124</v>
      </c>
    </row>
    <row r="9453" spans="1:2" x14ac:dyDescent="0.25">
      <c r="A9453" s="62">
        <v>42251501</v>
      </c>
      <c r="B9453" s="63" t="s">
        <v>17113</v>
      </c>
    </row>
    <row r="9454" spans="1:2" x14ac:dyDescent="0.25">
      <c r="A9454" s="62">
        <v>42251502</v>
      </c>
      <c r="B9454" s="63" t="s">
        <v>6989</v>
      </c>
    </row>
    <row r="9455" spans="1:2" x14ac:dyDescent="0.25">
      <c r="A9455" s="62">
        <v>42251503</v>
      </c>
      <c r="B9455" s="63" t="s">
        <v>16722</v>
      </c>
    </row>
    <row r="9456" spans="1:2" x14ac:dyDescent="0.25">
      <c r="A9456" s="62">
        <v>42251504</v>
      </c>
      <c r="B9456" s="63" t="s">
        <v>8578</v>
      </c>
    </row>
    <row r="9457" spans="1:2" x14ac:dyDescent="0.25">
      <c r="A9457" s="62">
        <v>42251505</v>
      </c>
      <c r="B9457" s="63" t="s">
        <v>5836</v>
      </c>
    </row>
    <row r="9458" spans="1:2" x14ac:dyDescent="0.25">
      <c r="A9458" s="62">
        <v>42251506</v>
      </c>
      <c r="B9458" s="63" t="s">
        <v>10619</v>
      </c>
    </row>
    <row r="9459" spans="1:2" x14ac:dyDescent="0.25">
      <c r="A9459" s="62">
        <v>42251601</v>
      </c>
      <c r="B9459" s="63" t="s">
        <v>8208</v>
      </c>
    </row>
    <row r="9460" spans="1:2" x14ac:dyDescent="0.25">
      <c r="A9460" s="62">
        <v>42251602</v>
      </c>
      <c r="B9460" s="63" t="s">
        <v>13325</v>
      </c>
    </row>
    <row r="9461" spans="1:2" x14ac:dyDescent="0.25">
      <c r="A9461" s="62">
        <v>42251603</v>
      </c>
      <c r="B9461" s="63" t="s">
        <v>17233</v>
      </c>
    </row>
    <row r="9462" spans="1:2" x14ac:dyDescent="0.25">
      <c r="A9462" s="62">
        <v>42251604</v>
      </c>
      <c r="B9462" s="63" t="s">
        <v>14409</v>
      </c>
    </row>
    <row r="9463" spans="1:2" x14ac:dyDescent="0.25">
      <c r="A9463" s="62">
        <v>42251605</v>
      </c>
      <c r="B9463" s="63" t="s">
        <v>431</v>
      </c>
    </row>
    <row r="9464" spans="1:2" x14ac:dyDescent="0.25">
      <c r="A9464" s="62">
        <v>42251606</v>
      </c>
      <c r="B9464" s="63" t="s">
        <v>17527</v>
      </c>
    </row>
    <row r="9465" spans="1:2" x14ac:dyDescent="0.25">
      <c r="A9465" s="62">
        <v>42251607</v>
      </c>
      <c r="B9465" s="63" t="s">
        <v>8316</v>
      </c>
    </row>
    <row r="9466" spans="1:2" x14ac:dyDescent="0.25">
      <c r="A9466" s="62">
        <v>42251608</v>
      </c>
      <c r="B9466" s="63" t="s">
        <v>12354</v>
      </c>
    </row>
    <row r="9467" spans="1:2" x14ac:dyDescent="0.25">
      <c r="A9467" s="62">
        <v>42251609</v>
      </c>
      <c r="B9467" s="63" t="s">
        <v>17762</v>
      </c>
    </row>
    <row r="9468" spans="1:2" x14ac:dyDescent="0.25">
      <c r="A9468" s="62">
        <v>42251610</v>
      </c>
      <c r="B9468" s="63" t="s">
        <v>13770</v>
      </c>
    </row>
    <row r="9469" spans="1:2" x14ac:dyDescent="0.25">
      <c r="A9469" s="62">
        <v>42251611</v>
      </c>
      <c r="B9469" s="63" t="s">
        <v>12338</v>
      </c>
    </row>
    <row r="9470" spans="1:2" x14ac:dyDescent="0.25">
      <c r="A9470" s="62">
        <v>42251612</v>
      </c>
      <c r="B9470" s="63" t="s">
        <v>5885</v>
      </c>
    </row>
    <row r="9471" spans="1:2" x14ac:dyDescent="0.25">
      <c r="A9471" s="62">
        <v>42251613</v>
      </c>
      <c r="B9471" s="63" t="s">
        <v>7745</v>
      </c>
    </row>
    <row r="9472" spans="1:2" x14ac:dyDescent="0.25">
      <c r="A9472" s="62">
        <v>42251614</v>
      </c>
      <c r="B9472" s="63" t="s">
        <v>6770</v>
      </c>
    </row>
    <row r="9473" spans="1:2" x14ac:dyDescent="0.25">
      <c r="A9473" s="62">
        <v>42251615</v>
      </c>
      <c r="B9473" s="63" t="s">
        <v>10188</v>
      </c>
    </row>
    <row r="9474" spans="1:2" x14ac:dyDescent="0.25">
      <c r="A9474" s="62">
        <v>42251616</v>
      </c>
      <c r="B9474" s="63" t="s">
        <v>6515</v>
      </c>
    </row>
    <row r="9475" spans="1:2" x14ac:dyDescent="0.25">
      <c r="A9475" s="62">
        <v>42251617</v>
      </c>
      <c r="B9475" s="63" t="s">
        <v>10597</v>
      </c>
    </row>
    <row r="9476" spans="1:2" x14ac:dyDescent="0.25">
      <c r="A9476" s="62">
        <v>42251618</v>
      </c>
      <c r="B9476" s="63" t="s">
        <v>13165</v>
      </c>
    </row>
    <row r="9477" spans="1:2" x14ac:dyDescent="0.25">
      <c r="A9477" s="62">
        <v>42251619</v>
      </c>
      <c r="B9477" s="63" t="s">
        <v>2748</v>
      </c>
    </row>
    <row r="9478" spans="1:2" x14ac:dyDescent="0.25">
      <c r="A9478" s="62">
        <v>42251620</v>
      </c>
      <c r="B9478" s="63" t="s">
        <v>8719</v>
      </c>
    </row>
    <row r="9479" spans="1:2" x14ac:dyDescent="0.25">
      <c r="A9479" s="62">
        <v>42251621</v>
      </c>
      <c r="B9479" s="63" t="s">
        <v>15065</v>
      </c>
    </row>
    <row r="9480" spans="1:2" x14ac:dyDescent="0.25">
      <c r="A9480" s="62">
        <v>42251622</v>
      </c>
      <c r="B9480" s="63" t="s">
        <v>7469</v>
      </c>
    </row>
    <row r="9481" spans="1:2" x14ac:dyDescent="0.25">
      <c r="A9481" s="62">
        <v>42251623</v>
      </c>
      <c r="B9481" s="63" t="s">
        <v>58</v>
      </c>
    </row>
    <row r="9482" spans="1:2" x14ac:dyDescent="0.25">
      <c r="A9482" s="62">
        <v>42251624</v>
      </c>
      <c r="B9482" s="63" t="s">
        <v>13699</v>
      </c>
    </row>
    <row r="9483" spans="1:2" x14ac:dyDescent="0.25">
      <c r="A9483" s="62">
        <v>42251701</v>
      </c>
      <c r="B9483" s="63" t="s">
        <v>15125</v>
      </c>
    </row>
    <row r="9484" spans="1:2" x14ac:dyDescent="0.25">
      <c r="A9484" s="62">
        <v>42251702</v>
      </c>
      <c r="B9484" s="63" t="s">
        <v>8133</v>
      </c>
    </row>
    <row r="9485" spans="1:2" x14ac:dyDescent="0.25">
      <c r="A9485" s="62">
        <v>42251703</v>
      </c>
      <c r="B9485" s="63" t="s">
        <v>8287</v>
      </c>
    </row>
    <row r="9486" spans="1:2" x14ac:dyDescent="0.25">
      <c r="A9486" s="62">
        <v>42251704</v>
      </c>
      <c r="B9486" s="63" t="s">
        <v>12585</v>
      </c>
    </row>
    <row r="9487" spans="1:2" x14ac:dyDescent="0.25">
      <c r="A9487" s="62">
        <v>42251705</v>
      </c>
      <c r="B9487" s="63" t="s">
        <v>12751</v>
      </c>
    </row>
    <row r="9488" spans="1:2" x14ac:dyDescent="0.25">
      <c r="A9488" s="62">
        <v>42251706</v>
      </c>
      <c r="B9488" s="63" t="s">
        <v>13702</v>
      </c>
    </row>
    <row r="9489" spans="1:2" x14ac:dyDescent="0.25">
      <c r="A9489" s="62">
        <v>42251801</v>
      </c>
      <c r="B9489" s="63" t="s">
        <v>15301</v>
      </c>
    </row>
    <row r="9490" spans="1:2" x14ac:dyDescent="0.25">
      <c r="A9490" s="62">
        <v>42251802</v>
      </c>
      <c r="B9490" s="63" t="s">
        <v>7473</v>
      </c>
    </row>
    <row r="9491" spans="1:2" x14ac:dyDescent="0.25">
      <c r="A9491" s="62">
        <v>42251803</v>
      </c>
      <c r="B9491" s="63" t="s">
        <v>17988</v>
      </c>
    </row>
    <row r="9492" spans="1:2" x14ac:dyDescent="0.25">
      <c r="A9492" s="62">
        <v>42251804</v>
      </c>
      <c r="B9492" s="63" t="s">
        <v>12687</v>
      </c>
    </row>
    <row r="9493" spans="1:2" x14ac:dyDescent="0.25">
      <c r="A9493" s="62">
        <v>42251805</v>
      </c>
      <c r="B9493" s="63" t="s">
        <v>12067</v>
      </c>
    </row>
    <row r="9494" spans="1:2" x14ac:dyDescent="0.25">
      <c r="A9494" s="62">
        <v>42261501</v>
      </c>
      <c r="B9494" s="63" t="s">
        <v>2715</v>
      </c>
    </row>
    <row r="9495" spans="1:2" x14ac:dyDescent="0.25">
      <c r="A9495" s="62">
        <v>42261502</v>
      </c>
      <c r="B9495" s="63" t="s">
        <v>3264</v>
      </c>
    </row>
    <row r="9496" spans="1:2" x14ac:dyDescent="0.25">
      <c r="A9496" s="62">
        <v>42261503</v>
      </c>
      <c r="B9496" s="63" t="s">
        <v>6905</v>
      </c>
    </row>
    <row r="9497" spans="1:2" x14ac:dyDescent="0.25">
      <c r="A9497" s="62">
        <v>42261504</v>
      </c>
      <c r="B9497" s="63" t="s">
        <v>12731</v>
      </c>
    </row>
    <row r="9498" spans="1:2" x14ac:dyDescent="0.25">
      <c r="A9498" s="62">
        <v>42261505</v>
      </c>
      <c r="B9498" s="63" t="s">
        <v>7280</v>
      </c>
    </row>
    <row r="9499" spans="1:2" x14ac:dyDescent="0.25">
      <c r="A9499" s="62">
        <v>42261506</v>
      </c>
      <c r="B9499" s="63" t="s">
        <v>13709</v>
      </c>
    </row>
    <row r="9500" spans="1:2" x14ac:dyDescent="0.25">
      <c r="A9500" s="62">
        <v>42261507</v>
      </c>
      <c r="B9500" s="63" t="s">
        <v>3815</v>
      </c>
    </row>
    <row r="9501" spans="1:2" x14ac:dyDescent="0.25">
      <c r="A9501" s="62">
        <v>42261508</v>
      </c>
      <c r="B9501" s="63" t="s">
        <v>12610</v>
      </c>
    </row>
    <row r="9502" spans="1:2" x14ac:dyDescent="0.25">
      <c r="A9502" s="62">
        <v>42261509</v>
      </c>
      <c r="B9502" s="63" t="s">
        <v>84</v>
      </c>
    </row>
    <row r="9503" spans="1:2" x14ac:dyDescent="0.25">
      <c r="A9503" s="62">
        <v>42261510</v>
      </c>
      <c r="B9503" s="63" t="s">
        <v>17954</v>
      </c>
    </row>
    <row r="9504" spans="1:2" x14ac:dyDescent="0.25">
      <c r="A9504" s="62">
        <v>42261511</v>
      </c>
      <c r="B9504" s="63" t="s">
        <v>8650</v>
      </c>
    </row>
    <row r="9505" spans="1:2" x14ac:dyDescent="0.25">
      <c r="A9505" s="62">
        <v>42261512</v>
      </c>
      <c r="B9505" s="63" t="s">
        <v>11031</v>
      </c>
    </row>
    <row r="9506" spans="1:2" x14ac:dyDescent="0.25">
      <c r="A9506" s="62">
        <v>42261513</v>
      </c>
      <c r="B9506" s="63" t="s">
        <v>12480</v>
      </c>
    </row>
    <row r="9507" spans="1:2" x14ac:dyDescent="0.25">
      <c r="A9507" s="62">
        <v>42261514</v>
      </c>
      <c r="B9507" s="63" t="s">
        <v>5709</v>
      </c>
    </row>
    <row r="9508" spans="1:2" x14ac:dyDescent="0.25">
      <c r="A9508" s="62">
        <v>42261515</v>
      </c>
      <c r="B9508" s="63" t="s">
        <v>18676</v>
      </c>
    </row>
    <row r="9509" spans="1:2" x14ac:dyDescent="0.25">
      <c r="A9509" s="62">
        <v>42261516</v>
      </c>
      <c r="B9509" s="63" t="s">
        <v>5988</v>
      </c>
    </row>
    <row r="9510" spans="1:2" x14ac:dyDescent="0.25">
      <c r="A9510" s="62">
        <v>42261601</v>
      </c>
      <c r="B9510" s="63" t="s">
        <v>18006</v>
      </c>
    </row>
    <row r="9511" spans="1:2" x14ac:dyDescent="0.25">
      <c r="A9511" s="62">
        <v>42261602</v>
      </c>
      <c r="B9511" s="63" t="s">
        <v>8532</v>
      </c>
    </row>
    <row r="9512" spans="1:2" x14ac:dyDescent="0.25">
      <c r="A9512" s="62">
        <v>42261603</v>
      </c>
      <c r="B9512" s="63" t="s">
        <v>3449</v>
      </c>
    </row>
    <row r="9513" spans="1:2" x14ac:dyDescent="0.25">
      <c r="A9513" s="62">
        <v>42261604</v>
      </c>
      <c r="B9513" s="63" t="s">
        <v>1823</v>
      </c>
    </row>
    <row r="9514" spans="1:2" x14ac:dyDescent="0.25">
      <c r="A9514" s="62">
        <v>42261605</v>
      </c>
      <c r="B9514" s="63" t="s">
        <v>10229</v>
      </c>
    </row>
    <row r="9515" spans="1:2" x14ac:dyDescent="0.25">
      <c r="A9515" s="62">
        <v>42261606</v>
      </c>
      <c r="B9515" s="63" t="s">
        <v>17658</v>
      </c>
    </row>
    <row r="9516" spans="1:2" x14ac:dyDescent="0.25">
      <c r="A9516" s="62">
        <v>42261607</v>
      </c>
      <c r="B9516" s="63" t="s">
        <v>3754</v>
      </c>
    </row>
    <row r="9517" spans="1:2" x14ac:dyDescent="0.25">
      <c r="A9517" s="62">
        <v>42261608</v>
      </c>
      <c r="B9517" s="63" t="s">
        <v>876</v>
      </c>
    </row>
    <row r="9518" spans="1:2" x14ac:dyDescent="0.25">
      <c r="A9518" s="62">
        <v>42261609</v>
      </c>
      <c r="B9518" s="63" t="s">
        <v>9781</v>
      </c>
    </row>
    <row r="9519" spans="1:2" x14ac:dyDescent="0.25">
      <c r="A9519" s="62">
        <v>42261610</v>
      </c>
      <c r="B9519" s="63" t="s">
        <v>13579</v>
      </c>
    </row>
    <row r="9520" spans="1:2" x14ac:dyDescent="0.25">
      <c r="A9520" s="62">
        <v>42261611</v>
      </c>
      <c r="B9520" s="63" t="s">
        <v>688</v>
      </c>
    </row>
    <row r="9521" spans="1:2" x14ac:dyDescent="0.25">
      <c r="A9521" s="62">
        <v>42261612</v>
      </c>
      <c r="B9521" s="63" t="s">
        <v>15711</v>
      </c>
    </row>
    <row r="9522" spans="1:2" x14ac:dyDescent="0.25">
      <c r="A9522" s="62">
        <v>42261613</v>
      </c>
      <c r="B9522" s="63" t="s">
        <v>5065</v>
      </c>
    </row>
    <row r="9523" spans="1:2" x14ac:dyDescent="0.25">
      <c r="A9523" s="62">
        <v>42261701</v>
      </c>
      <c r="B9523" s="63" t="s">
        <v>18469</v>
      </c>
    </row>
    <row r="9524" spans="1:2" x14ac:dyDescent="0.25">
      <c r="A9524" s="62">
        <v>42261702</v>
      </c>
      <c r="B9524" s="63" t="s">
        <v>6171</v>
      </c>
    </row>
    <row r="9525" spans="1:2" x14ac:dyDescent="0.25">
      <c r="A9525" s="62">
        <v>42261703</v>
      </c>
      <c r="B9525" s="63" t="s">
        <v>12197</v>
      </c>
    </row>
    <row r="9526" spans="1:2" x14ac:dyDescent="0.25">
      <c r="A9526" s="62">
        <v>42261704</v>
      </c>
      <c r="B9526" s="63" t="s">
        <v>10119</v>
      </c>
    </row>
    <row r="9527" spans="1:2" x14ac:dyDescent="0.25">
      <c r="A9527" s="62">
        <v>42261705</v>
      </c>
      <c r="B9527" s="63" t="s">
        <v>1768</v>
      </c>
    </row>
    <row r="9528" spans="1:2" x14ac:dyDescent="0.25">
      <c r="A9528" s="62">
        <v>42261706</v>
      </c>
      <c r="B9528" s="63" t="s">
        <v>7483</v>
      </c>
    </row>
    <row r="9529" spans="1:2" x14ac:dyDescent="0.25">
      <c r="A9529" s="62">
        <v>42261707</v>
      </c>
      <c r="B9529" s="63" t="s">
        <v>15920</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5017</v>
      </c>
    </row>
    <row r="9534" spans="1:2" x14ac:dyDescent="0.25">
      <c r="A9534" s="62">
        <v>42261805</v>
      </c>
      <c r="B9534" s="63" t="s">
        <v>13543</v>
      </c>
    </row>
    <row r="9535" spans="1:2" x14ac:dyDescent="0.25">
      <c r="A9535" s="62">
        <v>42261806</v>
      </c>
      <c r="B9535" s="63" t="s">
        <v>11345</v>
      </c>
    </row>
    <row r="9536" spans="1:2" x14ac:dyDescent="0.25">
      <c r="A9536" s="62">
        <v>42261807</v>
      </c>
      <c r="B9536" s="63" t="s">
        <v>3034</v>
      </c>
    </row>
    <row r="9537" spans="1:2" x14ac:dyDescent="0.25">
      <c r="A9537" s="62">
        <v>42261808</v>
      </c>
      <c r="B9537" s="63" t="s">
        <v>6224</v>
      </c>
    </row>
    <row r="9538" spans="1:2" x14ac:dyDescent="0.25">
      <c r="A9538" s="62">
        <v>42261809</v>
      </c>
      <c r="B9538" s="63" t="s">
        <v>11942</v>
      </c>
    </row>
    <row r="9539" spans="1:2" x14ac:dyDescent="0.25">
      <c r="A9539" s="62">
        <v>42261810</v>
      </c>
      <c r="B9539" s="63" t="s">
        <v>11609</v>
      </c>
    </row>
    <row r="9540" spans="1:2" x14ac:dyDescent="0.25">
      <c r="A9540" s="62">
        <v>42261901</v>
      </c>
      <c r="B9540" s="63" t="s">
        <v>5508</v>
      </c>
    </row>
    <row r="9541" spans="1:2" x14ac:dyDescent="0.25">
      <c r="A9541" s="62">
        <v>42261902</v>
      </c>
      <c r="B9541" s="63" t="s">
        <v>17049</v>
      </c>
    </row>
    <row r="9542" spans="1:2" x14ac:dyDescent="0.25">
      <c r="A9542" s="62">
        <v>42261903</v>
      </c>
      <c r="B9542" s="63" t="s">
        <v>5558</v>
      </c>
    </row>
    <row r="9543" spans="1:2" x14ac:dyDescent="0.25">
      <c r="A9543" s="62">
        <v>42261904</v>
      </c>
      <c r="B9543" s="63" t="s">
        <v>12654</v>
      </c>
    </row>
    <row r="9544" spans="1:2" x14ac:dyDescent="0.25">
      <c r="A9544" s="62">
        <v>42262001</v>
      </c>
      <c r="B9544" s="63" t="s">
        <v>8732</v>
      </c>
    </row>
    <row r="9545" spans="1:2" x14ac:dyDescent="0.25">
      <c r="A9545" s="62">
        <v>42262002</v>
      </c>
      <c r="B9545" s="63" t="s">
        <v>10026</v>
      </c>
    </row>
    <row r="9546" spans="1:2" x14ac:dyDescent="0.25">
      <c r="A9546" s="62">
        <v>42262003</v>
      </c>
      <c r="B9546" s="63" t="s">
        <v>16761</v>
      </c>
    </row>
    <row r="9547" spans="1:2" x14ac:dyDescent="0.25">
      <c r="A9547" s="62">
        <v>42262004</v>
      </c>
      <c r="B9547" s="63" t="s">
        <v>15443</v>
      </c>
    </row>
    <row r="9548" spans="1:2" x14ac:dyDescent="0.25">
      <c r="A9548" s="62">
        <v>42262005</v>
      </c>
      <c r="B9548" s="63" t="s">
        <v>7818</v>
      </c>
    </row>
    <row r="9549" spans="1:2" x14ac:dyDescent="0.25">
      <c r="A9549" s="62">
        <v>42262006</v>
      </c>
      <c r="B9549" s="63" t="s">
        <v>15405</v>
      </c>
    </row>
    <row r="9550" spans="1:2" x14ac:dyDescent="0.25">
      <c r="A9550" s="62">
        <v>42262007</v>
      </c>
      <c r="B9550" s="63" t="s">
        <v>27</v>
      </c>
    </row>
    <row r="9551" spans="1:2" x14ac:dyDescent="0.25">
      <c r="A9551" s="62">
        <v>42262008</v>
      </c>
      <c r="B9551" s="63" t="s">
        <v>18386</v>
      </c>
    </row>
    <row r="9552" spans="1:2" x14ac:dyDescent="0.25">
      <c r="A9552" s="62">
        <v>42262101</v>
      </c>
      <c r="B9552" s="63" t="s">
        <v>2387</v>
      </c>
    </row>
    <row r="9553" spans="1:2" x14ac:dyDescent="0.25">
      <c r="A9553" s="62">
        <v>42262102</v>
      </c>
      <c r="B9553" s="63" t="s">
        <v>11981</v>
      </c>
    </row>
    <row r="9554" spans="1:2" x14ac:dyDescent="0.25">
      <c r="A9554" s="62">
        <v>42262103</v>
      </c>
      <c r="B9554" s="63" t="s">
        <v>1619</v>
      </c>
    </row>
    <row r="9555" spans="1:2" x14ac:dyDescent="0.25">
      <c r="A9555" s="62">
        <v>42262104</v>
      </c>
      <c r="B9555" s="63" t="s">
        <v>12464</v>
      </c>
    </row>
    <row r="9556" spans="1:2" x14ac:dyDescent="0.25">
      <c r="A9556" s="62">
        <v>42262105</v>
      </c>
      <c r="B9556" s="63" t="s">
        <v>3758</v>
      </c>
    </row>
    <row r="9557" spans="1:2" x14ac:dyDescent="0.25">
      <c r="A9557" s="62">
        <v>42271501</v>
      </c>
      <c r="B9557" s="63" t="s">
        <v>16184</v>
      </c>
    </row>
    <row r="9558" spans="1:2" x14ac:dyDescent="0.25">
      <c r="A9558" s="62">
        <v>42271502</v>
      </c>
      <c r="B9558" s="63" t="s">
        <v>17513</v>
      </c>
    </row>
    <row r="9559" spans="1:2" x14ac:dyDescent="0.25">
      <c r="A9559" s="62">
        <v>42271503</v>
      </c>
      <c r="B9559" s="63" t="s">
        <v>8834</v>
      </c>
    </row>
    <row r="9560" spans="1:2" x14ac:dyDescent="0.25">
      <c r="A9560" s="62">
        <v>42271504</v>
      </c>
      <c r="B9560" s="63" t="s">
        <v>17475</v>
      </c>
    </row>
    <row r="9561" spans="1:2" x14ac:dyDescent="0.25">
      <c r="A9561" s="62">
        <v>42271505</v>
      </c>
      <c r="B9561" s="63" t="s">
        <v>3457</v>
      </c>
    </row>
    <row r="9562" spans="1:2" x14ac:dyDescent="0.25">
      <c r="A9562" s="62">
        <v>42271506</v>
      </c>
      <c r="B9562" s="63" t="s">
        <v>10112</v>
      </c>
    </row>
    <row r="9563" spans="1:2" x14ac:dyDescent="0.25">
      <c r="A9563" s="62">
        <v>42271601</v>
      </c>
      <c r="B9563" s="63" t="s">
        <v>9157</v>
      </c>
    </row>
    <row r="9564" spans="1:2" x14ac:dyDescent="0.25">
      <c r="A9564" s="62">
        <v>42271602</v>
      </c>
      <c r="B9564" s="63" t="s">
        <v>485</v>
      </c>
    </row>
    <row r="9565" spans="1:2" x14ac:dyDescent="0.25">
      <c r="A9565" s="62">
        <v>42271603</v>
      </c>
      <c r="B9565" s="63" t="s">
        <v>547</v>
      </c>
    </row>
    <row r="9566" spans="1:2" x14ac:dyDescent="0.25">
      <c r="A9566" s="62">
        <v>42271604</v>
      </c>
      <c r="B9566" s="63" t="s">
        <v>13659</v>
      </c>
    </row>
    <row r="9567" spans="1:2" x14ac:dyDescent="0.25">
      <c r="A9567" s="62">
        <v>42271605</v>
      </c>
      <c r="B9567" s="63" t="s">
        <v>11061</v>
      </c>
    </row>
    <row r="9568" spans="1:2" x14ac:dyDescent="0.25">
      <c r="A9568" s="62">
        <v>42271606</v>
      </c>
      <c r="B9568" s="63" t="s">
        <v>3658</v>
      </c>
    </row>
    <row r="9569" spans="1:2" x14ac:dyDescent="0.25">
      <c r="A9569" s="62">
        <v>42271607</v>
      </c>
      <c r="B9569" s="63" t="s">
        <v>1995</v>
      </c>
    </row>
    <row r="9570" spans="1:2" x14ac:dyDescent="0.25">
      <c r="A9570" s="62">
        <v>42271608</v>
      </c>
      <c r="B9570" s="63" t="s">
        <v>4769</v>
      </c>
    </row>
    <row r="9571" spans="1:2" x14ac:dyDescent="0.25">
      <c r="A9571" s="62">
        <v>42271609</v>
      </c>
      <c r="B9571" s="63" t="s">
        <v>1439</v>
      </c>
    </row>
    <row r="9572" spans="1:2" x14ac:dyDescent="0.25">
      <c r="A9572" s="62">
        <v>42271610</v>
      </c>
      <c r="B9572" s="63" t="s">
        <v>15034</v>
      </c>
    </row>
    <row r="9573" spans="1:2" x14ac:dyDescent="0.25">
      <c r="A9573" s="62">
        <v>42271611</v>
      </c>
      <c r="B9573" s="63" t="s">
        <v>11753</v>
      </c>
    </row>
    <row r="9574" spans="1:2" x14ac:dyDescent="0.25">
      <c r="A9574" s="62">
        <v>42271612</v>
      </c>
      <c r="B9574" s="63" t="s">
        <v>16965</v>
      </c>
    </row>
    <row r="9575" spans="1:2" x14ac:dyDescent="0.25">
      <c r="A9575" s="62">
        <v>42271613</v>
      </c>
      <c r="B9575" s="63" t="s">
        <v>13688</v>
      </c>
    </row>
    <row r="9576" spans="1:2" x14ac:dyDescent="0.25">
      <c r="A9576" s="62">
        <v>42271614</v>
      </c>
      <c r="B9576" s="63" t="s">
        <v>834</v>
      </c>
    </row>
    <row r="9577" spans="1:2" x14ac:dyDescent="0.25">
      <c r="A9577" s="62">
        <v>42271615</v>
      </c>
      <c r="B9577" s="63" t="s">
        <v>2413</v>
      </c>
    </row>
    <row r="9578" spans="1:2" x14ac:dyDescent="0.25">
      <c r="A9578" s="62">
        <v>42271616</v>
      </c>
      <c r="B9578" s="63" t="s">
        <v>1340</v>
      </c>
    </row>
    <row r="9579" spans="1:2" x14ac:dyDescent="0.25">
      <c r="A9579" s="62">
        <v>42271617</v>
      </c>
      <c r="B9579" s="63" t="s">
        <v>10742</v>
      </c>
    </row>
    <row r="9580" spans="1:2" x14ac:dyDescent="0.25">
      <c r="A9580" s="62">
        <v>42271618</v>
      </c>
      <c r="B9580" s="63" t="s">
        <v>4275</v>
      </c>
    </row>
    <row r="9581" spans="1:2" x14ac:dyDescent="0.25">
      <c r="A9581" s="62">
        <v>42271701</v>
      </c>
      <c r="B9581" s="63" t="s">
        <v>6336</v>
      </c>
    </row>
    <row r="9582" spans="1:2" x14ac:dyDescent="0.25">
      <c r="A9582" s="62">
        <v>42271702</v>
      </c>
      <c r="B9582" s="63" t="s">
        <v>34</v>
      </c>
    </row>
    <row r="9583" spans="1:2" x14ac:dyDescent="0.25">
      <c r="A9583" s="62">
        <v>42271703</v>
      </c>
      <c r="B9583" s="63" t="s">
        <v>11578</v>
      </c>
    </row>
    <row r="9584" spans="1:2" x14ac:dyDescent="0.25">
      <c r="A9584" s="62">
        <v>42271704</v>
      </c>
      <c r="B9584" s="63" t="s">
        <v>12391</v>
      </c>
    </row>
    <row r="9585" spans="1:2" x14ac:dyDescent="0.25">
      <c r="A9585" s="62">
        <v>42271705</v>
      </c>
      <c r="B9585" s="63" t="s">
        <v>9033</v>
      </c>
    </row>
    <row r="9586" spans="1:2" x14ac:dyDescent="0.25">
      <c r="A9586" s="62">
        <v>42271706</v>
      </c>
      <c r="B9586" s="63" t="s">
        <v>10649</v>
      </c>
    </row>
    <row r="9587" spans="1:2" x14ac:dyDescent="0.25">
      <c r="A9587" s="62">
        <v>42271707</v>
      </c>
      <c r="B9587" s="63" t="s">
        <v>16810</v>
      </c>
    </row>
    <row r="9588" spans="1:2" x14ac:dyDescent="0.25">
      <c r="A9588" s="62">
        <v>42271708</v>
      </c>
      <c r="B9588" s="63" t="s">
        <v>2799</v>
      </c>
    </row>
    <row r="9589" spans="1:2" x14ac:dyDescent="0.25">
      <c r="A9589" s="62">
        <v>42271709</v>
      </c>
      <c r="B9589" s="63" t="s">
        <v>11605</v>
      </c>
    </row>
    <row r="9590" spans="1:2" x14ac:dyDescent="0.25">
      <c r="A9590" s="62">
        <v>42271710</v>
      </c>
      <c r="B9590" s="63" t="s">
        <v>11627</v>
      </c>
    </row>
    <row r="9591" spans="1:2" x14ac:dyDescent="0.25">
      <c r="A9591" s="62">
        <v>42271711</v>
      </c>
      <c r="B9591" s="63" t="s">
        <v>6067</v>
      </c>
    </row>
    <row r="9592" spans="1:2" x14ac:dyDescent="0.25">
      <c r="A9592" s="62">
        <v>42271712</v>
      </c>
      <c r="B9592" s="63" t="s">
        <v>16736</v>
      </c>
    </row>
    <row r="9593" spans="1:2" x14ac:dyDescent="0.25">
      <c r="A9593" s="62">
        <v>42271713</v>
      </c>
      <c r="B9593" s="63" t="s">
        <v>12392</v>
      </c>
    </row>
    <row r="9594" spans="1:2" x14ac:dyDescent="0.25">
      <c r="A9594" s="62">
        <v>42271714</v>
      </c>
      <c r="B9594" s="63" t="s">
        <v>1639</v>
      </c>
    </row>
    <row r="9595" spans="1:2" x14ac:dyDescent="0.25">
      <c r="A9595" s="62">
        <v>42271715</v>
      </c>
      <c r="B9595" s="63" t="s">
        <v>1868</v>
      </c>
    </row>
    <row r="9596" spans="1:2" x14ac:dyDescent="0.25">
      <c r="A9596" s="62">
        <v>42271716</v>
      </c>
      <c r="B9596" s="63" t="s">
        <v>7987</v>
      </c>
    </row>
    <row r="9597" spans="1:2" x14ac:dyDescent="0.25">
      <c r="A9597" s="62">
        <v>42271717</v>
      </c>
      <c r="B9597" s="63" t="s">
        <v>1356</v>
      </c>
    </row>
    <row r="9598" spans="1:2" x14ac:dyDescent="0.25">
      <c r="A9598" s="62">
        <v>42271718</v>
      </c>
      <c r="B9598" s="63" t="s">
        <v>7984</v>
      </c>
    </row>
    <row r="9599" spans="1:2" x14ac:dyDescent="0.25">
      <c r="A9599" s="62">
        <v>42271719</v>
      </c>
      <c r="B9599" s="63" t="s">
        <v>2791</v>
      </c>
    </row>
    <row r="9600" spans="1:2" x14ac:dyDescent="0.25">
      <c r="A9600" s="62">
        <v>42271720</v>
      </c>
      <c r="B9600" s="63" t="s">
        <v>11809</v>
      </c>
    </row>
    <row r="9601" spans="1:2" x14ac:dyDescent="0.25">
      <c r="A9601" s="62">
        <v>42271721</v>
      </c>
      <c r="B9601" s="63" t="s">
        <v>14333</v>
      </c>
    </row>
    <row r="9602" spans="1:2" x14ac:dyDescent="0.25">
      <c r="A9602" s="62">
        <v>42271801</v>
      </c>
      <c r="B9602" s="63" t="s">
        <v>15697</v>
      </c>
    </row>
    <row r="9603" spans="1:2" x14ac:dyDescent="0.25">
      <c r="A9603" s="62">
        <v>42271802</v>
      </c>
      <c r="B9603" s="63" t="s">
        <v>6638</v>
      </c>
    </row>
    <row r="9604" spans="1:2" x14ac:dyDescent="0.25">
      <c r="A9604" s="62">
        <v>42271803</v>
      </c>
      <c r="B9604" s="63" t="s">
        <v>15849</v>
      </c>
    </row>
    <row r="9605" spans="1:2" x14ac:dyDescent="0.25">
      <c r="A9605" s="62">
        <v>42271901</v>
      </c>
      <c r="B9605" s="63" t="s">
        <v>4129</v>
      </c>
    </row>
    <row r="9606" spans="1:2" x14ac:dyDescent="0.25">
      <c r="A9606" s="62">
        <v>42271902</v>
      </c>
      <c r="B9606" s="63" t="s">
        <v>6977</v>
      </c>
    </row>
    <row r="9607" spans="1:2" x14ac:dyDescent="0.25">
      <c r="A9607" s="62">
        <v>42271903</v>
      </c>
      <c r="B9607" s="63" t="s">
        <v>9102</v>
      </c>
    </row>
    <row r="9608" spans="1:2" x14ac:dyDescent="0.25">
      <c r="A9608" s="62">
        <v>42271904</v>
      </c>
      <c r="B9608" s="63" t="s">
        <v>6334</v>
      </c>
    </row>
    <row r="9609" spans="1:2" x14ac:dyDescent="0.25">
      <c r="A9609" s="62">
        <v>42271905</v>
      </c>
      <c r="B9609" s="63" t="s">
        <v>16501</v>
      </c>
    </row>
    <row r="9610" spans="1:2" x14ac:dyDescent="0.25">
      <c r="A9610" s="62">
        <v>42271906</v>
      </c>
      <c r="B9610" s="63" t="s">
        <v>16325</v>
      </c>
    </row>
    <row r="9611" spans="1:2" x14ac:dyDescent="0.25">
      <c r="A9611" s="62">
        <v>42271907</v>
      </c>
      <c r="B9611" s="63" t="s">
        <v>12346</v>
      </c>
    </row>
    <row r="9612" spans="1:2" x14ac:dyDescent="0.25">
      <c r="A9612" s="62">
        <v>42271908</v>
      </c>
      <c r="B9612" s="63" t="s">
        <v>3995</v>
      </c>
    </row>
    <row r="9613" spans="1:2" x14ac:dyDescent="0.25">
      <c r="A9613" s="62">
        <v>42271909</v>
      </c>
      <c r="B9613" s="63" t="s">
        <v>5301</v>
      </c>
    </row>
    <row r="9614" spans="1:2" x14ac:dyDescent="0.25">
      <c r="A9614" s="62">
        <v>42271910</v>
      </c>
      <c r="B9614" s="63" t="s">
        <v>2347</v>
      </c>
    </row>
    <row r="9615" spans="1:2" x14ac:dyDescent="0.25">
      <c r="A9615" s="62">
        <v>42271911</v>
      </c>
      <c r="B9615" s="63" t="s">
        <v>14233</v>
      </c>
    </row>
    <row r="9616" spans="1:2" x14ac:dyDescent="0.25">
      <c r="A9616" s="62">
        <v>42271912</v>
      </c>
      <c r="B9616" s="63" t="s">
        <v>14132</v>
      </c>
    </row>
    <row r="9617" spans="1:2" x14ac:dyDescent="0.25">
      <c r="A9617" s="62">
        <v>42271913</v>
      </c>
      <c r="B9617" s="63" t="s">
        <v>13825</v>
      </c>
    </row>
    <row r="9618" spans="1:2" x14ac:dyDescent="0.25">
      <c r="A9618" s="62">
        <v>42271914</v>
      </c>
      <c r="B9618" s="63" t="s">
        <v>15944</v>
      </c>
    </row>
    <row r="9619" spans="1:2" x14ac:dyDescent="0.25">
      <c r="A9619" s="62">
        <v>42271915</v>
      </c>
      <c r="B9619" s="63" t="s">
        <v>12041</v>
      </c>
    </row>
    <row r="9620" spans="1:2" x14ac:dyDescent="0.25">
      <c r="A9620" s="62">
        <v>42272001</v>
      </c>
      <c r="B9620" s="63" t="s">
        <v>3094</v>
      </c>
    </row>
    <row r="9621" spans="1:2" x14ac:dyDescent="0.25">
      <c r="A9621" s="62">
        <v>42272002</v>
      </c>
      <c r="B9621" s="63" t="s">
        <v>1771</v>
      </c>
    </row>
    <row r="9622" spans="1:2" x14ac:dyDescent="0.25">
      <c r="A9622" s="62">
        <v>42272003</v>
      </c>
      <c r="B9622" s="63" t="s">
        <v>15460</v>
      </c>
    </row>
    <row r="9623" spans="1:2" x14ac:dyDescent="0.25">
      <c r="A9623" s="62">
        <v>42272004</v>
      </c>
      <c r="B9623" s="63" t="s">
        <v>4146</v>
      </c>
    </row>
    <row r="9624" spans="1:2" x14ac:dyDescent="0.25">
      <c r="A9624" s="62">
        <v>42272005</v>
      </c>
      <c r="B9624" s="63" t="s">
        <v>14906</v>
      </c>
    </row>
    <row r="9625" spans="1:2" x14ac:dyDescent="0.25">
      <c r="A9625" s="62">
        <v>42272006</v>
      </c>
      <c r="B9625" s="63" t="s">
        <v>5192</v>
      </c>
    </row>
    <row r="9626" spans="1:2" x14ac:dyDescent="0.25">
      <c r="A9626" s="62">
        <v>42272007</v>
      </c>
      <c r="B9626" s="63" t="s">
        <v>717</v>
      </c>
    </row>
    <row r="9627" spans="1:2" x14ac:dyDescent="0.25">
      <c r="A9627" s="62">
        <v>42272008</v>
      </c>
      <c r="B9627" s="63" t="s">
        <v>9437</v>
      </c>
    </row>
    <row r="9628" spans="1:2" x14ac:dyDescent="0.25">
      <c r="A9628" s="62">
        <v>42272009</v>
      </c>
      <c r="B9628" s="63" t="s">
        <v>1600</v>
      </c>
    </row>
    <row r="9629" spans="1:2" x14ac:dyDescent="0.25">
      <c r="A9629" s="62">
        <v>42272010</v>
      </c>
      <c r="B9629" s="63" t="s">
        <v>9365</v>
      </c>
    </row>
    <row r="9630" spans="1:2" x14ac:dyDescent="0.25">
      <c r="A9630" s="62">
        <v>42272011</v>
      </c>
      <c r="B9630" s="63" t="s">
        <v>11692</v>
      </c>
    </row>
    <row r="9631" spans="1:2" x14ac:dyDescent="0.25">
      <c r="A9631" s="62">
        <v>42272012</v>
      </c>
      <c r="B9631" s="63" t="s">
        <v>18721</v>
      </c>
    </row>
    <row r="9632" spans="1:2" x14ac:dyDescent="0.25">
      <c r="A9632" s="62">
        <v>42272013</v>
      </c>
      <c r="B9632" s="63" t="s">
        <v>9392</v>
      </c>
    </row>
    <row r="9633" spans="1:2" x14ac:dyDescent="0.25">
      <c r="A9633" s="62">
        <v>42272014</v>
      </c>
      <c r="B9633" s="63" t="s">
        <v>284</v>
      </c>
    </row>
    <row r="9634" spans="1:2" x14ac:dyDescent="0.25">
      <c r="A9634" s="62">
        <v>42272015</v>
      </c>
      <c r="B9634" s="63" t="s">
        <v>13878</v>
      </c>
    </row>
    <row r="9635" spans="1:2" x14ac:dyDescent="0.25">
      <c r="A9635" s="62">
        <v>42272016</v>
      </c>
      <c r="B9635" s="63" t="s">
        <v>16694</v>
      </c>
    </row>
    <row r="9636" spans="1:2" x14ac:dyDescent="0.25">
      <c r="A9636" s="62">
        <v>42272017</v>
      </c>
      <c r="B9636" s="63" t="s">
        <v>15053</v>
      </c>
    </row>
    <row r="9637" spans="1:2" x14ac:dyDescent="0.25">
      <c r="A9637" s="62">
        <v>42272101</v>
      </c>
      <c r="B9637" s="63" t="s">
        <v>10832</v>
      </c>
    </row>
    <row r="9638" spans="1:2" x14ac:dyDescent="0.25">
      <c r="A9638" s="62">
        <v>42272102</v>
      </c>
      <c r="B9638" s="63" t="s">
        <v>14022</v>
      </c>
    </row>
    <row r="9639" spans="1:2" x14ac:dyDescent="0.25">
      <c r="A9639" s="62">
        <v>42272201</v>
      </c>
      <c r="B9639" s="63" t="s">
        <v>6887</v>
      </c>
    </row>
    <row r="9640" spans="1:2" x14ac:dyDescent="0.25">
      <c r="A9640" s="62">
        <v>42272202</v>
      </c>
      <c r="B9640" s="63" t="s">
        <v>8355</v>
      </c>
    </row>
    <row r="9641" spans="1:2" x14ac:dyDescent="0.25">
      <c r="A9641" s="62">
        <v>42272203</v>
      </c>
      <c r="B9641" s="63" t="s">
        <v>18669</v>
      </c>
    </row>
    <row r="9642" spans="1:2" x14ac:dyDescent="0.25">
      <c r="A9642" s="62">
        <v>42272204</v>
      </c>
      <c r="B9642" s="63" t="s">
        <v>5668</v>
      </c>
    </row>
    <row r="9643" spans="1:2" x14ac:dyDescent="0.25">
      <c r="A9643" s="62">
        <v>42272205</v>
      </c>
      <c r="B9643" s="63" t="s">
        <v>2122</v>
      </c>
    </row>
    <row r="9644" spans="1:2" x14ac:dyDescent="0.25">
      <c r="A9644" s="62">
        <v>42272206</v>
      </c>
      <c r="B9644" s="63" t="s">
        <v>2000</v>
      </c>
    </row>
    <row r="9645" spans="1:2" x14ac:dyDescent="0.25">
      <c r="A9645" s="62">
        <v>42272207</v>
      </c>
      <c r="B9645" s="63" t="s">
        <v>17476</v>
      </c>
    </row>
    <row r="9646" spans="1:2" x14ac:dyDescent="0.25">
      <c r="A9646" s="62">
        <v>42272208</v>
      </c>
      <c r="B9646" s="63" t="s">
        <v>15015</v>
      </c>
    </row>
    <row r="9647" spans="1:2" x14ac:dyDescent="0.25">
      <c r="A9647" s="62">
        <v>42272209</v>
      </c>
      <c r="B9647" s="63" t="s">
        <v>14698</v>
      </c>
    </row>
    <row r="9648" spans="1:2" x14ac:dyDescent="0.25">
      <c r="A9648" s="62">
        <v>42272210</v>
      </c>
      <c r="B9648" s="63" t="s">
        <v>4525</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1708</v>
      </c>
    </row>
    <row r="9653" spans="1:2" x14ac:dyDescent="0.25">
      <c r="A9653" s="62">
        <v>42272215</v>
      </c>
      <c r="B9653" s="63" t="s">
        <v>17811</v>
      </c>
    </row>
    <row r="9654" spans="1:2" x14ac:dyDescent="0.25">
      <c r="A9654" s="62">
        <v>42272216</v>
      </c>
      <c r="B9654" s="63" t="s">
        <v>16753</v>
      </c>
    </row>
    <row r="9655" spans="1:2" x14ac:dyDescent="0.25">
      <c r="A9655" s="62">
        <v>42272217</v>
      </c>
      <c r="B9655" s="63" t="s">
        <v>3697</v>
      </c>
    </row>
    <row r="9656" spans="1:2" x14ac:dyDescent="0.25">
      <c r="A9656" s="62">
        <v>42272218</v>
      </c>
      <c r="B9656" s="63" t="s">
        <v>7138</v>
      </c>
    </row>
    <row r="9657" spans="1:2" x14ac:dyDescent="0.25">
      <c r="A9657" s="62">
        <v>42272219</v>
      </c>
      <c r="B9657" s="63" t="s">
        <v>16787</v>
      </c>
    </row>
    <row r="9658" spans="1:2" x14ac:dyDescent="0.25">
      <c r="A9658" s="62">
        <v>42272220</v>
      </c>
      <c r="B9658" s="63" t="s">
        <v>3560</v>
      </c>
    </row>
    <row r="9659" spans="1:2" x14ac:dyDescent="0.25">
      <c r="A9659" s="62">
        <v>42272221</v>
      </c>
      <c r="B9659" s="63" t="s">
        <v>14450</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2939</v>
      </c>
    </row>
    <row r="9664" spans="1:2" x14ac:dyDescent="0.25">
      <c r="A9664" s="62">
        <v>42272301</v>
      </c>
      <c r="B9664" s="63" t="s">
        <v>11589</v>
      </c>
    </row>
    <row r="9665" spans="1:2" x14ac:dyDescent="0.25">
      <c r="A9665" s="62">
        <v>42272302</v>
      </c>
      <c r="B9665" s="63" t="s">
        <v>9369</v>
      </c>
    </row>
    <row r="9666" spans="1:2" x14ac:dyDescent="0.25">
      <c r="A9666" s="62">
        <v>42272303</v>
      </c>
      <c r="B9666" s="63" t="s">
        <v>12524</v>
      </c>
    </row>
    <row r="9667" spans="1:2" x14ac:dyDescent="0.25">
      <c r="A9667" s="62">
        <v>42272304</v>
      </c>
      <c r="B9667" s="63" t="s">
        <v>3660</v>
      </c>
    </row>
    <row r="9668" spans="1:2" x14ac:dyDescent="0.25">
      <c r="A9668" s="62">
        <v>42272305</v>
      </c>
      <c r="B9668" s="63" t="s">
        <v>3168</v>
      </c>
    </row>
    <row r="9669" spans="1:2" x14ac:dyDescent="0.25">
      <c r="A9669" s="62">
        <v>42272306</v>
      </c>
      <c r="B9669" s="63" t="s">
        <v>14148</v>
      </c>
    </row>
    <row r="9670" spans="1:2" x14ac:dyDescent="0.25">
      <c r="A9670" s="62">
        <v>42272307</v>
      </c>
      <c r="B9670" s="63" t="s">
        <v>15018</v>
      </c>
    </row>
    <row r="9671" spans="1:2" x14ac:dyDescent="0.25">
      <c r="A9671" s="62">
        <v>42272401</v>
      </c>
      <c r="B9671" s="63" t="s">
        <v>14545</v>
      </c>
    </row>
    <row r="9672" spans="1:2" x14ac:dyDescent="0.25">
      <c r="A9672" s="62">
        <v>42272402</v>
      </c>
      <c r="B9672" s="63" t="s">
        <v>7490</v>
      </c>
    </row>
    <row r="9673" spans="1:2" x14ac:dyDescent="0.25">
      <c r="A9673" s="62">
        <v>42272403</v>
      </c>
      <c r="B9673" s="63" t="s">
        <v>3736</v>
      </c>
    </row>
    <row r="9674" spans="1:2" x14ac:dyDescent="0.25">
      <c r="A9674" s="62">
        <v>42272404</v>
      </c>
      <c r="B9674" s="63" t="s">
        <v>14802</v>
      </c>
    </row>
    <row r="9675" spans="1:2" x14ac:dyDescent="0.25">
      <c r="A9675" s="62">
        <v>42272501</v>
      </c>
      <c r="B9675" s="63" t="s">
        <v>9143</v>
      </c>
    </row>
    <row r="9676" spans="1:2" x14ac:dyDescent="0.25">
      <c r="A9676" s="62">
        <v>42272502</v>
      </c>
      <c r="B9676" s="63" t="s">
        <v>16377</v>
      </c>
    </row>
    <row r="9677" spans="1:2" x14ac:dyDescent="0.25">
      <c r="A9677" s="62">
        <v>42272503</v>
      </c>
      <c r="B9677" s="63" t="s">
        <v>2317</v>
      </c>
    </row>
    <row r="9678" spans="1:2" x14ac:dyDescent="0.25">
      <c r="A9678" s="62">
        <v>42272504</v>
      </c>
      <c r="B9678" s="63" t="s">
        <v>568</v>
      </c>
    </row>
    <row r="9679" spans="1:2" x14ac:dyDescent="0.25">
      <c r="A9679" s="62">
        <v>42272505</v>
      </c>
      <c r="B9679" s="63" t="s">
        <v>5937</v>
      </c>
    </row>
    <row r="9680" spans="1:2" x14ac:dyDescent="0.25">
      <c r="A9680" s="62">
        <v>42272506</v>
      </c>
      <c r="B9680" s="63" t="s">
        <v>7177</v>
      </c>
    </row>
    <row r="9681" spans="1:2" x14ac:dyDescent="0.25">
      <c r="A9681" s="62">
        <v>42272507</v>
      </c>
      <c r="B9681" s="63" t="s">
        <v>1558</v>
      </c>
    </row>
    <row r="9682" spans="1:2" x14ac:dyDescent="0.25">
      <c r="A9682" s="62">
        <v>42272508</v>
      </c>
      <c r="B9682" s="63" t="s">
        <v>13849</v>
      </c>
    </row>
    <row r="9683" spans="1:2" x14ac:dyDescent="0.25">
      <c r="A9683" s="62">
        <v>42281501</v>
      </c>
      <c r="B9683" s="63" t="s">
        <v>2581</v>
      </c>
    </row>
    <row r="9684" spans="1:2" x14ac:dyDescent="0.25">
      <c r="A9684" s="62">
        <v>42281502</v>
      </c>
      <c r="B9684" s="63" t="s">
        <v>1478</v>
      </c>
    </row>
    <row r="9685" spans="1:2" x14ac:dyDescent="0.25">
      <c r="A9685" s="62">
        <v>42281503</v>
      </c>
      <c r="B9685" s="63" t="s">
        <v>4991</v>
      </c>
    </row>
    <row r="9686" spans="1:2" x14ac:dyDescent="0.25">
      <c r="A9686" s="62">
        <v>42281504</v>
      </c>
      <c r="B9686" s="63" t="s">
        <v>9462</v>
      </c>
    </row>
    <row r="9687" spans="1:2" x14ac:dyDescent="0.25">
      <c r="A9687" s="62">
        <v>42281505</v>
      </c>
      <c r="B9687" s="63" t="s">
        <v>1793</v>
      </c>
    </row>
    <row r="9688" spans="1:2" x14ac:dyDescent="0.25">
      <c r="A9688" s="62">
        <v>42281506</v>
      </c>
      <c r="B9688" s="63" t="s">
        <v>3040</v>
      </c>
    </row>
    <row r="9689" spans="1:2" x14ac:dyDescent="0.25">
      <c r="A9689" s="62">
        <v>42281507</v>
      </c>
      <c r="B9689" s="63" t="s">
        <v>2226</v>
      </c>
    </row>
    <row r="9690" spans="1:2" x14ac:dyDescent="0.25">
      <c r="A9690" s="62">
        <v>42281508</v>
      </c>
      <c r="B9690" s="63" t="s">
        <v>454</v>
      </c>
    </row>
    <row r="9691" spans="1:2" x14ac:dyDescent="0.25">
      <c r="A9691" s="62">
        <v>42281509</v>
      </c>
      <c r="B9691" s="63" t="s">
        <v>18286</v>
      </c>
    </row>
    <row r="9692" spans="1:2" x14ac:dyDescent="0.25">
      <c r="A9692" s="62">
        <v>42281510</v>
      </c>
      <c r="B9692" s="63" t="s">
        <v>10814</v>
      </c>
    </row>
    <row r="9693" spans="1:2" x14ac:dyDescent="0.25">
      <c r="A9693" s="62">
        <v>42281511</v>
      </c>
      <c r="B9693" s="63" t="s">
        <v>9496</v>
      </c>
    </row>
    <row r="9694" spans="1:2" x14ac:dyDescent="0.25">
      <c r="A9694" s="62">
        <v>42281512</v>
      </c>
      <c r="B9694" s="63" t="s">
        <v>11242</v>
      </c>
    </row>
    <row r="9695" spans="1:2" x14ac:dyDescent="0.25">
      <c r="A9695" s="62">
        <v>42281513</v>
      </c>
      <c r="B9695" s="63" t="s">
        <v>18613</v>
      </c>
    </row>
    <row r="9696" spans="1:2" x14ac:dyDescent="0.25">
      <c r="A9696" s="62">
        <v>42281514</v>
      </c>
      <c r="B9696" s="63" t="s">
        <v>9493</v>
      </c>
    </row>
    <row r="9697" spans="1:2" x14ac:dyDescent="0.25">
      <c r="A9697" s="62">
        <v>42281515</v>
      </c>
      <c r="B9697" s="63" t="s">
        <v>16327</v>
      </c>
    </row>
    <row r="9698" spans="1:2" x14ac:dyDescent="0.25">
      <c r="A9698" s="62">
        <v>42281516</v>
      </c>
      <c r="B9698" s="63" t="s">
        <v>849</v>
      </c>
    </row>
    <row r="9699" spans="1:2" x14ac:dyDescent="0.25">
      <c r="A9699" s="62">
        <v>42281517</v>
      </c>
      <c r="B9699" s="63" t="s">
        <v>7580</v>
      </c>
    </row>
    <row r="9700" spans="1:2" x14ac:dyDescent="0.25">
      <c r="A9700" s="62">
        <v>42281518</v>
      </c>
      <c r="B9700" s="63" t="s">
        <v>16352</v>
      </c>
    </row>
    <row r="9701" spans="1:2" x14ac:dyDescent="0.25">
      <c r="A9701" s="62">
        <v>42281519</v>
      </c>
      <c r="B9701" s="63" t="s">
        <v>15233</v>
      </c>
    </row>
    <row r="9702" spans="1:2" x14ac:dyDescent="0.25">
      <c r="A9702" s="62">
        <v>42281520</v>
      </c>
      <c r="B9702" s="63" t="s">
        <v>9882</v>
      </c>
    </row>
    <row r="9703" spans="1:2" x14ac:dyDescent="0.25">
      <c r="A9703" s="62">
        <v>42281521</v>
      </c>
      <c r="B9703" s="63" t="s">
        <v>16441</v>
      </c>
    </row>
    <row r="9704" spans="1:2" x14ac:dyDescent="0.25">
      <c r="A9704" s="62">
        <v>42281522</v>
      </c>
      <c r="B9704" s="63" t="s">
        <v>3361</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14513</v>
      </c>
    </row>
    <row r="9709" spans="1:2" x14ac:dyDescent="0.25">
      <c r="A9709" s="62">
        <v>42281603</v>
      </c>
      <c r="B9709" s="63" t="s">
        <v>18728</v>
      </c>
    </row>
    <row r="9710" spans="1:2" x14ac:dyDescent="0.25">
      <c r="A9710" s="62">
        <v>42281604</v>
      </c>
      <c r="B9710" s="63" t="s">
        <v>7756</v>
      </c>
    </row>
    <row r="9711" spans="1:2" x14ac:dyDescent="0.25">
      <c r="A9711" s="62">
        <v>42281605</v>
      </c>
      <c r="B9711" s="63" t="s">
        <v>62</v>
      </c>
    </row>
    <row r="9712" spans="1:2" x14ac:dyDescent="0.25">
      <c r="A9712" s="62">
        <v>42281606</v>
      </c>
      <c r="B9712" s="63" t="s">
        <v>12613</v>
      </c>
    </row>
    <row r="9713" spans="1:2" x14ac:dyDescent="0.25">
      <c r="A9713" s="62">
        <v>42281701</v>
      </c>
      <c r="B9713" s="63" t="s">
        <v>17349</v>
      </c>
    </row>
    <row r="9714" spans="1:2" x14ac:dyDescent="0.25">
      <c r="A9714" s="62">
        <v>42281702</v>
      </c>
      <c r="B9714" s="63" t="s">
        <v>12678</v>
      </c>
    </row>
    <row r="9715" spans="1:2" x14ac:dyDescent="0.25">
      <c r="A9715" s="62">
        <v>42281703</v>
      </c>
      <c r="B9715" s="63" t="s">
        <v>12486</v>
      </c>
    </row>
    <row r="9716" spans="1:2" x14ac:dyDescent="0.25">
      <c r="A9716" s="62">
        <v>42281704</v>
      </c>
      <c r="B9716" s="63" t="s">
        <v>15552</v>
      </c>
    </row>
    <row r="9717" spans="1:2" x14ac:dyDescent="0.25">
      <c r="A9717" s="62">
        <v>42281705</v>
      </c>
      <c r="B9717" s="63" t="s">
        <v>10299</v>
      </c>
    </row>
    <row r="9718" spans="1:2" x14ac:dyDescent="0.25">
      <c r="A9718" s="62">
        <v>42281706</v>
      </c>
      <c r="B9718" s="63" t="s">
        <v>8195</v>
      </c>
    </row>
    <row r="9719" spans="1:2" x14ac:dyDescent="0.25">
      <c r="A9719" s="62">
        <v>42281707</v>
      </c>
      <c r="B9719" s="63" t="s">
        <v>4177</v>
      </c>
    </row>
    <row r="9720" spans="1:2" x14ac:dyDescent="0.25">
      <c r="A9720" s="62">
        <v>42281708</v>
      </c>
      <c r="B9720" s="63" t="s">
        <v>3035</v>
      </c>
    </row>
    <row r="9721" spans="1:2" x14ac:dyDescent="0.25">
      <c r="A9721" s="62">
        <v>42281709</v>
      </c>
      <c r="B9721" s="63" t="s">
        <v>996</v>
      </c>
    </row>
    <row r="9722" spans="1:2" x14ac:dyDescent="0.25">
      <c r="A9722" s="62">
        <v>42281710</v>
      </c>
      <c r="B9722" s="63" t="s">
        <v>5592</v>
      </c>
    </row>
    <row r="9723" spans="1:2" x14ac:dyDescent="0.25">
      <c r="A9723" s="62">
        <v>42281711</v>
      </c>
      <c r="B9723" s="63" t="s">
        <v>9594</v>
      </c>
    </row>
    <row r="9724" spans="1:2" x14ac:dyDescent="0.25">
      <c r="A9724" s="62">
        <v>42281712</v>
      </c>
      <c r="B9724" s="63" t="s">
        <v>9289</v>
      </c>
    </row>
    <row r="9725" spans="1:2" x14ac:dyDescent="0.25">
      <c r="A9725" s="62">
        <v>42281713</v>
      </c>
      <c r="B9725" s="63" t="s">
        <v>2642</v>
      </c>
    </row>
    <row r="9726" spans="1:2" x14ac:dyDescent="0.25">
      <c r="A9726" s="62">
        <v>42281801</v>
      </c>
      <c r="B9726" s="63" t="s">
        <v>10986</v>
      </c>
    </row>
    <row r="9727" spans="1:2" x14ac:dyDescent="0.25">
      <c r="A9727" s="62">
        <v>42281802</v>
      </c>
      <c r="B9727" s="63" t="s">
        <v>2083</v>
      </c>
    </row>
    <row r="9728" spans="1:2" x14ac:dyDescent="0.25">
      <c r="A9728" s="62">
        <v>42281803</v>
      </c>
      <c r="B9728" s="63" t="s">
        <v>8798</v>
      </c>
    </row>
    <row r="9729" spans="1:2" x14ac:dyDescent="0.25">
      <c r="A9729" s="62">
        <v>42281804</v>
      </c>
      <c r="B9729" s="63" t="s">
        <v>7017</v>
      </c>
    </row>
    <row r="9730" spans="1:2" x14ac:dyDescent="0.25">
      <c r="A9730" s="62">
        <v>42281805</v>
      </c>
      <c r="B9730" s="63" t="s">
        <v>16948</v>
      </c>
    </row>
    <row r="9731" spans="1:2" x14ac:dyDescent="0.25">
      <c r="A9731" s="62">
        <v>42281806</v>
      </c>
      <c r="B9731" s="63" t="s">
        <v>1232</v>
      </c>
    </row>
    <row r="9732" spans="1:2" x14ac:dyDescent="0.25">
      <c r="A9732" s="62">
        <v>42281807</v>
      </c>
      <c r="B9732" s="63" t="s">
        <v>10261</v>
      </c>
    </row>
    <row r="9733" spans="1:2" x14ac:dyDescent="0.25">
      <c r="A9733" s="62">
        <v>42281808</v>
      </c>
      <c r="B9733" s="63" t="s">
        <v>2391</v>
      </c>
    </row>
    <row r="9734" spans="1:2" x14ac:dyDescent="0.25">
      <c r="A9734" s="62">
        <v>42281809</v>
      </c>
      <c r="B9734" s="63" t="s">
        <v>789</v>
      </c>
    </row>
    <row r="9735" spans="1:2" x14ac:dyDescent="0.25">
      <c r="A9735" s="62">
        <v>42281810</v>
      </c>
      <c r="B9735" s="63" t="s">
        <v>4334</v>
      </c>
    </row>
    <row r="9736" spans="1:2" x14ac:dyDescent="0.25">
      <c r="A9736" s="62">
        <v>42281901</v>
      </c>
      <c r="B9736" s="63" t="s">
        <v>18722</v>
      </c>
    </row>
    <row r="9737" spans="1:2" x14ac:dyDescent="0.25">
      <c r="A9737" s="62">
        <v>42281902</v>
      </c>
      <c r="B9737" s="63" t="s">
        <v>2421</v>
      </c>
    </row>
    <row r="9738" spans="1:2" x14ac:dyDescent="0.25">
      <c r="A9738" s="62">
        <v>42281903</v>
      </c>
      <c r="B9738" s="63" t="s">
        <v>3977</v>
      </c>
    </row>
    <row r="9739" spans="1:2" x14ac:dyDescent="0.25">
      <c r="A9739" s="62">
        <v>42281904</v>
      </c>
      <c r="B9739" s="63" t="s">
        <v>5100</v>
      </c>
    </row>
    <row r="9740" spans="1:2" x14ac:dyDescent="0.25">
      <c r="A9740" s="62">
        <v>42281905</v>
      </c>
      <c r="B9740" s="63" t="s">
        <v>9934</v>
      </c>
    </row>
    <row r="9741" spans="1:2" x14ac:dyDescent="0.25">
      <c r="A9741" s="62">
        <v>42281906</v>
      </c>
      <c r="B9741" s="63" t="s">
        <v>4671</v>
      </c>
    </row>
    <row r="9742" spans="1:2" x14ac:dyDescent="0.25">
      <c r="A9742" s="62">
        <v>42281907</v>
      </c>
      <c r="B9742" s="63" t="s">
        <v>9491</v>
      </c>
    </row>
    <row r="9743" spans="1:2" x14ac:dyDescent="0.25">
      <c r="A9743" s="62">
        <v>42281908</v>
      </c>
      <c r="B9743" s="63" t="s">
        <v>3189</v>
      </c>
    </row>
    <row r="9744" spans="1:2" x14ac:dyDescent="0.25">
      <c r="A9744" s="62">
        <v>42281909</v>
      </c>
      <c r="B9744" s="63" t="s">
        <v>787</v>
      </c>
    </row>
    <row r="9745" spans="1:2" x14ac:dyDescent="0.25">
      <c r="A9745" s="62">
        <v>42281912</v>
      </c>
      <c r="B9745" s="63" t="s">
        <v>12243</v>
      </c>
    </row>
    <row r="9746" spans="1:2" x14ac:dyDescent="0.25">
      <c r="A9746" s="62">
        <v>42281913</v>
      </c>
      <c r="B9746" s="63" t="s">
        <v>1579</v>
      </c>
    </row>
    <row r="9747" spans="1:2" x14ac:dyDescent="0.25">
      <c r="A9747" s="62">
        <v>42281914</v>
      </c>
      <c r="B9747" s="63" t="s">
        <v>11804</v>
      </c>
    </row>
    <row r="9748" spans="1:2" x14ac:dyDescent="0.25">
      <c r="A9748" s="62">
        <v>42281915</v>
      </c>
      <c r="B9748" s="63" t="s">
        <v>16169</v>
      </c>
    </row>
    <row r="9749" spans="1:2" x14ac:dyDescent="0.25">
      <c r="A9749" s="62">
        <v>42281916</v>
      </c>
      <c r="B9749" s="63" t="s">
        <v>12508</v>
      </c>
    </row>
    <row r="9750" spans="1:2" x14ac:dyDescent="0.25">
      <c r="A9750" s="62">
        <v>42291501</v>
      </c>
      <c r="B9750" s="63" t="s">
        <v>12806</v>
      </c>
    </row>
    <row r="9751" spans="1:2" x14ac:dyDescent="0.25">
      <c r="A9751" s="62">
        <v>42291502</v>
      </c>
      <c r="B9751" s="63" t="s">
        <v>13861</v>
      </c>
    </row>
    <row r="9752" spans="1:2" x14ac:dyDescent="0.25">
      <c r="A9752" s="62">
        <v>42291601</v>
      </c>
      <c r="B9752" s="63" t="s">
        <v>12466</v>
      </c>
    </row>
    <row r="9753" spans="1:2" x14ac:dyDescent="0.25">
      <c r="A9753" s="62">
        <v>42291602</v>
      </c>
      <c r="B9753" s="63" t="s">
        <v>1931</v>
      </c>
    </row>
    <row r="9754" spans="1:2" x14ac:dyDescent="0.25">
      <c r="A9754" s="62">
        <v>42291603</v>
      </c>
      <c r="B9754" s="63" t="s">
        <v>5978</v>
      </c>
    </row>
    <row r="9755" spans="1:2" x14ac:dyDescent="0.25">
      <c r="A9755" s="62">
        <v>42291604</v>
      </c>
      <c r="B9755" s="63" t="s">
        <v>15401</v>
      </c>
    </row>
    <row r="9756" spans="1:2" x14ac:dyDescent="0.25">
      <c r="A9756" s="62">
        <v>42291605</v>
      </c>
      <c r="B9756" s="63" t="s">
        <v>6021</v>
      </c>
    </row>
    <row r="9757" spans="1:2" x14ac:dyDescent="0.25">
      <c r="A9757" s="62">
        <v>42291606</v>
      </c>
      <c r="B9757" s="63" t="s">
        <v>6299</v>
      </c>
    </row>
    <row r="9758" spans="1:2" x14ac:dyDescent="0.25">
      <c r="A9758" s="62">
        <v>42291607</v>
      </c>
      <c r="B9758" s="63" t="s">
        <v>17716</v>
      </c>
    </row>
    <row r="9759" spans="1:2" x14ac:dyDescent="0.25">
      <c r="A9759" s="62">
        <v>42291608</v>
      </c>
      <c r="B9759" s="63" t="s">
        <v>15598</v>
      </c>
    </row>
    <row r="9760" spans="1:2" x14ac:dyDescent="0.25">
      <c r="A9760" s="62">
        <v>42291609</v>
      </c>
      <c r="B9760" s="63" t="s">
        <v>5900</v>
      </c>
    </row>
    <row r="9761" spans="1:2" x14ac:dyDescent="0.25">
      <c r="A9761" s="62">
        <v>42291610</v>
      </c>
      <c r="B9761" s="63" t="s">
        <v>4095</v>
      </c>
    </row>
    <row r="9762" spans="1:2" x14ac:dyDescent="0.25">
      <c r="A9762" s="62">
        <v>42291611</v>
      </c>
      <c r="B9762" s="63" t="s">
        <v>12443</v>
      </c>
    </row>
    <row r="9763" spans="1:2" x14ac:dyDescent="0.25">
      <c r="A9763" s="62">
        <v>42291612</v>
      </c>
      <c r="B9763" s="63" t="s">
        <v>11895</v>
      </c>
    </row>
    <row r="9764" spans="1:2" x14ac:dyDescent="0.25">
      <c r="A9764" s="62">
        <v>42291613</v>
      </c>
      <c r="B9764" s="63" t="s">
        <v>8070</v>
      </c>
    </row>
    <row r="9765" spans="1:2" x14ac:dyDescent="0.25">
      <c r="A9765" s="62">
        <v>42291614</v>
      </c>
      <c r="B9765" s="63" t="s">
        <v>18786</v>
      </c>
    </row>
    <row r="9766" spans="1:2" x14ac:dyDescent="0.25">
      <c r="A9766" s="62">
        <v>42291615</v>
      </c>
      <c r="B9766" s="63" t="s">
        <v>18786</v>
      </c>
    </row>
    <row r="9767" spans="1:2" x14ac:dyDescent="0.25">
      <c r="A9767" s="62">
        <v>42291616</v>
      </c>
      <c r="B9767" s="63" t="s">
        <v>15758</v>
      </c>
    </row>
    <row r="9768" spans="1:2" x14ac:dyDescent="0.25">
      <c r="A9768" s="62">
        <v>42291617</v>
      </c>
      <c r="B9768" s="63" t="s">
        <v>7714</v>
      </c>
    </row>
    <row r="9769" spans="1:2" x14ac:dyDescent="0.25">
      <c r="A9769" s="62">
        <v>42291619</v>
      </c>
      <c r="B9769" s="63" t="s">
        <v>4217</v>
      </c>
    </row>
    <row r="9770" spans="1:2" x14ac:dyDescent="0.25">
      <c r="A9770" s="62">
        <v>42291620</v>
      </c>
      <c r="B9770" s="63" t="s">
        <v>14620</v>
      </c>
    </row>
    <row r="9771" spans="1:2" x14ac:dyDescent="0.25">
      <c r="A9771" s="62">
        <v>42291621</v>
      </c>
      <c r="B9771" s="63" t="s">
        <v>13913</v>
      </c>
    </row>
    <row r="9772" spans="1:2" x14ac:dyDescent="0.25">
      <c r="A9772" s="62">
        <v>42291622</v>
      </c>
      <c r="B9772" s="63" t="s">
        <v>17766</v>
      </c>
    </row>
    <row r="9773" spans="1:2" x14ac:dyDescent="0.25">
      <c r="A9773" s="62">
        <v>42291623</v>
      </c>
      <c r="B9773" s="63" t="s">
        <v>10584</v>
      </c>
    </row>
    <row r="9774" spans="1:2" x14ac:dyDescent="0.25">
      <c r="A9774" s="62">
        <v>42291624</v>
      </c>
      <c r="B9774" s="63" t="s">
        <v>668</v>
      </c>
    </row>
    <row r="9775" spans="1:2" x14ac:dyDescent="0.25">
      <c r="A9775" s="62">
        <v>42291625</v>
      </c>
      <c r="B9775" s="63" t="s">
        <v>6050</v>
      </c>
    </row>
    <row r="9776" spans="1:2" x14ac:dyDescent="0.25">
      <c r="A9776" s="62">
        <v>42291701</v>
      </c>
      <c r="B9776" s="63" t="s">
        <v>18802</v>
      </c>
    </row>
    <row r="9777" spans="1:2" x14ac:dyDescent="0.25">
      <c r="A9777" s="62">
        <v>42291702</v>
      </c>
      <c r="B9777" s="63" t="s">
        <v>2756</v>
      </c>
    </row>
    <row r="9778" spans="1:2" x14ac:dyDescent="0.25">
      <c r="A9778" s="62">
        <v>42291703</v>
      </c>
      <c r="B9778" s="63" t="s">
        <v>6722</v>
      </c>
    </row>
    <row r="9779" spans="1:2" x14ac:dyDescent="0.25">
      <c r="A9779" s="62">
        <v>42291704</v>
      </c>
      <c r="B9779" s="63" t="s">
        <v>9288</v>
      </c>
    </row>
    <row r="9780" spans="1:2" x14ac:dyDescent="0.25">
      <c r="A9780" s="62">
        <v>42291705</v>
      </c>
      <c r="B9780" s="63" t="s">
        <v>6060</v>
      </c>
    </row>
    <row r="9781" spans="1:2" x14ac:dyDescent="0.25">
      <c r="A9781" s="62">
        <v>42291706</v>
      </c>
      <c r="B9781" s="63" t="s">
        <v>9362</v>
      </c>
    </row>
    <row r="9782" spans="1:2" x14ac:dyDescent="0.25">
      <c r="A9782" s="62">
        <v>42291707</v>
      </c>
      <c r="B9782" s="63" t="s">
        <v>10935</v>
      </c>
    </row>
    <row r="9783" spans="1:2" x14ac:dyDescent="0.25">
      <c r="A9783" s="62">
        <v>42291708</v>
      </c>
      <c r="B9783" s="63" t="s">
        <v>15823</v>
      </c>
    </row>
    <row r="9784" spans="1:2" x14ac:dyDescent="0.25">
      <c r="A9784" s="62">
        <v>42291709</v>
      </c>
      <c r="B9784" s="63" t="s">
        <v>13776</v>
      </c>
    </row>
    <row r="9785" spans="1:2" x14ac:dyDescent="0.25">
      <c r="A9785" s="62">
        <v>42291801</v>
      </c>
      <c r="B9785" s="63" t="s">
        <v>10331</v>
      </c>
    </row>
    <row r="9786" spans="1:2" x14ac:dyDescent="0.25">
      <c r="A9786" s="62">
        <v>42291802</v>
      </c>
      <c r="B9786" s="63" t="s">
        <v>11596</v>
      </c>
    </row>
    <row r="9787" spans="1:2" x14ac:dyDescent="0.25">
      <c r="A9787" s="62">
        <v>42291803</v>
      </c>
      <c r="B9787" s="63" t="s">
        <v>14461</v>
      </c>
    </row>
    <row r="9788" spans="1:2" x14ac:dyDescent="0.25">
      <c r="A9788" s="62">
        <v>42291901</v>
      </c>
      <c r="B9788" s="63" t="s">
        <v>1212</v>
      </c>
    </row>
    <row r="9789" spans="1:2" x14ac:dyDescent="0.25">
      <c r="A9789" s="62">
        <v>42291902</v>
      </c>
      <c r="B9789" s="63" t="s">
        <v>5944</v>
      </c>
    </row>
    <row r="9790" spans="1:2" x14ac:dyDescent="0.25">
      <c r="A9790" s="62">
        <v>42292001</v>
      </c>
      <c r="B9790" s="63" t="s">
        <v>16314</v>
      </c>
    </row>
    <row r="9791" spans="1:2" x14ac:dyDescent="0.25">
      <c r="A9791" s="62">
        <v>42292101</v>
      </c>
      <c r="B9791" s="63" t="s">
        <v>2242</v>
      </c>
    </row>
    <row r="9792" spans="1:2" x14ac:dyDescent="0.25">
      <c r="A9792" s="62">
        <v>42292102</v>
      </c>
      <c r="B9792" s="63" t="s">
        <v>16357</v>
      </c>
    </row>
    <row r="9793" spans="1:2" x14ac:dyDescent="0.25">
      <c r="A9793" s="62">
        <v>42292103</v>
      </c>
      <c r="B9793" s="63" t="s">
        <v>11987</v>
      </c>
    </row>
    <row r="9794" spans="1:2" x14ac:dyDescent="0.25">
      <c r="A9794" s="62">
        <v>42292201</v>
      </c>
      <c r="B9794" s="63" t="s">
        <v>2624</v>
      </c>
    </row>
    <row r="9795" spans="1:2" x14ac:dyDescent="0.25">
      <c r="A9795" s="62">
        <v>42292202</v>
      </c>
      <c r="B9795" s="63" t="s">
        <v>7009</v>
      </c>
    </row>
    <row r="9796" spans="1:2" x14ac:dyDescent="0.25">
      <c r="A9796" s="62">
        <v>42292203</v>
      </c>
      <c r="B9796" s="63" t="s">
        <v>2192</v>
      </c>
    </row>
    <row r="9797" spans="1:2" x14ac:dyDescent="0.25">
      <c r="A9797" s="62">
        <v>42292301</v>
      </c>
      <c r="B9797" s="63" t="s">
        <v>17969</v>
      </c>
    </row>
    <row r="9798" spans="1:2" x14ac:dyDescent="0.25">
      <c r="A9798" s="62">
        <v>42292302</v>
      </c>
      <c r="B9798" s="63" t="s">
        <v>14525</v>
      </c>
    </row>
    <row r="9799" spans="1:2" x14ac:dyDescent="0.25">
      <c r="A9799" s="62">
        <v>42292303</v>
      </c>
      <c r="B9799" s="63" t="s">
        <v>16423</v>
      </c>
    </row>
    <row r="9800" spans="1:2" x14ac:dyDescent="0.25">
      <c r="A9800" s="62">
        <v>42292304</v>
      </c>
      <c r="B9800" s="63" t="s">
        <v>6377</v>
      </c>
    </row>
    <row r="9801" spans="1:2" x14ac:dyDescent="0.25">
      <c r="A9801" s="62">
        <v>42292305</v>
      </c>
      <c r="B9801" s="63" t="s">
        <v>273</v>
      </c>
    </row>
    <row r="9802" spans="1:2" x14ac:dyDescent="0.25">
      <c r="A9802" s="62">
        <v>42292306</v>
      </c>
      <c r="B9802" s="63" t="s">
        <v>2933</v>
      </c>
    </row>
    <row r="9803" spans="1:2" x14ac:dyDescent="0.25">
      <c r="A9803" s="62">
        <v>42292307</v>
      </c>
      <c r="B9803" s="63" t="s">
        <v>10990</v>
      </c>
    </row>
    <row r="9804" spans="1:2" x14ac:dyDescent="0.25">
      <c r="A9804" s="62">
        <v>42292401</v>
      </c>
      <c r="B9804" s="63" t="s">
        <v>14439</v>
      </c>
    </row>
    <row r="9805" spans="1:2" x14ac:dyDescent="0.25">
      <c r="A9805" s="62">
        <v>42292402</v>
      </c>
      <c r="B9805" s="63" t="s">
        <v>3377</v>
      </c>
    </row>
    <row r="9806" spans="1:2" x14ac:dyDescent="0.25">
      <c r="A9806" s="62">
        <v>42292403</v>
      </c>
      <c r="B9806" s="63" t="s">
        <v>625</v>
      </c>
    </row>
    <row r="9807" spans="1:2" x14ac:dyDescent="0.25">
      <c r="A9807" s="62">
        <v>42292501</v>
      </c>
      <c r="B9807" s="63" t="s">
        <v>13081</v>
      </c>
    </row>
    <row r="9808" spans="1:2" x14ac:dyDescent="0.25">
      <c r="A9808" s="62">
        <v>42292502</v>
      </c>
      <c r="B9808" s="63" t="s">
        <v>12046</v>
      </c>
    </row>
    <row r="9809" spans="1:2" x14ac:dyDescent="0.25">
      <c r="A9809" s="62">
        <v>42292503</v>
      </c>
      <c r="B9809" s="63" t="s">
        <v>8642</v>
      </c>
    </row>
    <row r="9810" spans="1:2" x14ac:dyDescent="0.25">
      <c r="A9810" s="62">
        <v>42292504</v>
      </c>
      <c r="B9810" s="63" t="s">
        <v>10923</v>
      </c>
    </row>
    <row r="9811" spans="1:2" x14ac:dyDescent="0.25">
      <c r="A9811" s="62">
        <v>42292505</v>
      </c>
      <c r="B9811" s="63" t="s">
        <v>11443</v>
      </c>
    </row>
    <row r="9812" spans="1:2" x14ac:dyDescent="0.25">
      <c r="A9812" s="62">
        <v>42292601</v>
      </c>
      <c r="B9812" s="63" t="s">
        <v>6810</v>
      </c>
    </row>
    <row r="9813" spans="1:2" x14ac:dyDescent="0.25">
      <c r="A9813" s="62">
        <v>42292602</v>
      </c>
      <c r="B9813" s="63" t="s">
        <v>17646</v>
      </c>
    </row>
    <row r="9814" spans="1:2" x14ac:dyDescent="0.25">
      <c r="A9814" s="62">
        <v>42292603</v>
      </c>
      <c r="B9814" s="63" t="s">
        <v>15157</v>
      </c>
    </row>
    <row r="9815" spans="1:2" x14ac:dyDescent="0.25">
      <c r="A9815" s="62">
        <v>42292701</v>
      </c>
      <c r="B9815" s="63" t="s">
        <v>10882</v>
      </c>
    </row>
    <row r="9816" spans="1:2" x14ac:dyDescent="0.25">
      <c r="A9816" s="62">
        <v>42292702</v>
      </c>
      <c r="B9816" s="63" t="s">
        <v>18769</v>
      </c>
    </row>
    <row r="9817" spans="1:2" x14ac:dyDescent="0.25">
      <c r="A9817" s="62">
        <v>42292703</v>
      </c>
      <c r="B9817" s="63" t="s">
        <v>11507</v>
      </c>
    </row>
    <row r="9818" spans="1:2" x14ac:dyDescent="0.25">
      <c r="A9818" s="62">
        <v>42292704</v>
      </c>
      <c r="B9818" s="63" t="s">
        <v>12892</v>
      </c>
    </row>
    <row r="9819" spans="1:2" x14ac:dyDescent="0.25">
      <c r="A9819" s="62">
        <v>42292801</v>
      </c>
      <c r="B9819" s="63" t="s">
        <v>17750</v>
      </c>
    </row>
    <row r="9820" spans="1:2" x14ac:dyDescent="0.25">
      <c r="A9820" s="62">
        <v>42292802</v>
      </c>
      <c r="B9820" s="63" t="s">
        <v>769</v>
      </c>
    </row>
    <row r="9821" spans="1:2" x14ac:dyDescent="0.25">
      <c r="A9821" s="62">
        <v>42292901</v>
      </c>
      <c r="B9821" s="63" t="s">
        <v>7253</v>
      </c>
    </row>
    <row r="9822" spans="1:2" x14ac:dyDescent="0.25">
      <c r="A9822" s="62">
        <v>42292902</v>
      </c>
      <c r="B9822" s="63" t="s">
        <v>12396</v>
      </c>
    </row>
    <row r="9823" spans="1:2" x14ac:dyDescent="0.25">
      <c r="A9823" s="62">
        <v>42292903</v>
      </c>
      <c r="B9823" s="63" t="s">
        <v>10596</v>
      </c>
    </row>
    <row r="9824" spans="1:2" x14ac:dyDescent="0.25">
      <c r="A9824" s="62">
        <v>42292904</v>
      </c>
      <c r="B9824" s="63" t="s">
        <v>18691</v>
      </c>
    </row>
    <row r="9825" spans="1:2" x14ac:dyDescent="0.25">
      <c r="A9825" s="62">
        <v>42292907</v>
      </c>
      <c r="B9825" s="63" t="s">
        <v>9615</v>
      </c>
    </row>
    <row r="9826" spans="1:2" x14ac:dyDescent="0.25">
      <c r="A9826" s="62">
        <v>42292908</v>
      </c>
      <c r="B9826" s="63" t="s">
        <v>3797</v>
      </c>
    </row>
    <row r="9827" spans="1:2" x14ac:dyDescent="0.25">
      <c r="A9827" s="62">
        <v>42293001</v>
      </c>
      <c r="B9827" s="63" t="s">
        <v>12609</v>
      </c>
    </row>
    <row r="9828" spans="1:2" x14ac:dyDescent="0.25">
      <c r="A9828" s="62">
        <v>42293002</v>
      </c>
      <c r="B9828" s="63" t="s">
        <v>11268</v>
      </c>
    </row>
    <row r="9829" spans="1:2" x14ac:dyDescent="0.25">
      <c r="A9829" s="62">
        <v>42293003</v>
      </c>
      <c r="B9829" s="63" t="s">
        <v>2217</v>
      </c>
    </row>
    <row r="9830" spans="1:2" x14ac:dyDescent="0.25">
      <c r="A9830" s="62">
        <v>42293004</v>
      </c>
      <c r="B9830" s="63" t="s">
        <v>3484</v>
      </c>
    </row>
    <row r="9831" spans="1:2" x14ac:dyDescent="0.25">
      <c r="A9831" s="62">
        <v>42293005</v>
      </c>
      <c r="B9831" s="63" t="s">
        <v>6314</v>
      </c>
    </row>
    <row r="9832" spans="1:2" x14ac:dyDescent="0.25">
      <c r="A9832" s="62">
        <v>42293006</v>
      </c>
      <c r="B9832" s="63" t="s">
        <v>5646</v>
      </c>
    </row>
    <row r="9833" spans="1:2" x14ac:dyDescent="0.25">
      <c r="A9833" s="62">
        <v>42293101</v>
      </c>
      <c r="B9833" s="63" t="s">
        <v>10925</v>
      </c>
    </row>
    <row r="9834" spans="1:2" x14ac:dyDescent="0.25">
      <c r="A9834" s="62">
        <v>42293102</v>
      </c>
      <c r="B9834" s="63" t="s">
        <v>4971</v>
      </c>
    </row>
    <row r="9835" spans="1:2" x14ac:dyDescent="0.25">
      <c r="A9835" s="62">
        <v>42293103</v>
      </c>
      <c r="B9835" s="63" t="s">
        <v>4387</v>
      </c>
    </row>
    <row r="9836" spans="1:2" x14ac:dyDescent="0.25">
      <c r="A9836" s="62">
        <v>42293104</v>
      </c>
      <c r="B9836" s="63" t="s">
        <v>17862</v>
      </c>
    </row>
    <row r="9837" spans="1:2" x14ac:dyDescent="0.25">
      <c r="A9837" s="62">
        <v>42293105</v>
      </c>
      <c r="B9837" s="63" t="s">
        <v>11999</v>
      </c>
    </row>
    <row r="9838" spans="1:2" x14ac:dyDescent="0.25">
      <c r="A9838" s="62">
        <v>42293106</v>
      </c>
      <c r="B9838" s="63" t="s">
        <v>18509</v>
      </c>
    </row>
    <row r="9839" spans="1:2" x14ac:dyDescent="0.25">
      <c r="A9839" s="62">
        <v>42293107</v>
      </c>
      <c r="B9839" s="63" t="s">
        <v>6239</v>
      </c>
    </row>
    <row r="9840" spans="1:2" x14ac:dyDescent="0.25">
      <c r="A9840" s="62">
        <v>42293108</v>
      </c>
      <c r="B9840" s="63" t="s">
        <v>6961</v>
      </c>
    </row>
    <row r="9841" spans="1:2" x14ac:dyDescent="0.25">
      <c r="A9841" s="62">
        <v>42293109</v>
      </c>
      <c r="B9841" s="63" t="s">
        <v>5575</v>
      </c>
    </row>
    <row r="9842" spans="1:2" x14ac:dyDescent="0.25">
      <c r="A9842" s="62">
        <v>42293110</v>
      </c>
      <c r="B9842" s="63" t="s">
        <v>9700</v>
      </c>
    </row>
    <row r="9843" spans="1:2" x14ac:dyDescent="0.25">
      <c r="A9843" s="62">
        <v>42293111</v>
      </c>
      <c r="B9843" s="63" t="s">
        <v>2130</v>
      </c>
    </row>
    <row r="9844" spans="1:2" x14ac:dyDescent="0.25">
      <c r="A9844" s="62">
        <v>42293112</v>
      </c>
      <c r="B9844" s="63" t="s">
        <v>4599</v>
      </c>
    </row>
    <row r="9845" spans="1:2" x14ac:dyDescent="0.25">
      <c r="A9845" s="62">
        <v>42293113</v>
      </c>
      <c r="B9845" s="63" t="s">
        <v>6448</v>
      </c>
    </row>
    <row r="9846" spans="1:2" x14ac:dyDescent="0.25">
      <c r="A9846" s="62">
        <v>42293114</v>
      </c>
      <c r="B9846" s="63" t="s">
        <v>11678</v>
      </c>
    </row>
    <row r="9847" spans="1:2" x14ac:dyDescent="0.25">
      <c r="A9847" s="62">
        <v>42293115</v>
      </c>
      <c r="B9847" s="63" t="s">
        <v>3630</v>
      </c>
    </row>
    <row r="9848" spans="1:2" x14ac:dyDescent="0.25">
      <c r="A9848" s="62">
        <v>42293116</v>
      </c>
      <c r="B9848" s="63" t="s">
        <v>11584</v>
      </c>
    </row>
    <row r="9849" spans="1:2" x14ac:dyDescent="0.25">
      <c r="A9849" s="62">
        <v>42293117</v>
      </c>
      <c r="B9849" s="63" t="s">
        <v>12796</v>
      </c>
    </row>
    <row r="9850" spans="1:2" x14ac:dyDescent="0.25">
      <c r="A9850" s="62">
        <v>42293118</v>
      </c>
      <c r="B9850" s="63" t="s">
        <v>17788</v>
      </c>
    </row>
    <row r="9851" spans="1:2" x14ac:dyDescent="0.25">
      <c r="A9851" s="62">
        <v>42293119</v>
      </c>
      <c r="B9851" s="63" t="s">
        <v>4874</v>
      </c>
    </row>
    <row r="9852" spans="1:2" x14ac:dyDescent="0.25">
      <c r="A9852" s="62">
        <v>42293120</v>
      </c>
      <c r="B9852" s="63" t="s">
        <v>12130</v>
      </c>
    </row>
    <row r="9853" spans="1:2" x14ac:dyDescent="0.25">
      <c r="A9853" s="62">
        <v>42293121</v>
      </c>
      <c r="B9853" s="63" t="s">
        <v>2209</v>
      </c>
    </row>
    <row r="9854" spans="1:2" x14ac:dyDescent="0.25">
      <c r="A9854" s="62">
        <v>42293122</v>
      </c>
      <c r="B9854" s="63" t="s">
        <v>8792</v>
      </c>
    </row>
    <row r="9855" spans="1:2" x14ac:dyDescent="0.25">
      <c r="A9855" s="62">
        <v>42293123</v>
      </c>
      <c r="B9855" s="63" t="s">
        <v>13544</v>
      </c>
    </row>
    <row r="9856" spans="1:2" x14ac:dyDescent="0.25">
      <c r="A9856" s="62">
        <v>42293124</v>
      </c>
      <c r="B9856" s="63" t="s">
        <v>15447</v>
      </c>
    </row>
    <row r="9857" spans="1:2" x14ac:dyDescent="0.25">
      <c r="A9857" s="62">
        <v>42293125</v>
      </c>
      <c r="B9857" s="63" t="s">
        <v>9528</v>
      </c>
    </row>
    <row r="9858" spans="1:2" x14ac:dyDescent="0.25">
      <c r="A9858" s="62">
        <v>42293126</v>
      </c>
      <c r="B9858" s="63" t="s">
        <v>3955</v>
      </c>
    </row>
    <row r="9859" spans="1:2" x14ac:dyDescent="0.25">
      <c r="A9859" s="62">
        <v>42293127</v>
      </c>
      <c r="B9859" s="63" t="s">
        <v>9529</v>
      </c>
    </row>
    <row r="9860" spans="1:2" x14ac:dyDescent="0.25">
      <c r="A9860" s="62">
        <v>42293128</v>
      </c>
      <c r="B9860" s="63" t="s">
        <v>10527</v>
      </c>
    </row>
    <row r="9861" spans="1:2" x14ac:dyDescent="0.25">
      <c r="A9861" s="62">
        <v>42293129</v>
      </c>
      <c r="B9861" s="63" t="s">
        <v>16258</v>
      </c>
    </row>
    <row r="9862" spans="1:2" x14ac:dyDescent="0.25">
      <c r="A9862" s="62">
        <v>42293130</v>
      </c>
      <c r="B9862" s="63" t="s">
        <v>6845</v>
      </c>
    </row>
    <row r="9863" spans="1:2" x14ac:dyDescent="0.25">
      <c r="A9863" s="62">
        <v>42293131</v>
      </c>
      <c r="B9863" s="63" t="s">
        <v>10784</v>
      </c>
    </row>
    <row r="9864" spans="1:2" x14ac:dyDescent="0.25">
      <c r="A9864" s="62">
        <v>42293132</v>
      </c>
      <c r="B9864" s="63" t="s">
        <v>5867</v>
      </c>
    </row>
    <row r="9865" spans="1:2" x14ac:dyDescent="0.25">
      <c r="A9865" s="62">
        <v>42293133</v>
      </c>
      <c r="B9865" s="63" t="s">
        <v>4735</v>
      </c>
    </row>
    <row r="9866" spans="1:2" x14ac:dyDescent="0.25">
      <c r="A9866" s="62">
        <v>42293134</v>
      </c>
      <c r="B9866" s="63" t="s">
        <v>7275</v>
      </c>
    </row>
    <row r="9867" spans="1:2" x14ac:dyDescent="0.25">
      <c r="A9867" s="62">
        <v>42293135</v>
      </c>
      <c r="B9867" s="63" t="s">
        <v>15087</v>
      </c>
    </row>
    <row r="9868" spans="1:2" x14ac:dyDescent="0.25">
      <c r="A9868" s="62">
        <v>42293136</v>
      </c>
      <c r="B9868" s="63" t="s">
        <v>6962</v>
      </c>
    </row>
    <row r="9869" spans="1:2" x14ac:dyDescent="0.25">
      <c r="A9869" s="62">
        <v>42293137</v>
      </c>
      <c r="B9869" s="63" t="s">
        <v>11196</v>
      </c>
    </row>
    <row r="9870" spans="1:2" x14ac:dyDescent="0.25">
      <c r="A9870" s="62">
        <v>42293138</v>
      </c>
      <c r="B9870" s="63" t="s">
        <v>14771</v>
      </c>
    </row>
    <row r="9871" spans="1:2" x14ac:dyDescent="0.25">
      <c r="A9871" s="62">
        <v>42293139</v>
      </c>
      <c r="B9871" s="63" t="s">
        <v>4902</v>
      </c>
    </row>
    <row r="9872" spans="1:2" x14ac:dyDescent="0.25">
      <c r="A9872" s="62">
        <v>42293201</v>
      </c>
      <c r="B9872" s="63" t="s">
        <v>18447</v>
      </c>
    </row>
    <row r="9873" spans="1:2" x14ac:dyDescent="0.25">
      <c r="A9873" s="62">
        <v>42293301</v>
      </c>
      <c r="B9873" s="63" t="s">
        <v>18413</v>
      </c>
    </row>
    <row r="9874" spans="1:2" x14ac:dyDescent="0.25">
      <c r="A9874" s="62">
        <v>42293302</v>
      </c>
      <c r="B9874" s="63" t="s">
        <v>2197</v>
      </c>
    </row>
    <row r="9875" spans="1:2" x14ac:dyDescent="0.25">
      <c r="A9875" s="62">
        <v>42293303</v>
      </c>
      <c r="B9875" s="63" t="s">
        <v>11171</v>
      </c>
    </row>
    <row r="9876" spans="1:2" x14ac:dyDescent="0.25">
      <c r="A9876" s="62">
        <v>42293304</v>
      </c>
      <c r="B9876" s="63" t="s">
        <v>11848</v>
      </c>
    </row>
    <row r="9877" spans="1:2" x14ac:dyDescent="0.25">
      <c r="A9877" s="62">
        <v>42293401</v>
      </c>
      <c r="B9877" s="63" t="s">
        <v>8445</v>
      </c>
    </row>
    <row r="9878" spans="1:2" x14ac:dyDescent="0.25">
      <c r="A9878" s="62">
        <v>42293403</v>
      </c>
      <c r="B9878" s="63" t="s">
        <v>16208</v>
      </c>
    </row>
    <row r="9879" spans="1:2" x14ac:dyDescent="0.25">
      <c r="A9879" s="62">
        <v>42293404</v>
      </c>
      <c r="B9879" s="63" t="s">
        <v>10982</v>
      </c>
    </row>
    <row r="9880" spans="1:2" x14ac:dyDescent="0.25">
      <c r="A9880" s="62">
        <v>42293405</v>
      </c>
      <c r="B9880" s="63" t="s">
        <v>10000</v>
      </c>
    </row>
    <row r="9881" spans="1:2" x14ac:dyDescent="0.25">
      <c r="A9881" s="62">
        <v>42293406</v>
      </c>
      <c r="B9881" s="63" t="s">
        <v>9142</v>
      </c>
    </row>
    <row r="9882" spans="1:2" x14ac:dyDescent="0.25">
      <c r="A9882" s="62">
        <v>42293407</v>
      </c>
      <c r="B9882" s="63" t="s">
        <v>12357</v>
      </c>
    </row>
    <row r="9883" spans="1:2" x14ac:dyDescent="0.25">
      <c r="A9883" s="62">
        <v>42293501</v>
      </c>
      <c r="B9883" s="63" t="s">
        <v>4062</v>
      </c>
    </row>
    <row r="9884" spans="1:2" x14ac:dyDescent="0.25">
      <c r="A9884" s="62">
        <v>42293502</v>
      </c>
      <c r="B9884" s="63" t="s">
        <v>8679</v>
      </c>
    </row>
    <row r="9885" spans="1:2" x14ac:dyDescent="0.25">
      <c r="A9885" s="62">
        <v>42293503</v>
      </c>
      <c r="B9885" s="63" t="s">
        <v>12818</v>
      </c>
    </row>
    <row r="9886" spans="1:2" x14ac:dyDescent="0.25">
      <c r="A9886" s="62">
        <v>42293504</v>
      </c>
      <c r="B9886" s="63" t="s">
        <v>14133</v>
      </c>
    </row>
    <row r="9887" spans="1:2" x14ac:dyDescent="0.25">
      <c r="A9887" s="62">
        <v>42293505</v>
      </c>
      <c r="B9887" s="63" t="s">
        <v>17187</v>
      </c>
    </row>
    <row r="9888" spans="1:2" x14ac:dyDescent="0.25">
      <c r="A9888" s="62">
        <v>42293506</v>
      </c>
      <c r="B9888" s="63" t="s">
        <v>8014</v>
      </c>
    </row>
    <row r="9889" spans="1:2" x14ac:dyDescent="0.25">
      <c r="A9889" s="62">
        <v>42293507</v>
      </c>
      <c r="B9889" s="63" t="s">
        <v>240</v>
      </c>
    </row>
    <row r="9890" spans="1:2" x14ac:dyDescent="0.25">
      <c r="A9890" s="62">
        <v>42293508</v>
      </c>
      <c r="B9890" s="63" t="s">
        <v>5969</v>
      </c>
    </row>
    <row r="9891" spans="1:2" x14ac:dyDescent="0.25">
      <c r="A9891" s="62">
        <v>42293509</v>
      </c>
      <c r="B9891" s="63" t="s">
        <v>9044</v>
      </c>
    </row>
    <row r="9892" spans="1:2" x14ac:dyDescent="0.25">
      <c r="A9892" s="62">
        <v>42293601</v>
      </c>
      <c r="B9892" s="63" t="s">
        <v>8589</v>
      </c>
    </row>
    <row r="9893" spans="1:2" x14ac:dyDescent="0.25">
      <c r="A9893" s="62">
        <v>42293602</v>
      </c>
      <c r="B9893" s="63" t="s">
        <v>16999</v>
      </c>
    </row>
    <row r="9894" spans="1:2" x14ac:dyDescent="0.25">
      <c r="A9894" s="62">
        <v>42293603</v>
      </c>
      <c r="B9894" s="63" t="s">
        <v>5855</v>
      </c>
    </row>
    <row r="9895" spans="1:2" x14ac:dyDescent="0.25">
      <c r="A9895" s="62">
        <v>42293701</v>
      </c>
      <c r="B9895" s="63" t="s">
        <v>222</v>
      </c>
    </row>
    <row r="9896" spans="1:2" x14ac:dyDescent="0.25">
      <c r="A9896" s="62">
        <v>42293702</v>
      </c>
      <c r="B9896" s="63" t="s">
        <v>2450</v>
      </c>
    </row>
    <row r="9897" spans="1:2" x14ac:dyDescent="0.25">
      <c r="A9897" s="62">
        <v>42293703</v>
      </c>
      <c r="B9897" s="63" t="s">
        <v>2270</v>
      </c>
    </row>
    <row r="9898" spans="1:2" x14ac:dyDescent="0.25">
      <c r="A9898" s="62">
        <v>42293801</v>
      </c>
      <c r="B9898" s="63" t="s">
        <v>18315</v>
      </c>
    </row>
    <row r="9899" spans="1:2" x14ac:dyDescent="0.25">
      <c r="A9899" s="62">
        <v>42293802</v>
      </c>
      <c r="B9899" s="63" t="s">
        <v>3937</v>
      </c>
    </row>
    <row r="9900" spans="1:2" x14ac:dyDescent="0.25">
      <c r="A9900" s="62">
        <v>42293803</v>
      </c>
      <c r="B9900" s="63" t="s">
        <v>14194</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9633</v>
      </c>
    </row>
    <row r="9906" spans="1:2" x14ac:dyDescent="0.25">
      <c r="A9906" s="62">
        <v>42294003</v>
      </c>
      <c r="B9906" s="63" t="s">
        <v>10607</v>
      </c>
    </row>
    <row r="9907" spans="1:2" x14ac:dyDescent="0.25">
      <c r="A9907" s="62">
        <v>42294101</v>
      </c>
      <c r="B9907" s="63" t="s">
        <v>6283</v>
      </c>
    </row>
    <row r="9908" spans="1:2" x14ac:dyDescent="0.25">
      <c r="A9908" s="62">
        <v>42294102</v>
      </c>
      <c r="B9908" s="63" t="s">
        <v>11864</v>
      </c>
    </row>
    <row r="9909" spans="1:2" x14ac:dyDescent="0.25">
      <c r="A9909" s="62">
        <v>42294103</v>
      </c>
      <c r="B9909" s="63" t="s">
        <v>2064</v>
      </c>
    </row>
    <row r="9910" spans="1:2" x14ac:dyDescent="0.25">
      <c r="A9910" s="62">
        <v>42294201</v>
      </c>
      <c r="B9910" s="63" t="s">
        <v>7374</v>
      </c>
    </row>
    <row r="9911" spans="1:2" x14ac:dyDescent="0.25">
      <c r="A9911" s="62">
        <v>42294202</v>
      </c>
      <c r="B9911" s="63" t="s">
        <v>7839</v>
      </c>
    </row>
    <row r="9912" spans="1:2" x14ac:dyDescent="0.25">
      <c r="A9912" s="62">
        <v>42294203</v>
      </c>
      <c r="B9912" s="63" t="s">
        <v>4047</v>
      </c>
    </row>
    <row r="9913" spans="1:2" x14ac:dyDescent="0.25">
      <c r="A9913" s="62">
        <v>42294204</v>
      </c>
      <c r="B9913" s="63" t="s">
        <v>4846</v>
      </c>
    </row>
    <row r="9914" spans="1:2" x14ac:dyDescent="0.25">
      <c r="A9914" s="62">
        <v>42294205</v>
      </c>
      <c r="B9914" s="63" t="s">
        <v>17935</v>
      </c>
    </row>
    <row r="9915" spans="1:2" x14ac:dyDescent="0.25">
      <c r="A9915" s="62">
        <v>42294206</v>
      </c>
      <c r="B9915" s="63" t="s">
        <v>11789</v>
      </c>
    </row>
    <row r="9916" spans="1:2" x14ac:dyDescent="0.25">
      <c r="A9916" s="62">
        <v>42294207</v>
      </c>
      <c r="B9916" s="63" t="s">
        <v>16293</v>
      </c>
    </row>
    <row r="9917" spans="1:2" x14ac:dyDescent="0.25">
      <c r="A9917" s="62">
        <v>42294208</v>
      </c>
      <c r="B9917" s="63" t="s">
        <v>16690</v>
      </c>
    </row>
    <row r="9918" spans="1:2" x14ac:dyDescent="0.25">
      <c r="A9918" s="62">
        <v>42294209</v>
      </c>
      <c r="B9918" s="63" t="s">
        <v>10369</v>
      </c>
    </row>
    <row r="9919" spans="1:2" x14ac:dyDescent="0.25">
      <c r="A9919" s="62">
        <v>42294210</v>
      </c>
      <c r="B9919" s="63" t="s">
        <v>17428</v>
      </c>
    </row>
    <row r="9920" spans="1:2" x14ac:dyDescent="0.25">
      <c r="A9920" s="62">
        <v>42294211</v>
      </c>
      <c r="B9920" s="63" t="s">
        <v>3367</v>
      </c>
    </row>
    <row r="9921" spans="1:2" x14ac:dyDescent="0.25">
      <c r="A9921" s="62">
        <v>42294212</v>
      </c>
      <c r="B9921" s="63" t="s">
        <v>13570</v>
      </c>
    </row>
    <row r="9922" spans="1:2" x14ac:dyDescent="0.25">
      <c r="A9922" s="62">
        <v>42294213</v>
      </c>
      <c r="B9922" s="63" t="s">
        <v>13448</v>
      </c>
    </row>
    <row r="9923" spans="1:2" x14ac:dyDescent="0.25">
      <c r="A9923" s="62">
        <v>42294214</v>
      </c>
      <c r="B9923" s="63" t="s">
        <v>2761</v>
      </c>
    </row>
    <row r="9924" spans="1:2" x14ac:dyDescent="0.25">
      <c r="A9924" s="62">
        <v>42294215</v>
      </c>
      <c r="B9924" s="63" t="s">
        <v>18344</v>
      </c>
    </row>
    <row r="9925" spans="1:2" x14ac:dyDescent="0.25">
      <c r="A9925" s="62">
        <v>42294216</v>
      </c>
      <c r="B9925" s="63" t="s">
        <v>2911</v>
      </c>
    </row>
    <row r="9926" spans="1:2" x14ac:dyDescent="0.25">
      <c r="A9926" s="62">
        <v>42294217</v>
      </c>
      <c r="B9926" s="63" t="s">
        <v>14871</v>
      </c>
    </row>
    <row r="9927" spans="1:2" x14ac:dyDescent="0.25">
      <c r="A9927" s="62">
        <v>42294218</v>
      </c>
      <c r="B9927" s="63" t="s">
        <v>18046</v>
      </c>
    </row>
    <row r="9928" spans="1:2" x14ac:dyDescent="0.25">
      <c r="A9928" s="62">
        <v>42294219</v>
      </c>
      <c r="B9928" s="63" t="s">
        <v>8365</v>
      </c>
    </row>
    <row r="9929" spans="1:2" x14ac:dyDescent="0.25">
      <c r="A9929" s="62">
        <v>42294220</v>
      </c>
      <c r="B9929" s="63" t="s">
        <v>5783</v>
      </c>
    </row>
    <row r="9930" spans="1:2" x14ac:dyDescent="0.25">
      <c r="A9930" s="62">
        <v>42294301</v>
      </c>
      <c r="B9930" s="63" t="s">
        <v>11706</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3026</v>
      </c>
    </row>
    <row r="9935" spans="1:2" x14ac:dyDescent="0.25">
      <c r="A9935" s="62">
        <v>42294306</v>
      </c>
      <c r="B9935" s="63" t="s">
        <v>17833</v>
      </c>
    </row>
    <row r="9936" spans="1:2" x14ac:dyDescent="0.25">
      <c r="A9936" s="62">
        <v>42294401</v>
      </c>
      <c r="B9936" s="63" t="s">
        <v>7298</v>
      </c>
    </row>
    <row r="9937" spans="1:2" x14ac:dyDescent="0.25">
      <c r="A9937" s="62">
        <v>42294402</v>
      </c>
      <c r="B9937" s="63" t="s">
        <v>13185</v>
      </c>
    </row>
    <row r="9938" spans="1:2" x14ac:dyDescent="0.25">
      <c r="A9938" s="62">
        <v>42294501</v>
      </c>
      <c r="B9938" s="63" t="s">
        <v>6124</v>
      </c>
    </row>
    <row r="9939" spans="1:2" x14ac:dyDescent="0.25">
      <c r="A9939" s="62">
        <v>42294502</v>
      </c>
      <c r="B9939" s="63" t="s">
        <v>5804</v>
      </c>
    </row>
    <row r="9940" spans="1:2" x14ac:dyDescent="0.25">
      <c r="A9940" s="62">
        <v>42294503</v>
      </c>
      <c r="B9940" s="63" t="s">
        <v>8285</v>
      </c>
    </row>
    <row r="9941" spans="1:2" x14ac:dyDescent="0.25">
      <c r="A9941" s="62">
        <v>42294504</v>
      </c>
      <c r="B9941" s="63" t="s">
        <v>6549</v>
      </c>
    </row>
    <row r="9942" spans="1:2" x14ac:dyDescent="0.25">
      <c r="A9942" s="62">
        <v>42294505</v>
      </c>
      <c r="B9942" s="63" t="s">
        <v>12828</v>
      </c>
    </row>
    <row r="9943" spans="1:2" x14ac:dyDescent="0.25">
      <c r="A9943" s="62">
        <v>42294506</v>
      </c>
      <c r="B9943" s="63" t="s">
        <v>452</v>
      </c>
    </row>
    <row r="9944" spans="1:2" x14ac:dyDescent="0.25">
      <c r="A9944" s="62">
        <v>42294507</v>
      </c>
      <c r="B9944" s="63" t="s">
        <v>18014</v>
      </c>
    </row>
    <row r="9945" spans="1:2" x14ac:dyDescent="0.25">
      <c r="A9945" s="62">
        <v>42294508</v>
      </c>
      <c r="B9945" s="63" t="s">
        <v>13225</v>
      </c>
    </row>
    <row r="9946" spans="1:2" x14ac:dyDescent="0.25">
      <c r="A9946" s="62">
        <v>42294509</v>
      </c>
      <c r="B9946" s="63" t="s">
        <v>4899</v>
      </c>
    </row>
    <row r="9947" spans="1:2" x14ac:dyDescent="0.25">
      <c r="A9947" s="62">
        <v>42294510</v>
      </c>
      <c r="B9947" s="63" t="s">
        <v>8453</v>
      </c>
    </row>
    <row r="9948" spans="1:2" x14ac:dyDescent="0.25">
      <c r="A9948" s="62">
        <v>42294511</v>
      </c>
      <c r="B9948" s="63" t="s">
        <v>15563</v>
      </c>
    </row>
    <row r="9949" spans="1:2" x14ac:dyDescent="0.25">
      <c r="A9949" s="62">
        <v>42294512</v>
      </c>
      <c r="B9949" s="63" t="s">
        <v>4337</v>
      </c>
    </row>
    <row r="9950" spans="1:2" x14ac:dyDescent="0.25">
      <c r="A9950" s="62">
        <v>42294513</v>
      </c>
      <c r="B9950" s="63" t="s">
        <v>12187</v>
      </c>
    </row>
    <row r="9951" spans="1:2" x14ac:dyDescent="0.25">
      <c r="A9951" s="62">
        <v>42294514</v>
      </c>
      <c r="B9951" s="63" t="s">
        <v>11763</v>
      </c>
    </row>
    <row r="9952" spans="1:2" x14ac:dyDescent="0.25">
      <c r="A9952" s="62">
        <v>42294515</v>
      </c>
      <c r="B9952" s="63" t="s">
        <v>11558</v>
      </c>
    </row>
    <row r="9953" spans="1:2" x14ac:dyDescent="0.25">
      <c r="A9953" s="62">
        <v>42294516</v>
      </c>
      <c r="B9953" s="63" t="s">
        <v>6126</v>
      </c>
    </row>
    <row r="9954" spans="1:2" x14ac:dyDescent="0.25">
      <c r="A9954" s="62">
        <v>42294517</v>
      </c>
      <c r="B9954" s="63" t="s">
        <v>8157</v>
      </c>
    </row>
    <row r="9955" spans="1:2" x14ac:dyDescent="0.25">
      <c r="A9955" s="62">
        <v>42294518</v>
      </c>
      <c r="B9955" s="63" t="s">
        <v>7729</v>
      </c>
    </row>
    <row r="9956" spans="1:2" x14ac:dyDescent="0.25">
      <c r="A9956" s="62">
        <v>42294519</v>
      </c>
      <c r="B9956" s="63" t="s">
        <v>2695</v>
      </c>
    </row>
    <row r="9957" spans="1:2" x14ac:dyDescent="0.25">
      <c r="A9957" s="62">
        <v>42294520</v>
      </c>
      <c r="B9957" s="63" t="s">
        <v>9799</v>
      </c>
    </row>
    <row r="9958" spans="1:2" x14ac:dyDescent="0.25">
      <c r="A9958" s="62">
        <v>42294521</v>
      </c>
      <c r="B9958" s="63" t="s">
        <v>8311</v>
      </c>
    </row>
    <row r="9959" spans="1:2" x14ac:dyDescent="0.25">
      <c r="A9959" s="62">
        <v>42294522</v>
      </c>
      <c r="B9959" s="63" t="s">
        <v>16253</v>
      </c>
    </row>
    <row r="9960" spans="1:2" x14ac:dyDescent="0.25">
      <c r="A9960" s="62">
        <v>42294523</v>
      </c>
      <c r="B9960" s="63" t="s">
        <v>9898</v>
      </c>
    </row>
    <row r="9961" spans="1:2" x14ac:dyDescent="0.25">
      <c r="A9961" s="62">
        <v>42294524</v>
      </c>
      <c r="B9961" s="63" t="s">
        <v>10224</v>
      </c>
    </row>
    <row r="9962" spans="1:2" x14ac:dyDescent="0.25">
      <c r="A9962" s="62">
        <v>42294525</v>
      </c>
      <c r="B9962" s="63" t="s">
        <v>5547</v>
      </c>
    </row>
    <row r="9963" spans="1:2" x14ac:dyDescent="0.25">
      <c r="A9963" s="62">
        <v>42294526</v>
      </c>
      <c r="B9963" s="63" t="s">
        <v>6871</v>
      </c>
    </row>
    <row r="9964" spans="1:2" x14ac:dyDescent="0.25">
      <c r="A9964" s="62">
        <v>42294601</v>
      </c>
      <c r="B9964" s="63" t="s">
        <v>8542</v>
      </c>
    </row>
    <row r="9965" spans="1:2" x14ac:dyDescent="0.25">
      <c r="A9965" s="62">
        <v>42294602</v>
      </c>
      <c r="B9965" s="63" t="s">
        <v>9976</v>
      </c>
    </row>
    <row r="9966" spans="1:2" x14ac:dyDescent="0.25">
      <c r="A9966" s="62">
        <v>42294603</v>
      </c>
      <c r="B9966" s="63" t="s">
        <v>9549</v>
      </c>
    </row>
    <row r="9967" spans="1:2" x14ac:dyDescent="0.25">
      <c r="A9967" s="62">
        <v>42294604</v>
      </c>
      <c r="B9967" s="63" t="s">
        <v>6642</v>
      </c>
    </row>
    <row r="9968" spans="1:2" x14ac:dyDescent="0.25">
      <c r="A9968" s="62">
        <v>42294605</v>
      </c>
      <c r="B9968" s="63" t="s">
        <v>8809</v>
      </c>
    </row>
    <row r="9969" spans="1:2" x14ac:dyDescent="0.25">
      <c r="A9969" s="62">
        <v>42294606</v>
      </c>
      <c r="B9969" s="63" t="s">
        <v>1431</v>
      </c>
    </row>
    <row r="9970" spans="1:2" x14ac:dyDescent="0.25">
      <c r="A9970" s="62">
        <v>42294607</v>
      </c>
      <c r="B9970" s="63" t="s">
        <v>8880</v>
      </c>
    </row>
    <row r="9971" spans="1:2" x14ac:dyDescent="0.25">
      <c r="A9971" s="62">
        <v>42294701</v>
      </c>
      <c r="B9971" s="63" t="s">
        <v>16393</v>
      </c>
    </row>
    <row r="9972" spans="1:2" x14ac:dyDescent="0.25">
      <c r="A9972" s="62">
        <v>42294702</v>
      </c>
      <c r="B9972" s="63" t="s">
        <v>11563</v>
      </c>
    </row>
    <row r="9973" spans="1:2" x14ac:dyDescent="0.25">
      <c r="A9973" s="62">
        <v>42294703</v>
      </c>
      <c r="B9973" s="63" t="s">
        <v>10979</v>
      </c>
    </row>
    <row r="9974" spans="1:2" x14ac:dyDescent="0.25">
      <c r="A9974" s="62">
        <v>42294704</v>
      </c>
      <c r="B9974" s="63" t="s">
        <v>2393</v>
      </c>
    </row>
    <row r="9975" spans="1:2" x14ac:dyDescent="0.25">
      <c r="A9975" s="62">
        <v>42294705</v>
      </c>
      <c r="B9975" s="63" t="s">
        <v>13379</v>
      </c>
    </row>
    <row r="9976" spans="1:2" x14ac:dyDescent="0.25">
      <c r="A9976" s="62">
        <v>42294706</v>
      </c>
      <c r="B9976" s="63" t="s">
        <v>4471</v>
      </c>
    </row>
    <row r="9977" spans="1:2" x14ac:dyDescent="0.25">
      <c r="A9977" s="62">
        <v>42294707</v>
      </c>
      <c r="B9977" s="63" t="s">
        <v>13883</v>
      </c>
    </row>
    <row r="9978" spans="1:2" x14ac:dyDescent="0.25">
      <c r="A9978" s="62">
        <v>42294708</v>
      </c>
      <c r="B9978" s="63" t="s">
        <v>15314</v>
      </c>
    </row>
    <row r="9979" spans="1:2" x14ac:dyDescent="0.25">
      <c r="A9979" s="62">
        <v>42294709</v>
      </c>
      <c r="B9979" s="63" t="s">
        <v>18510</v>
      </c>
    </row>
    <row r="9980" spans="1:2" x14ac:dyDescent="0.25">
      <c r="A9980" s="62">
        <v>42294710</v>
      </c>
      <c r="B9980" s="63" t="s">
        <v>6848</v>
      </c>
    </row>
    <row r="9981" spans="1:2" x14ac:dyDescent="0.25">
      <c r="A9981" s="62">
        <v>42294711</v>
      </c>
      <c r="B9981" s="63" t="s">
        <v>16349</v>
      </c>
    </row>
    <row r="9982" spans="1:2" x14ac:dyDescent="0.25">
      <c r="A9982" s="62">
        <v>42294712</v>
      </c>
      <c r="B9982" s="63" t="s">
        <v>4928</v>
      </c>
    </row>
    <row r="9983" spans="1:2" x14ac:dyDescent="0.25">
      <c r="A9983" s="62">
        <v>42294713</v>
      </c>
      <c r="B9983" s="63" t="s">
        <v>7024</v>
      </c>
    </row>
    <row r="9984" spans="1:2" x14ac:dyDescent="0.25">
      <c r="A9984" s="62">
        <v>42294714</v>
      </c>
      <c r="B9984" s="63" t="s">
        <v>10716</v>
      </c>
    </row>
    <row r="9985" spans="1:2" x14ac:dyDescent="0.25">
      <c r="A9985" s="62">
        <v>42294715</v>
      </c>
      <c r="B9985" s="63" t="s">
        <v>15882</v>
      </c>
    </row>
    <row r="9986" spans="1:2" x14ac:dyDescent="0.25">
      <c r="A9986" s="62">
        <v>42294716</v>
      </c>
      <c r="B9986" s="63" t="s">
        <v>14337</v>
      </c>
    </row>
    <row r="9987" spans="1:2" x14ac:dyDescent="0.25">
      <c r="A9987" s="62">
        <v>42294717</v>
      </c>
      <c r="B9987" s="63" t="s">
        <v>5439</v>
      </c>
    </row>
    <row r="9988" spans="1:2" x14ac:dyDescent="0.25">
      <c r="A9988" s="62">
        <v>42294718</v>
      </c>
      <c r="B9988" s="63" t="s">
        <v>3387</v>
      </c>
    </row>
    <row r="9989" spans="1:2" x14ac:dyDescent="0.25">
      <c r="A9989" s="62">
        <v>42294719</v>
      </c>
      <c r="B9989" s="63" t="s">
        <v>1272</v>
      </c>
    </row>
    <row r="9990" spans="1:2" x14ac:dyDescent="0.25">
      <c r="A9990" s="62">
        <v>42294720</v>
      </c>
      <c r="B9990" s="63" t="s">
        <v>10854</v>
      </c>
    </row>
    <row r="9991" spans="1:2" x14ac:dyDescent="0.25">
      <c r="A9991" s="62">
        <v>42294721</v>
      </c>
      <c r="B9991" s="63" t="s">
        <v>9563</v>
      </c>
    </row>
    <row r="9992" spans="1:2" x14ac:dyDescent="0.25">
      <c r="A9992" s="62">
        <v>42294722</v>
      </c>
      <c r="B9992" s="63" t="s">
        <v>2173</v>
      </c>
    </row>
    <row r="9993" spans="1:2" x14ac:dyDescent="0.25">
      <c r="A9993" s="62">
        <v>42294801</v>
      </c>
      <c r="B9993" s="63" t="s">
        <v>3110</v>
      </c>
    </row>
    <row r="9994" spans="1:2" x14ac:dyDescent="0.25">
      <c r="A9994" s="62">
        <v>42294802</v>
      </c>
      <c r="B9994" s="63" t="s">
        <v>7764</v>
      </c>
    </row>
    <row r="9995" spans="1:2" x14ac:dyDescent="0.25">
      <c r="A9995" s="62">
        <v>42294803</v>
      </c>
      <c r="B9995" s="63" t="s">
        <v>17617</v>
      </c>
    </row>
    <row r="9996" spans="1:2" x14ac:dyDescent="0.25">
      <c r="A9996" s="62">
        <v>42294804</v>
      </c>
      <c r="B9996" s="63" t="s">
        <v>15250</v>
      </c>
    </row>
    <row r="9997" spans="1:2" x14ac:dyDescent="0.25">
      <c r="A9997" s="62">
        <v>42294805</v>
      </c>
      <c r="B9997" s="63" t="s">
        <v>8992</v>
      </c>
    </row>
    <row r="9998" spans="1:2" x14ac:dyDescent="0.25">
      <c r="A9998" s="62">
        <v>42294806</v>
      </c>
      <c r="B9998" s="63" t="s">
        <v>7805</v>
      </c>
    </row>
    <row r="9999" spans="1:2" x14ac:dyDescent="0.25">
      <c r="A9999" s="62">
        <v>42294807</v>
      </c>
      <c r="B9999" s="63" t="s">
        <v>4580</v>
      </c>
    </row>
    <row r="10000" spans="1:2" x14ac:dyDescent="0.25">
      <c r="A10000" s="62">
        <v>42294808</v>
      </c>
      <c r="B10000" s="63" t="s">
        <v>9079</v>
      </c>
    </row>
    <row r="10001" spans="1:2" x14ac:dyDescent="0.25">
      <c r="A10001" s="62">
        <v>42294901</v>
      </c>
      <c r="B10001" s="63" t="s">
        <v>12497</v>
      </c>
    </row>
    <row r="10002" spans="1:2" x14ac:dyDescent="0.25">
      <c r="A10002" s="62">
        <v>42294902</v>
      </c>
      <c r="B10002" s="63" t="s">
        <v>8427</v>
      </c>
    </row>
    <row r="10003" spans="1:2" x14ac:dyDescent="0.25">
      <c r="A10003" s="62">
        <v>42294903</v>
      </c>
      <c r="B10003" s="63" t="s">
        <v>3655</v>
      </c>
    </row>
    <row r="10004" spans="1:2" x14ac:dyDescent="0.25">
      <c r="A10004" s="62">
        <v>42294904</v>
      </c>
      <c r="B10004" s="63" t="s">
        <v>6343</v>
      </c>
    </row>
    <row r="10005" spans="1:2" x14ac:dyDescent="0.25">
      <c r="A10005" s="62">
        <v>42294905</v>
      </c>
      <c r="B10005" s="63" t="s">
        <v>14095</v>
      </c>
    </row>
    <row r="10006" spans="1:2" x14ac:dyDescent="0.25">
      <c r="A10006" s="62">
        <v>42294906</v>
      </c>
      <c r="B10006" s="63" t="s">
        <v>17966</v>
      </c>
    </row>
    <row r="10007" spans="1:2" x14ac:dyDescent="0.25">
      <c r="A10007" s="62">
        <v>42294907</v>
      </c>
      <c r="B10007" s="63" t="s">
        <v>8688</v>
      </c>
    </row>
    <row r="10008" spans="1:2" x14ac:dyDescent="0.25">
      <c r="A10008" s="62">
        <v>42294908</v>
      </c>
      <c r="B10008" s="63" t="s">
        <v>6452</v>
      </c>
    </row>
    <row r="10009" spans="1:2" x14ac:dyDescent="0.25">
      <c r="A10009" s="62">
        <v>42294909</v>
      </c>
      <c r="B10009" s="63" t="s">
        <v>13517</v>
      </c>
    </row>
    <row r="10010" spans="1:2" x14ac:dyDescent="0.25">
      <c r="A10010" s="62">
        <v>42294910</v>
      </c>
      <c r="B10010" s="63" t="s">
        <v>11238</v>
      </c>
    </row>
    <row r="10011" spans="1:2" x14ac:dyDescent="0.25">
      <c r="A10011" s="62">
        <v>42294911</v>
      </c>
      <c r="B10011" s="63" t="s">
        <v>3628</v>
      </c>
    </row>
    <row r="10012" spans="1:2" x14ac:dyDescent="0.25">
      <c r="A10012" s="62">
        <v>42294912</v>
      </c>
      <c r="B10012" s="63" t="s">
        <v>7006</v>
      </c>
    </row>
    <row r="10013" spans="1:2" x14ac:dyDescent="0.25">
      <c r="A10013" s="62">
        <v>42294913</v>
      </c>
      <c r="B10013" s="63" t="s">
        <v>6049</v>
      </c>
    </row>
    <row r="10014" spans="1:2" x14ac:dyDescent="0.25">
      <c r="A10014" s="62">
        <v>42294914</v>
      </c>
      <c r="B10014" s="63" t="s">
        <v>9305</v>
      </c>
    </row>
    <row r="10015" spans="1:2" x14ac:dyDescent="0.25">
      <c r="A10015" s="62">
        <v>42294915</v>
      </c>
      <c r="B10015" s="63" t="s">
        <v>2059</v>
      </c>
    </row>
    <row r="10016" spans="1:2" x14ac:dyDescent="0.25">
      <c r="A10016" s="62">
        <v>42294916</v>
      </c>
      <c r="B10016" s="63" t="s">
        <v>9</v>
      </c>
    </row>
    <row r="10017" spans="1:2" x14ac:dyDescent="0.25">
      <c r="A10017" s="62">
        <v>42294917</v>
      </c>
      <c r="B10017" s="63" t="s">
        <v>11296</v>
      </c>
    </row>
    <row r="10018" spans="1:2" x14ac:dyDescent="0.25">
      <c r="A10018" s="62">
        <v>42294918</v>
      </c>
      <c r="B10018" s="63" t="s">
        <v>8605</v>
      </c>
    </row>
    <row r="10019" spans="1:2" x14ac:dyDescent="0.25">
      <c r="A10019" s="62">
        <v>42294919</v>
      </c>
      <c r="B10019" s="63" t="s">
        <v>1222</v>
      </c>
    </row>
    <row r="10020" spans="1:2" x14ac:dyDescent="0.25">
      <c r="A10020" s="62">
        <v>42294920</v>
      </c>
      <c r="B10020" s="63" t="s">
        <v>9736</v>
      </c>
    </row>
    <row r="10021" spans="1:2" x14ac:dyDescent="0.25">
      <c r="A10021" s="62">
        <v>42294921</v>
      </c>
      <c r="B10021" s="63" t="s">
        <v>14227</v>
      </c>
    </row>
    <row r="10022" spans="1:2" x14ac:dyDescent="0.25">
      <c r="A10022" s="62">
        <v>42294922</v>
      </c>
      <c r="B10022" s="63" t="s">
        <v>8663</v>
      </c>
    </row>
    <row r="10023" spans="1:2" x14ac:dyDescent="0.25">
      <c r="A10023" s="62">
        <v>42294923</v>
      </c>
      <c r="B10023" s="63" t="s">
        <v>14240</v>
      </c>
    </row>
    <row r="10024" spans="1:2" x14ac:dyDescent="0.25">
      <c r="A10024" s="62">
        <v>42294924</v>
      </c>
      <c r="B10024" s="63" t="s">
        <v>9801</v>
      </c>
    </row>
    <row r="10025" spans="1:2" x14ac:dyDescent="0.25">
      <c r="A10025" s="62">
        <v>42294925</v>
      </c>
      <c r="B10025" s="63" t="s">
        <v>10892</v>
      </c>
    </row>
    <row r="10026" spans="1:2" x14ac:dyDescent="0.25">
      <c r="A10026" s="62">
        <v>42294926</v>
      </c>
      <c r="B10026" s="63" t="s">
        <v>13998</v>
      </c>
    </row>
    <row r="10027" spans="1:2" x14ac:dyDescent="0.25">
      <c r="A10027" s="62">
        <v>42294927</v>
      </c>
      <c r="B10027" s="63" t="s">
        <v>10917</v>
      </c>
    </row>
    <row r="10028" spans="1:2" x14ac:dyDescent="0.25">
      <c r="A10028" s="62">
        <v>42294928</v>
      </c>
      <c r="B10028" s="63" t="s">
        <v>9946</v>
      </c>
    </row>
    <row r="10029" spans="1:2" x14ac:dyDescent="0.25">
      <c r="A10029" s="62">
        <v>42294929</v>
      </c>
      <c r="B10029" s="63" t="s">
        <v>6729</v>
      </c>
    </row>
    <row r="10030" spans="1:2" x14ac:dyDescent="0.25">
      <c r="A10030" s="62">
        <v>42294930</v>
      </c>
      <c r="B10030" s="63" t="s">
        <v>4503</v>
      </c>
    </row>
    <row r="10031" spans="1:2" x14ac:dyDescent="0.25">
      <c r="A10031" s="62">
        <v>42294931</v>
      </c>
      <c r="B10031" s="63" t="s">
        <v>1161</v>
      </c>
    </row>
    <row r="10032" spans="1:2" x14ac:dyDescent="0.25">
      <c r="A10032" s="62">
        <v>42294932</v>
      </c>
      <c r="B10032" s="63" t="s">
        <v>11920</v>
      </c>
    </row>
    <row r="10033" spans="1:2" x14ac:dyDescent="0.25">
      <c r="A10033" s="62">
        <v>42294933</v>
      </c>
      <c r="B10033" s="63" t="s">
        <v>9323</v>
      </c>
    </row>
    <row r="10034" spans="1:2" x14ac:dyDescent="0.25">
      <c r="A10034" s="62">
        <v>42294934</v>
      </c>
      <c r="B10034" s="63" t="s">
        <v>15924</v>
      </c>
    </row>
    <row r="10035" spans="1:2" x14ac:dyDescent="0.25">
      <c r="A10035" s="62">
        <v>42294935</v>
      </c>
      <c r="B10035" s="63" t="s">
        <v>3723</v>
      </c>
    </row>
    <row r="10036" spans="1:2" x14ac:dyDescent="0.25">
      <c r="A10036" s="62">
        <v>42294936</v>
      </c>
      <c r="B10036" s="63" t="s">
        <v>18145</v>
      </c>
    </row>
    <row r="10037" spans="1:2" x14ac:dyDescent="0.25">
      <c r="A10037" s="62">
        <v>42294937</v>
      </c>
      <c r="B10037" s="63" t="s">
        <v>4336</v>
      </c>
    </row>
    <row r="10038" spans="1:2" x14ac:dyDescent="0.25">
      <c r="A10038" s="62">
        <v>42294938</v>
      </c>
      <c r="B10038" s="63" t="s">
        <v>9332</v>
      </c>
    </row>
    <row r="10039" spans="1:2" x14ac:dyDescent="0.25">
      <c r="A10039" s="62">
        <v>42294939</v>
      </c>
      <c r="B10039" s="63" t="s">
        <v>12786</v>
      </c>
    </row>
    <row r="10040" spans="1:2" x14ac:dyDescent="0.25">
      <c r="A10040" s="62">
        <v>42294940</v>
      </c>
      <c r="B10040" s="63" t="s">
        <v>15338</v>
      </c>
    </row>
    <row r="10041" spans="1:2" x14ac:dyDescent="0.25">
      <c r="A10041" s="62">
        <v>42294941</v>
      </c>
      <c r="B10041" s="63" t="s">
        <v>7767</v>
      </c>
    </row>
    <row r="10042" spans="1:2" x14ac:dyDescent="0.25">
      <c r="A10042" s="62">
        <v>42294942</v>
      </c>
      <c r="B10042" s="63" t="s">
        <v>15086</v>
      </c>
    </row>
    <row r="10043" spans="1:2" x14ac:dyDescent="0.25">
      <c r="A10043" s="62">
        <v>42294943</v>
      </c>
      <c r="B10043" s="63" t="s">
        <v>6839</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10855</v>
      </c>
    </row>
    <row r="10048" spans="1:2" x14ac:dyDescent="0.25">
      <c r="A10048" s="62">
        <v>42294948</v>
      </c>
      <c r="B10048" s="63" t="s">
        <v>4844</v>
      </c>
    </row>
    <row r="10049" spans="1:2" x14ac:dyDescent="0.25">
      <c r="A10049" s="62">
        <v>42294949</v>
      </c>
      <c r="B10049" s="63" t="s">
        <v>4926</v>
      </c>
    </row>
    <row r="10050" spans="1:2" x14ac:dyDescent="0.25">
      <c r="A10050" s="62">
        <v>42294950</v>
      </c>
      <c r="B10050" s="63" t="s">
        <v>11325</v>
      </c>
    </row>
    <row r="10051" spans="1:2" x14ac:dyDescent="0.25">
      <c r="A10051" s="62">
        <v>42294951</v>
      </c>
      <c r="B10051" s="63" t="s">
        <v>17486</v>
      </c>
    </row>
    <row r="10052" spans="1:2" x14ac:dyDescent="0.25">
      <c r="A10052" s="62">
        <v>42294952</v>
      </c>
      <c r="B10052" s="63" t="s">
        <v>2186</v>
      </c>
    </row>
    <row r="10053" spans="1:2" x14ac:dyDescent="0.25">
      <c r="A10053" s="62">
        <v>42294953</v>
      </c>
      <c r="B10053" s="63" t="s">
        <v>14482</v>
      </c>
    </row>
    <row r="10054" spans="1:2" x14ac:dyDescent="0.25">
      <c r="A10054" s="62">
        <v>42294954</v>
      </c>
      <c r="B10054" s="63" t="s">
        <v>18016</v>
      </c>
    </row>
    <row r="10055" spans="1:2" x14ac:dyDescent="0.25">
      <c r="A10055" s="62">
        <v>42294955</v>
      </c>
      <c r="B10055" s="63" t="s">
        <v>10454</v>
      </c>
    </row>
    <row r="10056" spans="1:2" x14ac:dyDescent="0.25">
      <c r="A10056" s="62">
        <v>42294956</v>
      </c>
      <c r="B10056" s="63" t="s">
        <v>9317</v>
      </c>
    </row>
    <row r="10057" spans="1:2" x14ac:dyDescent="0.25">
      <c r="A10057" s="62">
        <v>42295001</v>
      </c>
      <c r="B10057" s="63" t="s">
        <v>12295</v>
      </c>
    </row>
    <row r="10058" spans="1:2" x14ac:dyDescent="0.25">
      <c r="A10058" s="62">
        <v>42295002</v>
      </c>
      <c r="B10058" s="63" t="s">
        <v>2683</v>
      </c>
    </row>
    <row r="10059" spans="1:2" x14ac:dyDescent="0.25">
      <c r="A10059" s="62">
        <v>42295003</v>
      </c>
      <c r="B10059" s="63" t="s">
        <v>2199</v>
      </c>
    </row>
    <row r="10060" spans="1:2" x14ac:dyDescent="0.25">
      <c r="A10060" s="62">
        <v>42295004</v>
      </c>
      <c r="B10060" s="63" t="s">
        <v>11619</v>
      </c>
    </row>
    <row r="10061" spans="1:2" x14ac:dyDescent="0.25">
      <c r="A10061" s="62">
        <v>42295005</v>
      </c>
      <c r="B10061" s="63" t="s">
        <v>15005</v>
      </c>
    </row>
    <row r="10062" spans="1:2" x14ac:dyDescent="0.25">
      <c r="A10062" s="62">
        <v>42295006</v>
      </c>
      <c r="B10062" s="63" t="s">
        <v>967</v>
      </c>
    </row>
    <row r="10063" spans="1:2" x14ac:dyDescent="0.25">
      <c r="A10063" s="62">
        <v>42295007</v>
      </c>
      <c r="B10063" s="63" t="s">
        <v>5982</v>
      </c>
    </row>
    <row r="10064" spans="1:2" x14ac:dyDescent="0.25">
      <c r="A10064" s="62">
        <v>42295008</v>
      </c>
      <c r="B10064" s="63" t="s">
        <v>16594</v>
      </c>
    </row>
    <row r="10065" spans="1:2" x14ac:dyDescent="0.25">
      <c r="A10065" s="62">
        <v>42295009</v>
      </c>
      <c r="B10065" s="63" t="s">
        <v>12100</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7766</v>
      </c>
    </row>
    <row r="10070" spans="1:2" x14ac:dyDescent="0.25">
      <c r="A10070" s="62">
        <v>42295014</v>
      </c>
      <c r="B10070" s="63" t="s">
        <v>5871</v>
      </c>
    </row>
    <row r="10071" spans="1:2" x14ac:dyDescent="0.25">
      <c r="A10071" s="62">
        <v>42295015</v>
      </c>
      <c r="B10071" s="63" t="s">
        <v>12216</v>
      </c>
    </row>
    <row r="10072" spans="1:2" x14ac:dyDescent="0.25">
      <c r="A10072" s="62">
        <v>42295101</v>
      </c>
      <c r="B10072" s="63" t="s">
        <v>15659</v>
      </c>
    </row>
    <row r="10073" spans="1:2" x14ac:dyDescent="0.25">
      <c r="A10073" s="62">
        <v>42295102</v>
      </c>
      <c r="B10073" s="63" t="s">
        <v>11316</v>
      </c>
    </row>
    <row r="10074" spans="1:2" x14ac:dyDescent="0.25">
      <c r="A10074" s="62">
        <v>42295103</v>
      </c>
      <c r="B10074" s="63" t="s">
        <v>18094</v>
      </c>
    </row>
    <row r="10075" spans="1:2" x14ac:dyDescent="0.25">
      <c r="A10075" s="62">
        <v>42295104</v>
      </c>
      <c r="B10075" s="63" t="s">
        <v>8406</v>
      </c>
    </row>
    <row r="10076" spans="1:2" x14ac:dyDescent="0.25">
      <c r="A10076" s="62">
        <v>42295105</v>
      </c>
      <c r="B10076" s="63" t="s">
        <v>10365</v>
      </c>
    </row>
    <row r="10077" spans="1:2" x14ac:dyDescent="0.25">
      <c r="A10077" s="62">
        <v>42295106</v>
      </c>
      <c r="B10077" s="63" t="s">
        <v>9556</v>
      </c>
    </row>
    <row r="10078" spans="1:2" x14ac:dyDescent="0.25">
      <c r="A10078" s="62">
        <v>42295107</v>
      </c>
      <c r="B10078" s="63" t="s">
        <v>18259</v>
      </c>
    </row>
    <row r="10079" spans="1:2" x14ac:dyDescent="0.25">
      <c r="A10079" s="62">
        <v>42295108</v>
      </c>
      <c r="B10079" s="63" t="s">
        <v>15502</v>
      </c>
    </row>
    <row r="10080" spans="1:2" x14ac:dyDescent="0.25">
      <c r="A10080" s="62">
        <v>42295109</v>
      </c>
      <c r="B10080" s="63" t="s">
        <v>7898</v>
      </c>
    </row>
    <row r="10081" spans="1:2" x14ac:dyDescent="0.25">
      <c r="A10081" s="62">
        <v>42295110</v>
      </c>
      <c r="B10081" s="63" t="s">
        <v>13220</v>
      </c>
    </row>
    <row r="10082" spans="1:2" x14ac:dyDescent="0.25">
      <c r="A10082" s="62">
        <v>42295111</v>
      </c>
      <c r="B10082" s="63" t="s">
        <v>12822</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11982</v>
      </c>
    </row>
    <row r="10086" spans="1:2" x14ac:dyDescent="0.25">
      <c r="A10086" s="62">
        <v>42295115</v>
      </c>
      <c r="B10086" s="63" t="s">
        <v>11060</v>
      </c>
    </row>
    <row r="10087" spans="1:2" x14ac:dyDescent="0.25">
      <c r="A10087" s="62">
        <v>42295116</v>
      </c>
      <c r="B10087" s="63" t="s">
        <v>6756</v>
      </c>
    </row>
    <row r="10088" spans="1:2" x14ac:dyDescent="0.25">
      <c r="A10088" s="62">
        <v>42295117</v>
      </c>
      <c r="B10088" s="63" t="s">
        <v>11234</v>
      </c>
    </row>
    <row r="10089" spans="1:2" x14ac:dyDescent="0.25">
      <c r="A10089" s="62">
        <v>42295118</v>
      </c>
      <c r="B10089" s="63" t="s">
        <v>391</v>
      </c>
    </row>
    <row r="10090" spans="1:2" x14ac:dyDescent="0.25">
      <c r="A10090" s="62">
        <v>42295119</v>
      </c>
      <c r="B10090" s="63" t="s">
        <v>2868</v>
      </c>
    </row>
    <row r="10091" spans="1:2" x14ac:dyDescent="0.25">
      <c r="A10091" s="62">
        <v>42295120</v>
      </c>
      <c r="B10091" s="63" t="s">
        <v>5115</v>
      </c>
    </row>
    <row r="10092" spans="1:2" x14ac:dyDescent="0.25">
      <c r="A10092" s="62">
        <v>42295121</v>
      </c>
      <c r="B10092" s="63" t="s">
        <v>10551</v>
      </c>
    </row>
    <row r="10093" spans="1:2" x14ac:dyDescent="0.25">
      <c r="A10093" s="62">
        <v>42295122</v>
      </c>
      <c r="B10093" s="63" t="s">
        <v>4645</v>
      </c>
    </row>
    <row r="10094" spans="1:2" x14ac:dyDescent="0.25">
      <c r="A10094" s="62">
        <v>42295123</v>
      </c>
      <c r="B10094" s="63" t="s">
        <v>5106</v>
      </c>
    </row>
    <row r="10095" spans="1:2" x14ac:dyDescent="0.25">
      <c r="A10095" s="62">
        <v>42295124</v>
      </c>
      <c r="B10095" s="63" t="s">
        <v>7936</v>
      </c>
    </row>
    <row r="10096" spans="1:2" x14ac:dyDescent="0.25">
      <c r="A10096" s="62">
        <v>42295125</v>
      </c>
      <c r="B10096" s="63" t="s">
        <v>17841</v>
      </c>
    </row>
    <row r="10097" spans="1:2" x14ac:dyDescent="0.25">
      <c r="A10097" s="62">
        <v>42295126</v>
      </c>
      <c r="B10097" s="63" t="s">
        <v>8089</v>
      </c>
    </row>
    <row r="10098" spans="1:2" x14ac:dyDescent="0.25">
      <c r="A10098" s="62">
        <v>42295127</v>
      </c>
      <c r="B10098" s="63" t="s">
        <v>9028</v>
      </c>
    </row>
    <row r="10099" spans="1:2" x14ac:dyDescent="0.25">
      <c r="A10099" s="62">
        <v>42295128</v>
      </c>
      <c r="B10099" s="63" t="s">
        <v>4221</v>
      </c>
    </row>
    <row r="10100" spans="1:2" x14ac:dyDescent="0.25">
      <c r="A10100" s="62">
        <v>42295129</v>
      </c>
      <c r="B10100" s="63" t="s">
        <v>5680</v>
      </c>
    </row>
    <row r="10101" spans="1:2" x14ac:dyDescent="0.25">
      <c r="A10101" s="62">
        <v>42295130</v>
      </c>
      <c r="B10101" s="63" t="s">
        <v>14873</v>
      </c>
    </row>
    <row r="10102" spans="1:2" x14ac:dyDescent="0.25">
      <c r="A10102" s="62">
        <v>42295131</v>
      </c>
      <c r="B10102" s="63" t="s">
        <v>4600</v>
      </c>
    </row>
    <row r="10103" spans="1:2" x14ac:dyDescent="0.25">
      <c r="A10103" s="62">
        <v>42295132</v>
      </c>
      <c r="B10103" s="63" t="s">
        <v>15047</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12890</v>
      </c>
    </row>
    <row r="10108" spans="1:2" x14ac:dyDescent="0.25">
      <c r="A10108" s="62">
        <v>42295137</v>
      </c>
      <c r="B10108" s="63" t="s">
        <v>2792</v>
      </c>
    </row>
    <row r="10109" spans="1:2" x14ac:dyDescent="0.25">
      <c r="A10109" s="62">
        <v>42295138</v>
      </c>
      <c r="B10109" s="63" t="s">
        <v>13927</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11119</v>
      </c>
    </row>
    <row r="10113" spans="1:2" x14ac:dyDescent="0.25">
      <c r="A10113" s="62">
        <v>42295202</v>
      </c>
      <c r="B10113" s="63" t="s">
        <v>6980</v>
      </c>
    </row>
    <row r="10114" spans="1:2" x14ac:dyDescent="0.25">
      <c r="A10114" s="62">
        <v>42295203</v>
      </c>
      <c r="B10114" s="63" t="s">
        <v>8493</v>
      </c>
    </row>
    <row r="10115" spans="1:2" x14ac:dyDescent="0.25">
      <c r="A10115" s="62">
        <v>42295204</v>
      </c>
      <c r="B10115" s="63" t="s">
        <v>17547</v>
      </c>
    </row>
    <row r="10116" spans="1:2" x14ac:dyDescent="0.25">
      <c r="A10116" s="62">
        <v>42295205</v>
      </c>
      <c r="B10116" s="63" t="s">
        <v>3918</v>
      </c>
    </row>
    <row r="10117" spans="1:2" x14ac:dyDescent="0.25">
      <c r="A10117" s="62">
        <v>42295206</v>
      </c>
      <c r="B10117" s="63" t="s">
        <v>2646</v>
      </c>
    </row>
    <row r="10118" spans="1:2" x14ac:dyDescent="0.25">
      <c r="A10118" s="62">
        <v>42295301</v>
      </c>
      <c r="B10118" s="63" t="s">
        <v>4919</v>
      </c>
    </row>
    <row r="10119" spans="1:2" x14ac:dyDescent="0.25">
      <c r="A10119" s="62">
        <v>42295302</v>
      </c>
      <c r="B10119" s="63" t="s">
        <v>16853</v>
      </c>
    </row>
    <row r="10120" spans="1:2" x14ac:dyDescent="0.25">
      <c r="A10120" s="62">
        <v>42295303</v>
      </c>
      <c r="B10120" s="63" t="s">
        <v>12715</v>
      </c>
    </row>
    <row r="10121" spans="1:2" x14ac:dyDescent="0.25">
      <c r="A10121" s="62">
        <v>42295304</v>
      </c>
      <c r="B10121" s="63" t="s">
        <v>5092</v>
      </c>
    </row>
    <row r="10122" spans="1:2" x14ac:dyDescent="0.25">
      <c r="A10122" s="62">
        <v>42295305</v>
      </c>
      <c r="B10122" s="63" t="s">
        <v>6282</v>
      </c>
    </row>
    <row r="10123" spans="1:2" x14ac:dyDescent="0.25">
      <c r="A10123" s="62">
        <v>42295306</v>
      </c>
      <c r="B10123" s="63" t="s">
        <v>16576</v>
      </c>
    </row>
    <row r="10124" spans="1:2" x14ac:dyDescent="0.25">
      <c r="A10124" s="62">
        <v>42295307</v>
      </c>
      <c r="B10124" s="63" t="s">
        <v>6288</v>
      </c>
    </row>
    <row r="10125" spans="1:2" x14ac:dyDescent="0.25">
      <c r="A10125" s="62">
        <v>42295308</v>
      </c>
      <c r="B10125" s="63" t="s">
        <v>5475</v>
      </c>
    </row>
    <row r="10126" spans="1:2" x14ac:dyDescent="0.25">
      <c r="A10126" s="62">
        <v>42295401</v>
      </c>
      <c r="B10126" s="63" t="s">
        <v>10733</v>
      </c>
    </row>
    <row r="10127" spans="1:2" x14ac:dyDescent="0.25">
      <c r="A10127" s="62">
        <v>42295402</v>
      </c>
      <c r="B10127" s="63" t="s">
        <v>5212</v>
      </c>
    </row>
    <row r="10128" spans="1:2" x14ac:dyDescent="0.25">
      <c r="A10128" s="62">
        <v>42295403</v>
      </c>
      <c r="B10128" s="63" t="s">
        <v>16366</v>
      </c>
    </row>
    <row r="10129" spans="1:2" x14ac:dyDescent="0.25">
      <c r="A10129" s="62">
        <v>42295404</v>
      </c>
      <c r="B10129" s="63" t="s">
        <v>11693</v>
      </c>
    </row>
    <row r="10130" spans="1:2" x14ac:dyDescent="0.25">
      <c r="A10130" s="62">
        <v>42295405</v>
      </c>
      <c r="B10130" s="63" t="s">
        <v>13594</v>
      </c>
    </row>
    <row r="10131" spans="1:2" x14ac:dyDescent="0.25">
      <c r="A10131" s="62">
        <v>42295406</v>
      </c>
      <c r="B10131" s="63" t="s">
        <v>2746</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10636</v>
      </c>
    </row>
    <row r="10135" spans="1:2" x14ac:dyDescent="0.25">
      <c r="A10135" s="62">
        <v>42295410</v>
      </c>
      <c r="B10135" s="63" t="s">
        <v>12704</v>
      </c>
    </row>
    <row r="10136" spans="1:2" x14ac:dyDescent="0.25">
      <c r="A10136" s="62">
        <v>42295411</v>
      </c>
      <c r="B10136" s="63" t="s">
        <v>1826</v>
      </c>
    </row>
    <row r="10137" spans="1:2" x14ac:dyDescent="0.25">
      <c r="A10137" s="62">
        <v>42295412</v>
      </c>
      <c r="B10137" s="63" t="s">
        <v>15633</v>
      </c>
    </row>
    <row r="10138" spans="1:2" x14ac:dyDescent="0.25">
      <c r="A10138" s="62">
        <v>42295413</v>
      </c>
      <c r="B10138" s="63" t="s">
        <v>11039</v>
      </c>
    </row>
    <row r="10139" spans="1:2" x14ac:dyDescent="0.25">
      <c r="A10139" s="62">
        <v>42295414</v>
      </c>
      <c r="B10139" s="63" t="s">
        <v>1537</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10887</v>
      </c>
    </row>
    <row r="10143" spans="1:2" x14ac:dyDescent="0.25">
      <c r="A10143" s="62">
        <v>42295418</v>
      </c>
      <c r="B10143" s="63" t="s">
        <v>14560</v>
      </c>
    </row>
    <row r="10144" spans="1:2" x14ac:dyDescent="0.25">
      <c r="A10144" s="62">
        <v>42295419</v>
      </c>
      <c r="B10144" s="63" t="s">
        <v>3744</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11967</v>
      </c>
    </row>
    <row r="10148" spans="1:2" x14ac:dyDescent="0.25">
      <c r="A10148" s="62">
        <v>42295423</v>
      </c>
      <c r="B10148" s="63" t="s">
        <v>1106</v>
      </c>
    </row>
    <row r="10149" spans="1:2" x14ac:dyDescent="0.25">
      <c r="A10149" s="62">
        <v>42295424</v>
      </c>
      <c r="B10149" s="63" t="s">
        <v>13227</v>
      </c>
    </row>
    <row r="10150" spans="1:2" x14ac:dyDescent="0.25">
      <c r="A10150" s="62">
        <v>42295425</v>
      </c>
      <c r="B10150" s="63" t="s">
        <v>7323</v>
      </c>
    </row>
    <row r="10151" spans="1:2" x14ac:dyDescent="0.25">
      <c r="A10151" s="62">
        <v>42295426</v>
      </c>
      <c r="B10151" s="63" t="s">
        <v>2712</v>
      </c>
    </row>
    <row r="10152" spans="1:2" x14ac:dyDescent="0.25">
      <c r="A10152" s="62">
        <v>42295427</v>
      </c>
      <c r="B10152" s="63" t="s">
        <v>10479</v>
      </c>
    </row>
    <row r="10153" spans="1:2" x14ac:dyDescent="0.25">
      <c r="A10153" s="62">
        <v>42295428</v>
      </c>
      <c r="B10153" s="63" t="s">
        <v>6553</v>
      </c>
    </row>
    <row r="10154" spans="1:2" x14ac:dyDescent="0.25">
      <c r="A10154" s="62">
        <v>42295429</v>
      </c>
      <c r="B10154" s="63" t="s">
        <v>17682</v>
      </c>
    </row>
    <row r="10155" spans="1:2" x14ac:dyDescent="0.25">
      <c r="A10155" s="62">
        <v>42295430</v>
      </c>
      <c r="B10155" s="63" t="s">
        <v>6693</v>
      </c>
    </row>
    <row r="10156" spans="1:2" x14ac:dyDescent="0.25">
      <c r="A10156" s="62">
        <v>42295431</v>
      </c>
      <c r="B10156" s="63" t="s">
        <v>16106</v>
      </c>
    </row>
    <row r="10157" spans="1:2" x14ac:dyDescent="0.25">
      <c r="A10157" s="62">
        <v>42295432</v>
      </c>
      <c r="B10157" s="63" t="s">
        <v>12841</v>
      </c>
    </row>
    <row r="10158" spans="1:2" x14ac:dyDescent="0.25">
      <c r="A10158" s="62">
        <v>42295433</v>
      </c>
      <c r="B10158" s="63" t="s">
        <v>10010</v>
      </c>
    </row>
    <row r="10159" spans="1:2" x14ac:dyDescent="0.25">
      <c r="A10159" s="62">
        <v>42295434</v>
      </c>
      <c r="B10159" s="63" t="s">
        <v>16309</v>
      </c>
    </row>
    <row r="10160" spans="1:2" x14ac:dyDescent="0.25">
      <c r="A10160" s="62">
        <v>42295435</v>
      </c>
      <c r="B10160" s="63" t="s">
        <v>6520</v>
      </c>
    </row>
    <row r="10161" spans="1:2" x14ac:dyDescent="0.25">
      <c r="A10161" s="62">
        <v>42295436</v>
      </c>
      <c r="B10161" s="63" t="s">
        <v>6426</v>
      </c>
    </row>
    <row r="10162" spans="1:2" x14ac:dyDescent="0.25">
      <c r="A10162" s="62">
        <v>42295437</v>
      </c>
      <c r="B10162" s="63" t="s">
        <v>9708</v>
      </c>
    </row>
    <row r="10163" spans="1:2" x14ac:dyDescent="0.25">
      <c r="A10163" s="62">
        <v>42295439</v>
      </c>
      <c r="B10163" s="63" t="s">
        <v>17797</v>
      </c>
    </row>
    <row r="10164" spans="1:2" x14ac:dyDescent="0.25">
      <c r="A10164" s="62">
        <v>42295440</v>
      </c>
      <c r="B10164" s="63" t="s">
        <v>3134</v>
      </c>
    </row>
    <row r="10165" spans="1:2" x14ac:dyDescent="0.25">
      <c r="A10165" s="62">
        <v>42295441</v>
      </c>
      <c r="B10165" s="63" t="s">
        <v>14003</v>
      </c>
    </row>
    <row r="10166" spans="1:2" x14ac:dyDescent="0.25">
      <c r="A10166" s="62">
        <v>42295445</v>
      </c>
      <c r="B10166" s="63" t="s">
        <v>15155</v>
      </c>
    </row>
    <row r="10167" spans="1:2" x14ac:dyDescent="0.25">
      <c r="A10167" s="62">
        <v>42295446</v>
      </c>
      <c r="B10167" s="63" t="s">
        <v>14130</v>
      </c>
    </row>
    <row r="10168" spans="1:2" x14ac:dyDescent="0.25">
      <c r="A10168" s="62">
        <v>42295448</v>
      </c>
      <c r="B10168" s="63" t="s">
        <v>5718</v>
      </c>
    </row>
    <row r="10169" spans="1:2" x14ac:dyDescent="0.25">
      <c r="A10169" s="62">
        <v>42295450</v>
      </c>
      <c r="B10169" s="63" t="s">
        <v>3776</v>
      </c>
    </row>
    <row r="10170" spans="1:2" x14ac:dyDescent="0.25">
      <c r="A10170" s="62">
        <v>42295451</v>
      </c>
      <c r="B10170" s="63" t="s">
        <v>12621</v>
      </c>
    </row>
    <row r="10171" spans="1:2" x14ac:dyDescent="0.25">
      <c r="A10171" s="62">
        <v>42295452</v>
      </c>
      <c r="B10171" s="63" t="s">
        <v>13808</v>
      </c>
    </row>
    <row r="10172" spans="1:2" x14ac:dyDescent="0.25">
      <c r="A10172" s="62">
        <v>42295453</v>
      </c>
      <c r="B10172" s="63" t="s">
        <v>6364</v>
      </c>
    </row>
    <row r="10173" spans="1:2" x14ac:dyDescent="0.25">
      <c r="A10173" s="62">
        <v>42295454</v>
      </c>
      <c r="B10173" s="63" t="s">
        <v>9433</v>
      </c>
    </row>
    <row r="10174" spans="1:2" x14ac:dyDescent="0.25">
      <c r="A10174" s="62">
        <v>42295455</v>
      </c>
      <c r="B10174" s="63" t="s">
        <v>3716</v>
      </c>
    </row>
    <row r="10175" spans="1:2" x14ac:dyDescent="0.25">
      <c r="A10175" s="62">
        <v>42295456</v>
      </c>
      <c r="B10175" s="63" t="s">
        <v>8114</v>
      </c>
    </row>
    <row r="10176" spans="1:2" x14ac:dyDescent="0.25">
      <c r="A10176" s="62">
        <v>42295457</v>
      </c>
      <c r="B10176" s="63" t="s">
        <v>7085</v>
      </c>
    </row>
    <row r="10177" spans="1:2" x14ac:dyDescent="0.25">
      <c r="A10177" s="62">
        <v>42295458</v>
      </c>
      <c r="B10177" s="63" t="s">
        <v>9155</v>
      </c>
    </row>
    <row r="10178" spans="1:2" x14ac:dyDescent="0.25">
      <c r="A10178" s="62">
        <v>42295459</v>
      </c>
      <c r="B10178" s="63" t="s">
        <v>17066</v>
      </c>
    </row>
    <row r="10179" spans="1:2" x14ac:dyDescent="0.25">
      <c r="A10179" s="62">
        <v>42295460</v>
      </c>
      <c r="B10179" s="63" t="s">
        <v>11491</v>
      </c>
    </row>
    <row r="10180" spans="1:2" x14ac:dyDescent="0.25">
      <c r="A10180" s="62">
        <v>42295461</v>
      </c>
      <c r="B10180" s="63" t="s">
        <v>4120</v>
      </c>
    </row>
    <row r="10181" spans="1:2" x14ac:dyDescent="0.25">
      <c r="A10181" s="62">
        <v>42295462</v>
      </c>
      <c r="B10181" s="63" t="s">
        <v>15693</v>
      </c>
    </row>
    <row r="10182" spans="1:2" x14ac:dyDescent="0.25">
      <c r="A10182" s="62">
        <v>42295463</v>
      </c>
      <c r="B10182" s="63" t="s">
        <v>3684</v>
      </c>
    </row>
    <row r="10183" spans="1:2" x14ac:dyDescent="0.25">
      <c r="A10183" s="62">
        <v>42295501</v>
      </c>
      <c r="B10183" s="63" t="s">
        <v>13173</v>
      </c>
    </row>
    <row r="10184" spans="1:2" x14ac:dyDescent="0.25">
      <c r="A10184" s="62">
        <v>42295502</v>
      </c>
      <c r="B10184" s="63" t="s">
        <v>12324</v>
      </c>
    </row>
    <row r="10185" spans="1:2" x14ac:dyDescent="0.25">
      <c r="A10185" s="62">
        <v>42295503</v>
      </c>
      <c r="B10185" s="63" t="s">
        <v>6233</v>
      </c>
    </row>
    <row r="10186" spans="1:2" x14ac:dyDescent="0.25">
      <c r="A10186" s="62">
        <v>42295504</v>
      </c>
      <c r="B10186" s="63" t="s">
        <v>16092</v>
      </c>
    </row>
    <row r="10187" spans="1:2" x14ac:dyDescent="0.25">
      <c r="A10187" s="62">
        <v>42295505</v>
      </c>
      <c r="B10187" s="63" t="s">
        <v>8351</v>
      </c>
    </row>
    <row r="10188" spans="1:2" x14ac:dyDescent="0.25">
      <c r="A10188" s="62">
        <v>42295506</v>
      </c>
      <c r="B10188" s="63" t="s">
        <v>12289</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11149</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8223</v>
      </c>
    </row>
    <row r="10195" spans="1:2" x14ac:dyDescent="0.25">
      <c r="A10195" s="62">
        <v>42295513</v>
      </c>
      <c r="B10195" s="63" t="s">
        <v>5189</v>
      </c>
    </row>
    <row r="10196" spans="1:2" x14ac:dyDescent="0.25">
      <c r="A10196" s="62">
        <v>42295514</v>
      </c>
      <c r="B10196" s="63" t="s">
        <v>12092</v>
      </c>
    </row>
    <row r="10197" spans="1:2" x14ac:dyDescent="0.25">
      <c r="A10197" s="62">
        <v>42295515</v>
      </c>
      <c r="B10197" s="63" t="s">
        <v>14441</v>
      </c>
    </row>
    <row r="10198" spans="1:2" x14ac:dyDescent="0.25">
      <c r="A10198" s="62">
        <v>42295516</v>
      </c>
      <c r="B10198" s="63" t="s">
        <v>6832</v>
      </c>
    </row>
    <row r="10199" spans="1:2" x14ac:dyDescent="0.25">
      <c r="A10199" s="62">
        <v>42295517</v>
      </c>
      <c r="B10199" s="63" t="s">
        <v>14769</v>
      </c>
    </row>
    <row r="10200" spans="1:2" x14ac:dyDescent="0.25">
      <c r="A10200" s="62">
        <v>42295518</v>
      </c>
      <c r="B10200" s="63" t="s">
        <v>143</v>
      </c>
    </row>
    <row r="10201" spans="1:2" x14ac:dyDescent="0.25">
      <c r="A10201" s="62">
        <v>42301501</v>
      </c>
      <c r="B10201" s="63" t="s">
        <v>10405</v>
      </c>
    </row>
    <row r="10202" spans="1:2" x14ac:dyDescent="0.25">
      <c r="A10202" s="62">
        <v>42301502</v>
      </c>
      <c r="B10202" s="63" t="s">
        <v>5056</v>
      </c>
    </row>
    <row r="10203" spans="1:2" x14ac:dyDescent="0.25">
      <c r="A10203" s="62">
        <v>42301503</v>
      </c>
      <c r="B10203" s="63" t="s">
        <v>14886</v>
      </c>
    </row>
    <row r="10204" spans="1:2" x14ac:dyDescent="0.25">
      <c r="A10204" s="62">
        <v>42301504</v>
      </c>
      <c r="B10204" s="63" t="s">
        <v>12592</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2910</v>
      </c>
    </row>
    <row r="10209" spans="1:2" x14ac:dyDescent="0.25">
      <c r="A10209" s="62">
        <v>42311501</v>
      </c>
      <c r="B10209" s="63" t="s">
        <v>6700</v>
      </c>
    </row>
    <row r="10210" spans="1:2" x14ac:dyDescent="0.25">
      <c r="A10210" s="62">
        <v>42311502</v>
      </c>
      <c r="B10210" s="63" t="s">
        <v>3161</v>
      </c>
    </row>
    <row r="10211" spans="1:2" x14ac:dyDescent="0.25">
      <c r="A10211" s="62">
        <v>42311503</v>
      </c>
      <c r="B10211" s="63" t="s">
        <v>8612</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2456</v>
      </c>
    </row>
    <row r="10215" spans="1:2" x14ac:dyDescent="0.25">
      <c r="A10215" s="62">
        <v>42311507</v>
      </c>
      <c r="B10215" s="63" t="s">
        <v>7344</v>
      </c>
    </row>
    <row r="10216" spans="1:2" x14ac:dyDescent="0.25">
      <c r="A10216" s="62">
        <v>42311508</v>
      </c>
      <c r="B10216" s="63" t="s">
        <v>7954</v>
      </c>
    </row>
    <row r="10217" spans="1:2" x14ac:dyDescent="0.25">
      <c r="A10217" s="62">
        <v>42311509</v>
      </c>
      <c r="B10217" s="63" t="s">
        <v>5856</v>
      </c>
    </row>
    <row r="10218" spans="1:2" x14ac:dyDescent="0.25">
      <c r="A10218" s="62">
        <v>42311510</v>
      </c>
      <c r="B10218" s="63" t="s">
        <v>10629</v>
      </c>
    </row>
    <row r="10219" spans="1:2" x14ac:dyDescent="0.25">
      <c r="A10219" s="62">
        <v>42311511</v>
      </c>
      <c r="B10219" s="63" t="s">
        <v>10186</v>
      </c>
    </row>
    <row r="10220" spans="1:2" x14ac:dyDescent="0.25">
      <c r="A10220" s="62">
        <v>42311512</v>
      </c>
      <c r="B10220" s="63" t="s">
        <v>7262</v>
      </c>
    </row>
    <row r="10221" spans="1:2" x14ac:dyDescent="0.25">
      <c r="A10221" s="62">
        <v>42311513</v>
      </c>
      <c r="B10221" s="63" t="s">
        <v>8242</v>
      </c>
    </row>
    <row r="10222" spans="1:2" x14ac:dyDescent="0.25">
      <c r="A10222" s="62">
        <v>42311514</v>
      </c>
      <c r="B10222" s="63" t="s">
        <v>1988</v>
      </c>
    </row>
    <row r="10223" spans="1:2" x14ac:dyDescent="0.25">
      <c r="A10223" s="62">
        <v>42311515</v>
      </c>
      <c r="B10223" s="63" t="s">
        <v>8944</v>
      </c>
    </row>
    <row r="10224" spans="1:2" x14ac:dyDescent="0.25">
      <c r="A10224" s="62">
        <v>42311516</v>
      </c>
      <c r="B10224" s="63" t="s">
        <v>570</v>
      </c>
    </row>
    <row r="10225" spans="1:2" x14ac:dyDescent="0.25">
      <c r="A10225" s="62">
        <v>42311517</v>
      </c>
      <c r="B10225" s="63" t="s">
        <v>9595</v>
      </c>
    </row>
    <row r="10226" spans="1:2" x14ac:dyDescent="0.25">
      <c r="A10226" s="62">
        <v>42311518</v>
      </c>
      <c r="B10226" s="63" t="s">
        <v>4924</v>
      </c>
    </row>
    <row r="10227" spans="1:2" x14ac:dyDescent="0.25">
      <c r="A10227" s="62">
        <v>42311519</v>
      </c>
      <c r="B10227" s="63" t="s">
        <v>1747</v>
      </c>
    </row>
    <row r="10228" spans="1:2" x14ac:dyDescent="0.25">
      <c r="A10228" s="62">
        <v>42311520</v>
      </c>
      <c r="B10228" s="63" t="s">
        <v>13763</v>
      </c>
    </row>
    <row r="10229" spans="1:2" x14ac:dyDescent="0.25">
      <c r="A10229" s="62">
        <v>42311521</v>
      </c>
      <c r="B10229" s="63" t="s">
        <v>13391</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12128</v>
      </c>
    </row>
    <row r="10233" spans="1:2" x14ac:dyDescent="0.25">
      <c r="A10233" s="62">
        <v>42311525</v>
      </c>
      <c r="B10233" s="63" t="s">
        <v>13972</v>
      </c>
    </row>
    <row r="10234" spans="1:2" x14ac:dyDescent="0.25">
      <c r="A10234" s="62">
        <v>42311526</v>
      </c>
      <c r="B10234" s="63" t="s">
        <v>17515</v>
      </c>
    </row>
    <row r="10235" spans="1:2" x14ac:dyDescent="0.25">
      <c r="A10235" s="62">
        <v>42311527</v>
      </c>
      <c r="B10235" s="63" t="s">
        <v>6835</v>
      </c>
    </row>
    <row r="10236" spans="1:2" x14ac:dyDescent="0.25">
      <c r="A10236" s="62">
        <v>42311528</v>
      </c>
      <c r="B10236" s="63" t="s">
        <v>3804</v>
      </c>
    </row>
    <row r="10237" spans="1:2" x14ac:dyDescent="0.25">
      <c r="A10237" s="62">
        <v>42311531</v>
      </c>
      <c r="B10237" s="63" t="s">
        <v>15991</v>
      </c>
    </row>
    <row r="10238" spans="1:2" x14ac:dyDescent="0.25">
      <c r="A10238" s="62">
        <v>42311532</v>
      </c>
      <c r="B10238" s="63" t="s">
        <v>12191</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9128</v>
      </c>
    </row>
    <row r="10243" spans="1:2" x14ac:dyDescent="0.25">
      <c r="A10243" s="62">
        <v>42311602</v>
      </c>
      <c r="B10243" s="63" t="s">
        <v>14949</v>
      </c>
    </row>
    <row r="10244" spans="1:2" x14ac:dyDescent="0.25">
      <c r="A10244" s="62">
        <v>42311603</v>
      </c>
      <c r="B10244" s="63" t="s">
        <v>17530</v>
      </c>
    </row>
    <row r="10245" spans="1:2" x14ac:dyDescent="0.25">
      <c r="A10245" s="62">
        <v>42311604</v>
      </c>
      <c r="B10245" s="63" t="s">
        <v>1644</v>
      </c>
    </row>
    <row r="10246" spans="1:2" x14ac:dyDescent="0.25">
      <c r="A10246" s="62">
        <v>42311702</v>
      </c>
      <c r="B10246" s="63" t="s">
        <v>7454</v>
      </c>
    </row>
    <row r="10247" spans="1:2" x14ac:dyDescent="0.25">
      <c r="A10247" s="62">
        <v>42311703</v>
      </c>
      <c r="B10247" s="63" t="s">
        <v>15458</v>
      </c>
    </row>
    <row r="10248" spans="1:2" x14ac:dyDescent="0.25">
      <c r="A10248" s="62">
        <v>42311704</v>
      </c>
      <c r="B10248" s="63" t="s">
        <v>4615</v>
      </c>
    </row>
    <row r="10249" spans="1:2" x14ac:dyDescent="0.25">
      <c r="A10249" s="62">
        <v>42311705</v>
      </c>
      <c r="B10249" s="63" t="s">
        <v>12560</v>
      </c>
    </row>
    <row r="10250" spans="1:2" x14ac:dyDescent="0.25">
      <c r="A10250" s="62">
        <v>42311707</v>
      </c>
      <c r="B10250" s="63" t="s">
        <v>17074</v>
      </c>
    </row>
    <row r="10251" spans="1:2" x14ac:dyDescent="0.25">
      <c r="A10251" s="62">
        <v>42311708</v>
      </c>
      <c r="B10251" s="63" t="s">
        <v>15089</v>
      </c>
    </row>
    <row r="10252" spans="1:2" x14ac:dyDescent="0.25">
      <c r="A10252" s="62">
        <v>42311901</v>
      </c>
      <c r="B10252" s="63" t="s">
        <v>8398</v>
      </c>
    </row>
    <row r="10253" spans="1:2" x14ac:dyDescent="0.25">
      <c r="A10253" s="62">
        <v>42311902</v>
      </c>
      <c r="B10253" s="63" t="s">
        <v>14159</v>
      </c>
    </row>
    <row r="10254" spans="1:2" x14ac:dyDescent="0.25">
      <c r="A10254" s="62">
        <v>42311903</v>
      </c>
      <c r="B10254" s="63" t="s">
        <v>7780</v>
      </c>
    </row>
    <row r="10255" spans="1:2" x14ac:dyDescent="0.25">
      <c r="A10255" s="62">
        <v>42312001</v>
      </c>
      <c r="B10255" s="63" t="s">
        <v>10211</v>
      </c>
    </row>
    <row r="10256" spans="1:2" x14ac:dyDescent="0.25">
      <c r="A10256" s="62">
        <v>42312002</v>
      </c>
      <c r="B10256" s="63" t="s">
        <v>12178</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5075</v>
      </c>
    </row>
    <row r="10260" spans="1:2" x14ac:dyDescent="0.25">
      <c r="A10260" s="62">
        <v>42312006</v>
      </c>
      <c r="B10260" s="63" t="s">
        <v>10605</v>
      </c>
    </row>
    <row r="10261" spans="1:2" x14ac:dyDescent="0.25">
      <c r="A10261" s="62">
        <v>42312007</v>
      </c>
      <c r="B10261" s="63" t="s">
        <v>7515</v>
      </c>
    </row>
    <row r="10262" spans="1:2" x14ac:dyDescent="0.25">
      <c r="A10262" s="62">
        <v>42312008</v>
      </c>
      <c r="B10262" s="63" t="s">
        <v>16392</v>
      </c>
    </row>
    <row r="10263" spans="1:2" x14ac:dyDescent="0.25">
      <c r="A10263" s="62">
        <v>42312009</v>
      </c>
      <c r="B10263" s="63" t="s">
        <v>11577</v>
      </c>
    </row>
    <row r="10264" spans="1:2" x14ac:dyDescent="0.25">
      <c r="A10264" s="62">
        <v>42312010</v>
      </c>
      <c r="B10264" s="63" t="s">
        <v>10175</v>
      </c>
    </row>
    <row r="10265" spans="1:2" x14ac:dyDescent="0.25">
      <c r="A10265" s="62">
        <v>42312011</v>
      </c>
      <c r="B10265" s="63" t="s">
        <v>9093</v>
      </c>
    </row>
    <row r="10266" spans="1:2" x14ac:dyDescent="0.25">
      <c r="A10266" s="62">
        <v>42312012</v>
      </c>
      <c r="B10266" s="63" t="s">
        <v>3621</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2894</v>
      </c>
    </row>
    <row r="10270" spans="1:2" x14ac:dyDescent="0.25">
      <c r="A10270" s="62">
        <v>42312103</v>
      </c>
      <c r="B10270" s="63" t="s">
        <v>5201</v>
      </c>
    </row>
    <row r="10271" spans="1:2" x14ac:dyDescent="0.25">
      <c r="A10271" s="62">
        <v>42312104</v>
      </c>
      <c r="B10271" s="63" t="s">
        <v>9117</v>
      </c>
    </row>
    <row r="10272" spans="1:2" x14ac:dyDescent="0.25">
      <c r="A10272" s="62">
        <v>42312105</v>
      </c>
      <c r="B10272" s="63" t="s">
        <v>16901</v>
      </c>
    </row>
    <row r="10273" spans="1:2" x14ac:dyDescent="0.25">
      <c r="A10273" s="62">
        <v>42312106</v>
      </c>
      <c r="B10273" s="63" t="s">
        <v>13786</v>
      </c>
    </row>
    <row r="10274" spans="1:2" x14ac:dyDescent="0.25">
      <c r="A10274" s="62">
        <v>42312107</v>
      </c>
      <c r="B10274" s="63" t="s">
        <v>10962</v>
      </c>
    </row>
    <row r="10275" spans="1:2" x14ac:dyDescent="0.25">
      <c r="A10275" s="62">
        <v>42312108</v>
      </c>
      <c r="B10275" s="63" t="s">
        <v>2078</v>
      </c>
    </row>
    <row r="10276" spans="1:2" x14ac:dyDescent="0.25">
      <c r="A10276" s="62">
        <v>42312109</v>
      </c>
      <c r="B10276" s="63" t="s">
        <v>5104</v>
      </c>
    </row>
    <row r="10277" spans="1:2" x14ac:dyDescent="0.25">
      <c r="A10277" s="62">
        <v>42312110</v>
      </c>
      <c r="B10277" s="63" t="s">
        <v>3239</v>
      </c>
    </row>
    <row r="10278" spans="1:2" x14ac:dyDescent="0.25">
      <c r="A10278" s="62">
        <v>42312111</v>
      </c>
      <c r="B10278" s="63" t="s">
        <v>11853</v>
      </c>
    </row>
    <row r="10279" spans="1:2" x14ac:dyDescent="0.25">
      <c r="A10279" s="62">
        <v>42312112</v>
      </c>
      <c r="B10279" s="63" t="s">
        <v>2372</v>
      </c>
    </row>
    <row r="10280" spans="1:2" x14ac:dyDescent="0.25">
      <c r="A10280" s="62">
        <v>42312113</v>
      </c>
      <c r="B10280" s="63" t="s">
        <v>10386</v>
      </c>
    </row>
    <row r="10281" spans="1:2" x14ac:dyDescent="0.25">
      <c r="A10281" s="62">
        <v>42312114</v>
      </c>
      <c r="B10281" s="63" t="s">
        <v>360</v>
      </c>
    </row>
    <row r="10282" spans="1:2" x14ac:dyDescent="0.25">
      <c r="A10282" s="62">
        <v>42312115</v>
      </c>
      <c r="B10282" s="63" t="s">
        <v>1491</v>
      </c>
    </row>
    <row r="10283" spans="1:2" x14ac:dyDescent="0.25">
      <c r="A10283" s="62">
        <v>42312201</v>
      </c>
      <c r="B10283" s="63" t="s">
        <v>14836</v>
      </c>
    </row>
    <row r="10284" spans="1:2" x14ac:dyDescent="0.25">
      <c r="A10284" s="62">
        <v>42312202</v>
      </c>
      <c r="B10284" s="63" t="s">
        <v>6382</v>
      </c>
    </row>
    <row r="10285" spans="1:2" x14ac:dyDescent="0.25">
      <c r="A10285" s="62">
        <v>42312203</v>
      </c>
      <c r="B10285" s="63" t="s">
        <v>9150</v>
      </c>
    </row>
    <row r="10286" spans="1:2" x14ac:dyDescent="0.25">
      <c r="A10286" s="62">
        <v>42312204</v>
      </c>
      <c r="B10286" s="63" t="s">
        <v>6219</v>
      </c>
    </row>
    <row r="10287" spans="1:2" x14ac:dyDescent="0.25">
      <c r="A10287" s="62">
        <v>42312205</v>
      </c>
      <c r="B10287" s="63" t="s">
        <v>6436</v>
      </c>
    </row>
    <row r="10288" spans="1:2" x14ac:dyDescent="0.25">
      <c r="A10288" s="62">
        <v>42312206</v>
      </c>
      <c r="B10288" s="63" t="s">
        <v>18239</v>
      </c>
    </row>
    <row r="10289" spans="1:2" x14ac:dyDescent="0.25">
      <c r="A10289" s="62">
        <v>42312207</v>
      </c>
      <c r="B10289" s="63" t="s">
        <v>12709</v>
      </c>
    </row>
    <row r="10290" spans="1:2" x14ac:dyDescent="0.25">
      <c r="A10290" s="62">
        <v>42312208</v>
      </c>
      <c r="B10290" s="63" t="s">
        <v>3071</v>
      </c>
    </row>
    <row r="10291" spans="1:2" x14ac:dyDescent="0.25">
      <c r="A10291" s="62">
        <v>42312301</v>
      </c>
      <c r="B10291" s="63" t="s">
        <v>4185</v>
      </c>
    </row>
    <row r="10292" spans="1:2" x14ac:dyDescent="0.25">
      <c r="A10292" s="62">
        <v>42312302</v>
      </c>
      <c r="B10292" s="63" t="s">
        <v>10606</v>
      </c>
    </row>
    <row r="10293" spans="1:2" x14ac:dyDescent="0.25">
      <c r="A10293" s="62">
        <v>42312303</v>
      </c>
      <c r="B10293" s="63" t="s">
        <v>8714</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16221</v>
      </c>
    </row>
    <row r="10297" spans="1:2" x14ac:dyDescent="0.25">
      <c r="A10297" s="62">
        <v>42312307</v>
      </c>
      <c r="B10297" s="63" t="s">
        <v>14837</v>
      </c>
    </row>
    <row r="10298" spans="1:2" x14ac:dyDescent="0.25">
      <c r="A10298" s="62">
        <v>42312309</v>
      </c>
      <c r="B10298" s="63" t="s">
        <v>14265</v>
      </c>
    </row>
    <row r="10299" spans="1:2" x14ac:dyDescent="0.25">
      <c r="A10299" s="62">
        <v>42312310</v>
      </c>
      <c r="B10299" s="63" t="s">
        <v>5413</v>
      </c>
    </row>
    <row r="10300" spans="1:2" x14ac:dyDescent="0.25">
      <c r="A10300" s="62">
        <v>42312311</v>
      </c>
      <c r="B10300" s="63" t="s">
        <v>9386</v>
      </c>
    </row>
    <row r="10301" spans="1:2" x14ac:dyDescent="0.25">
      <c r="A10301" s="62">
        <v>42312312</v>
      </c>
      <c r="B10301" s="63" t="s">
        <v>4855</v>
      </c>
    </row>
    <row r="10302" spans="1:2" x14ac:dyDescent="0.25">
      <c r="A10302" s="62">
        <v>42312313</v>
      </c>
      <c r="B10302" s="63" t="s">
        <v>17963</v>
      </c>
    </row>
    <row r="10303" spans="1:2" x14ac:dyDescent="0.25">
      <c r="A10303" s="62">
        <v>42312401</v>
      </c>
      <c r="B10303" s="63" t="s">
        <v>8918</v>
      </c>
    </row>
    <row r="10304" spans="1:2" x14ac:dyDescent="0.25">
      <c r="A10304" s="62">
        <v>42312402</v>
      </c>
      <c r="B10304" s="63" t="s">
        <v>2977</v>
      </c>
    </row>
    <row r="10305" spans="1:2" x14ac:dyDescent="0.25">
      <c r="A10305" s="62">
        <v>42312403</v>
      </c>
      <c r="B10305" s="63" t="s">
        <v>14205</v>
      </c>
    </row>
    <row r="10306" spans="1:2" x14ac:dyDescent="0.25">
      <c r="A10306" s="62">
        <v>42312501</v>
      </c>
      <c r="B10306" s="63" t="s">
        <v>8036</v>
      </c>
    </row>
    <row r="10307" spans="1:2" x14ac:dyDescent="0.25">
      <c r="A10307" s="62">
        <v>42312502</v>
      </c>
      <c r="B10307" s="63" t="s">
        <v>3680</v>
      </c>
    </row>
    <row r="10308" spans="1:2" x14ac:dyDescent="0.25">
      <c r="A10308" s="62">
        <v>42312503</v>
      </c>
      <c r="B10308" s="63" t="s">
        <v>8161</v>
      </c>
    </row>
    <row r="10309" spans="1:2" x14ac:dyDescent="0.25">
      <c r="A10309" s="62">
        <v>43191501</v>
      </c>
      <c r="B10309" s="63" t="s">
        <v>10056</v>
      </c>
    </row>
    <row r="10310" spans="1:2" x14ac:dyDescent="0.25">
      <c r="A10310" s="62">
        <v>43191502</v>
      </c>
      <c r="B10310" s="63" t="s">
        <v>9536</v>
      </c>
    </row>
    <row r="10311" spans="1:2" x14ac:dyDescent="0.25">
      <c r="A10311" s="62">
        <v>43191503</v>
      </c>
      <c r="B10311" s="63" t="s">
        <v>9164</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13757</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13642</v>
      </c>
    </row>
    <row r="10319" spans="1:2" x14ac:dyDescent="0.25">
      <c r="A10319" s="62">
        <v>43191602</v>
      </c>
      <c r="B10319" s="63" t="s">
        <v>17761</v>
      </c>
    </row>
    <row r="10320" spans="1:2" x14ac:dyDescent="0.25">
      <c r="A10320" s="62">
        <v>43191603</v>
      </c>
      <c r="B10320" s="63" t="s">
        <v>10897</v>
      </c>
    </row>
    <row r="10321" spans="1:2" x14ac:dyDescent="0.25">
      <c r="A10321" s="62">
        <v>43191604</v>
      </c>
      <c r="B10321" s="63" t="s">
        <v>15645</v>
      </c>
    </row>
    <row r="10322" spans="1:2" x14ac:dyDescent="0.25">
      <c r="A10322" s="62">
        <v>43191605</v>
      </c>
      <c r="B10322" s="63" t="s">
        <v>1659</v>
      </c>
    </row>
    <row r="10323" spans="1:2" x14ac:dyDescent="0.25">
      <c r="A10323" s="62">
        <v>43191606</v>
      </c>
      <c r="B10323" s="63" t="s">
        <v>15404</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8619</v>
      </c>
    </row>
    <row r="10329" spans="1:2" x14ac:dyDescent="0.25">
      <c r="A10329" s="62">
        <v>43191612</v>
      </c>
      <c r="B10329" s="63" t="s">
        <v>11057</v>
      </c>
    </row>
    <row r="10330" spans="1:2" x14ac:dyDescent="0.25">
      <c r="A10330" s="62">
        <v>43191614</v>
      </c>
      <c r="B10330" s="63" t="s">
        <v>12605</v>
      </c>
    </row>
    <row r="10331" spans="1:2" x14ac:dyDescent="0.25">
      <c r="A10331" s="62">
        <v>43191615</v>
      </c>
      <c r="B10331" s="63" t="s">
        <v>4349</v>
      </c>
    </row>
    <row r="10332" spans="1:2" x14ac:dyDescent="0.25">
      <c r="A10332" s="62">
        <v>43191616</v>
      </c>
      <c r="B10332" s="63" t="s">
        <v>11518</v>
      </c>
    </row>
    <row r="10333" spans="1:2" x14ac:dyDescent="0.25">
      <c r="A10333" s="62">
        <v>43191618</v>
      </c>
      <c r="B10333" s="63" t="s">
        <v>1048</v>
      </c>
    </row>
    <row r="10334" spans="1:2" x14ac:dyDescent="0.25">
      <c r="A10334" s="62">
        <v>43191619</v>
      </c>
      <c r="B10334" s="63" t="s">
        <v>2764</v>
      </c>
    </row>
    <row r="10335" spans="1:2" x14ac:dyDescent="0.25">
      <c r="A10335" s="62">
        <v>43191621</v>
      </c>
      <c r="B10335" s="63" t="s">
        <v>2276</v>
      </c>
    </row>
    <row r="10336" spans="1:2" x14ac:dyDescent="0.25">
      <c r="A10336" s="62">
        <v>43191622</v>
      </c>
      <c r="B10336" s="63" t="s">
        <v>9669</v>
      </c>
    </row>
    <row r="10337" spans="1:2" x14ac:dyDescent="0.25">
      <c r="A10337" s="62">
        <v>43191623</v>
      </c>
      <c r="B10337" s="63" t="s">
        <v>3743</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8081</v>
      </c>
    </row>
    <row r="10341" spans="1:2" x14ac:dyDescent="0.25">
      <c r="A10341" s="62">
        <v>43191627</v>
      </c>
      <c r="B10341" s="63" t="s">
        <v>1384</v>
      </c>
    </row>
    <row r="10342" spans="1:2" x14ac:dyDescent="0.25">
      <c r="A10342" s="62">
        <v>43191628</v>
      </c>
      <c r="B10342" s="63" t="s">
        <v>9227</v>
      </c>
    </row>
    <row r="10343" spans="1:2" x14ac:dyDescent="0.25">
      <c r="A10343" s="62">
        <v>43191629</v>
      </c>
      <c r="B10343" s="63" t="s">
        <v>17754</v>
      </c>
    </row>
    <row r="10344" spans="1:2" x14ac:dyDescent="0.25">
      <c r="A10344" s="62">
        <v>43191630</v>
      </c>
      <c r="B10344" s="63" t="s">
        <v>6087</v>
      </c>
    </row>
    <row r="10345" spans="1:2" x14ac:dyDescent="0.25">
      <c r="A10345" s="62">
        <v>43201401</v>
      </c>
      <c r="B10345" s="63" t="s">
        <v>13847</v>
      </c>
    </row>
    <row r="10346" spans="1:2" x14ac:dyDescent="0.25">
      <c r="A10346" s="62">
        <v>43201402</v>
      </c>
      <c r="B10346" s="63" t="s">
        <v>6932</v>
      </c>
    </row>
    <row r="10347" spans="1:2" x14ac:dyDescent="0.25">
      <c r="A10347" s="62">
        <v>43201403</v>
      </c>
      <c r="B10347" s="63" t="s">
        <v>16898</v>
      </c>
    </row>
    <row r="10348" spans="1:2" x14ac:dyDescent="0.25">
      <c r="A10348" s="62">
        <v>43201404</v>
      </c>
      <c r="B10348" s="63" t="s">
        <v>11739</v>
      </c>
    </row>
    <row r="10349" spans="1:2" x14ac:dyDescent="0.25">
      <c r="A10349" s="62">
        <v>43201405</v>
      </c>
      <c r="B10349" s="63" t="s">
        <v>15066</v>
      </c>
    </row>
    <row r="10350" spans="1:2" x14ac:dyDescent="0.25">
      <c r="A10350" s="62">
        <v>43201406</v>
      </c>
      <c r="B10350" s="63" t="s">
        <v>953</v>
      </c>
    </row>
    <row r="10351" spans="1:2" x14ac:dyDescent="0.25">
      <c r="A10351" s="62">
        <v>43201407</v>
      </c>
      <c r="B10351" s="63" t="s">
        <v>13172</v>
      </c>
    </row>
    <row r="10352" spans="1:2" x14ac:dyDescent="0.25">
      <c r="A10352" s="62">
        <v>43201408</v>
      </c>
      <c r="B10352" s="63" t="s">
        <v>2653</v>
      </c>
    </row>
    <row r="10353" spans="1:2" x14ac:dyDescent="0.25">
      <c r="A10353" s="62">
        <v>43201409</v>
      </c>
      <c r="B10353" s="63" t="s">
        <v>554</v>
      </c>
    </row>
    <row r="10354" spans="1:2" x14ac:dyDescent="0.25">
      <c r="A10354" s="62">
        <v>43201410</v>
      </c>
      <c r="B10354" s="63" t="s">
        <v>4550</v>
      </c>
    </row>
    <row r="10355" spans="1:2" x14ac:dyDescent="0.25">
      <c r="A10355" s="62">
        <v>43201501</v>
      </c>
      <c r="B10355" s="63" t="s">
        <v>2525</v>
      </c>
    </row>
    <row r="10356" spans="1:2" x14ac:dyDescent="0.25">
      <c r="A10356" s="62">
        <v>43201502</v>
      </c>
      <c r="B10356" s="63" t="s">
        <v>10998</v>
      </c>
    </row>
    <row r="10357" spans="1:2" x14ac:dyDescent="0.25">
      <c r="A10357" s="62">
        <v>43201503</v>
      </c>
      <c r="B10357" s="63" t="s">
        <v>10631</v>
      </c>
    </row>
    <row r="10358" spans="1:2" x14ac:dyDescent="0.25">
      <c r="A10358" s="62">
        <v>43201507</v>
      </c>
      <c r="B10358" s="63" t="s">
        <v>4345</v>
      </c>
    </row>
    <row r="10359" spans="1:2" x14ac:dyDescent="0.25">
      <c r="A10359" s="62">
        <v>43201508</v>
      </c>
      <c r="B10359" s="63" t="s">
        <v>10490</v>
      </c>
    </row>
    <row r="10360" spans="1:2" x14ac:dyDescent="0.25">
      <c r="A10360" s="62">
        <v>43201509</v>
      </c>
      <c r="B10360" s="63" t="s">
        <v>11892</v>
      </c>
    </row>
    <row r="10361" spans="1:2" x14ac:dyDescent="0.25">
      <c r="A10361" s="62">
        <v>43201513</v>
      </c>
      <c r="B10361" s="63" t="s">
        <v>14840</v>
      </c>
    </row>
    <row r="10362" spans="1:2" x14ac:dyDescent="0.25">
      <c r="A10362" s="62">
        <v>43201522</v>
      </c>
      <c r="B10362" s="63" t="s">
        <v>4706</v>
      </c>
    </row>
    <row r="10363" spans="1:2" x14ac:dyDescent="0.25">
      <c r="A10363" s="62">
        <v>43201531</v>
      </c>
      <c r="B10363" s="63" t="s">
        <v>16284</v>
      </c>
    </row>
    <row r="10364" spans="1:2" x14ac:dyDescent="0.25">
      <c r="A10364" s="62">
        <v>43201533</v>
      </c>
      <c r="B10364" s="63" t="s">
        <v>6179</v>
      </c>
    </row>
    <row r="10365" spans="1:2" x14ac:dyDescent="0.25">
      <c r="A10365" s="62">
        <v>43201534</v>
      </c>
      <c r="B10365" s="63" t="s">
        <v>1630</v>
      </c>
    </row>
    <row r="10366" spans="1:2" x14ac:dyDescent="0.25">
      <c r="A10366" s="62">
        <v>43201535</v>
      </c>
      <c r="B10366" s="63" t="s">
        <v>4816</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2129</v>
      </c>
    </row>
    <row r="10370" spans="1:2" x14ac:dyDescent="0.25">
      <c r="A10370" s="62">
        <v>43201540</v>
      </c>
      <c r="B10370" s="63" t="s">
        <v>18651</v>
      </c>
    </row>
    <row r="10371" spans="1:2" x14ac:dyDescent="0.25">
      <c r="A10371" s="62">
        <v>43201541</v>
      </c>
      <c r="B10371" s="63" t="s">
        <v>6226</v>
      </c>
    </row>
    <row r="10372" spans="1:2" x14ac:dyDescent="0.25">
      <c r="A10372" s="62">
        <v>43201542</v>
      </c>
      <c r="B10372" s="63" t="s">
        <v>15110</v>
      </c>
    </row>
    <row r="10373" spans="1:2" x14ac:dyDescent="0.25">
      <c r="A10373" s="62">
        <v>43201543</v>
      </c>
      <c r="B10373" s="63" t="s">
        <v>11260</v>
      </c>
    </row>
    <row r="10374" spans="1:2" x14ac:dyDescent="0.25">
      <c r="A10374" s="62">
        <v>43201544</v>
      </c>
      <c r="B10374" s="63" t="s">
        <v>12058</v>
      </c>
    </row>
    <row r="10375" spans="1:2" x14ac:dyDescent="0.25">
      <c r="A10375" s="62">
        <v>43201545</v>
      </c>
      <c r="B10375" s="63" t="s">
        <v>17041</v>
      </c>
    </row>
    <row r="10376" spans="1:2" x14ac:dyDescent="0.25">
      <c r="A10376" s="62">
        <v>43201546</v>
      </c>
      <c r="B10376" s="63" t="s">
        <v>10255</v>
      </c>
    </row>
    <row r="10377" spans="1:2" x14ac:dyDescent="0.25">
      <c r="A10377" s="62">
        <v>43201547</v>
      </c>
      <c r="B10377" s="63" t="s">
        <v>8090</v>
      </c>
    </row>
    <row r="10378" spans="1:2" x14ac:dyDescent="0.25">
      <c r="A10378" s="62">
        <v>43201549</v>
      </c>
      <c r="B10378" s="63" t="s">
        <v>14724</v>
      </c>
    </row>
    <row r="10379" spans="1:2" x14ac:dyDescent="0.25">
      <c r="A10379" s="62">
        <v>43201550</v>
      </c>
      <c r="B10379" s="63" t="s">
        <v>6956</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15803</v>
      </c>
    </row>
    <row r="10383" spans="1:2" x14ac:dyDescent="0.25">
      <c r="A10383" s="62">
        <v>43201602</v>
      </c>
      <c r="B10383" s="63" t="s">
        <v>3585</v>
      </c>
    </row>
    <row r="10384" spans="1:2" x14ac:dyDescent="0.25">
      <c r="A10384" s="62">
        <v>43201603</v>
      </c>
      <c r="B10384" s="63" t="s">
        <v>17598</v>
      </c>
    </row>
    <row r="10385" spans="1:2" x14ac:dyDescent="0.25">
      <c r="A10385" s="62">
        <v>43201604</v>
      </c>
      <c r="B10385" s="63" t="s">
        <v>3980</v>
      </c>
    </row>
    <row r="10386" spans="1:2" x14ac:dyDescent="0.25">
      <c r="A10386" s="62">
        <v>43201605</v>
      </c>
      <c r="B10386" s="63" t="s">
        <v>18807</v>
      </c>
    </row>
    <row r="10387" spans="1:2" x14ac:dyDescent="0.25">
      <c r="A10387" s="62">
        <v>43201608</v>
      </c>
      <c r="B10387" s="63" t="s">
        <v>6455</v>
      </c>
    </row>
    <row r="10388" spans="1:2" x14ac:dyDescent="0.25">
      <c r="A10388" s="62">
        <v>43201609</v>
      </c>
      <c r="B10388" s="63" t="s">
        <v>16099</v>
      </c>
    </row>
    <row r="10389" spans="1:2" x14ac:dyDescent="0.25">
      <c r="A10389" s="62">
        <v>43201610</v>
      </c>
      <c r="B10389" s="63" t="s">
        <v>11376</v>
      </c>
    </row>
    <row r="10390" spans="1:2" x14ac:dyDescent="0.25">
      <c r="A10390" s="62">
        <v>43201611</v>
      </c>
      <c r="B10390" s="63" t="s">
        <v>9963</v>
      </c>
    </row>
    <row r="10391" spans="1:2" x14ac:dyDescent="0.25">
      <c r="A10391" s="62">
        <v>43201612</v>
      </c>
      <c r="B10391" s="63" t="s">
        <v>3389</v>
      </c>
    </row>
    <row r="10392" spans="1:2" x14ac:dyDescent="0.25">
      <c r="A10392" s="62">
        <v>43201614</v>
      </c>
      <c r="B10392" s="63" t="s">
        <v>13716</v>
      </c>
    </row>
    <row r="10393" spans="1:2" x14ac:dyDescent="0.25">
      <c r="A10393" s="62">
        <v>43201615</v>
      </c>
      <c r="B10393" s="63" t="s">
        <v>4102</v>
      </c>
    </row>
    <row r="10394" spans="1:2" x14ac:dyDescent="0.25">
      <c r="A10394" s="62">
        <v>43201616</v>
      </c>
      <c r="B10394" s="63" t="s">
        <v>10371</v>
      </c>
    </row>
    <row r="10395" spans="1:2" x14ac:dyDescent="0.25">
      <c r="A10395" s="62">
        <v>43201801</v>
      </c>
      <c r="B10395" s="63" t="s">
        <v>3978</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7788</v>
      </c>
    </row>
    <row r="10399" spans="1:2" x14ac:dyDescent="0.25">
      <c r="A10399" s="62">
        <v>43201807</v>
      </c>
      <c r="B10399" s="63" t="s">
        <v>6564</v>
      </c>
    </row>
    <row r="10400" spans="1:2" x14ac:dyDescent="0.25">
      <c r="A10400" s="62">
        <v>43201808</v>
      </c>
      <c r="B10400" s="63" t="s">
        <v>4187</v>
      </c>
    </row>
    <row r="10401" spans="1:2" x14ac:dyDescent="0.25">
      <c r="A10401" s="62">
        <v>43201809</v>
      </c>
      <c r="B10401" s="63" t="s">
        <v>9637</v>
      </c>
    </row>
    <row r="10402" spans="1:2" x14ac:dyDescent="0.25">
      <c r="A10402" s="62">
        <v>43201810</v>
      </c>
      <c r="B10402" s="63" t="s">
        <v>4149</v>
      </c>
    </row>
    <row r="10403" spans="1:2" x14ac:dyDescent="0.25">
      <c r="A10403" s="62">
        <v>43201811</v>
      </c>
      <c r="B10403" s="63" t="s">
        <v>13307</v>
      </c>
    </row>
    <row r="10404" spans="1:2" x14ac:dyDescent="0.25">
      <c r="A10404" s="62">
        <v>43201812</v>
      </c>
      <c r="B10404" s="63" t="s">
        <v>3059</v>
      </c>
    </row>
    <row r="10405" spans="1:2" x14ac:dyDescent="0.25">
      <c r="A10405" s="62">
        <v>43201813</v>
      </c>
      <c r="B10405" s="63" t="s">
        <v>18373</v>
      </c>
    </row>
    <row r="10406" spans="1:2" x14ac:dyDescent="0.25">
      <c r="A10406" s="62">
        <v>43201814</v>
      </c>
      <c r="B10406" s="63" t="s">
        <v>2772</v>
      </c>
    </row>
    <row r="10407" spans="1:2" x14ac:dyDescent="0.25">
      <c r="A10407" s="62">
        <v>43201815</v>
      </c>
      <c r="B10407" s="63" t="s">
        <v>13311</v>
      </c>
    </row>
    <row r="10408" spans="1:2" x14ac:dyDescent="0.25">
      <c r="A10408" s="62">
        <v>43201902</v>
      </c>
      <c r="B10408" s="63" t="s">
        <v>8933</v>
      </c>
    </row>
    <row r="10409" spans="1:2" x14ac:dyDescent="0.25">
      <c r="A10409" s="62">
        <v>43201903</v>
      </c>
      <c r="B10409" s="63" t="s">
        <v>2044</v>
      </c>
    </row>
    <row r="10410" spans="1:2" x14ac:dyDescent="0.25">
      <c r="A10410" s="62">
        <v>43202001</v>
      </c>
      <c r="B10410" s="63" t="s">
        <v>1464</v>
      </c>
    </row>
    <row r="10411" spans="1:2" x14ac:dyDescent="0.25">
      <c r="A10411" s="62">
        <v>43202002</v>
      </c>
      <c r="B10411" s="63" t="s">
        <v>9710</v>
      </c>
    </row>
    <row r="10412" spans="1:2" x14ac:dyDescent="0.25">
      <c r="A10412" s="62">
        <v>43202003</v>
      </c>
      <c r="B10412" s="63" t="s">
        <v>4652</v>
      </c>
    </row>
    <row r="10413" spans="1:2" x14ac:dyDescent="0.25">
      <c r="A10413" s="62">
        <v>43202004</v>
      </c>
      <c r="B10413" s="63" t="s">
        <v>2480</v>
      </c>
    </row>
    <row r="10414" spans="1:2" x14ac:dyDescent="0.25">
      <c r="A10414" s="62">
        <v>43202005</v>
      </c>
      <c r="B10414" s="63" t="s">
        <v>16598</v>
      </c>
    </row>
    <row r="10415" spans="1:2" x14ac:dyDescent="0.25">
      <c r="A10415" s="62">
        <v>43202101</v>
      </c>
      <c r="B10415" s="63" t="s">
        <v>8490</v>
      </c>
    </row>
    <row r="10416" spans="1:2" x14ac:dyDescent="0.25">
      <c r="A10416" s="62">
        <v>43202102</v>
      </c>
      <c r="B10416" s="63" t="s">
        <v>4422</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14579</v>
      </c>
    </row>
    <row r="10421" spans="1:2" x14ac:dyDescent="0.25">
      <c r="A10421" s="62">
        <v>43202202</v>
      </c>
      <c r="B10421" s="63" t="s">
        <v>7191</v>
      </c>
    </row>
    <row r="10422" spans="1:2" x14ac:dyDescent="0.25">
      <c r="A10422" s="62">
        <v>43202204</v>
      </c>
      <c r="B10422" s="63" t="s">
        <v>619</v>
      </c>
    </row>
    <row r="10423" spans="1:2" x14ac:dyDescent="0.25">
      <c r="A10423" s="62">
        <v>43202205</v>
      </c>
      <c r="B10423" s="63" t="s">
        <v>14198</v>
      </c>
    </row>
    <row r="10424" spans="1:2" x14ac:dyDescent="0.25">
      <c r="A10424" s="62">
        <v>43202206</v>
      </c>
      <c r="B10424" s="63" t="s">
        <v>5520</v>
      </c>
    </row>
    <row r="10425" spans="1:2" x14ac:dyDescent="0.25">
      <c r="A10425" s="62">
        <v>43202207</v>
      </c>
      <c r="B10425" s="63" t="s">
        <v>1353</v>
      </c>
    </row>
    <row r="10426" spans="1:2" x14ac:dyDescent="0.25">
      <c r="A10426" s="62">
        <v>43202208</v>
      </c>
      <c r="B10426" s="63" t="s">
        <v>12167</v>
      </c>
    </row>
    <row r="10427" spans="1:2" x14ac:dyDescent="0.25">
      <c r="A10427" s="62">
        <v>43202209</v>
      </c>
      <c r="B10427" s="63" t="s">
        <v>7837</v>
      </c>
    </row>
    <row r="10428" spans="1:2" x14ac:dyDescent="0.25">
      <c r="A10428" s="62">
        <v>43202210</v>
      </c>
      <c r="B10428" s="63" t="s">
        <v>4311</v>
      </c>
    </row>
    <row r="10429" spans="1:2" x14ac:dyDescent="0.25">
      <c r="A10429" s="62">
        <v>43202211</v>
      </c>
      <c r="B10429" s="63" t="s">
        <v>12506</v>
      </c>
    </row>
    <row r="10430" spans="1:2" x14ac:dyDescent="0.25">
      <c r="A10430" s="62">
        <v>43202212</v>
      </c>
      <c r="B10430" s="63" t="s">
        <v>4883</v>
      </c>
    </row>
    <row r="10431" spans="1:2" x14ac:dyDescent="0.25">
      <c r="A10431" s="62">
        <v>43202213</v>
      </c>
      <c r="B10431" s="63" t="s">
        <v>9248</v>
      </c>
    </row>
    <row r="10432" spans="1:2" x14ac:dyDescent="0.25">
      <c r="A10432" s="62">
        <v>43202214</v>
      </c>
      <c r="B10432" s="63" t="s">
        <v>18663</v>
      </c>
    </row>
    <row r="10433" spans="1:2" x14ac:dyDescent="0.25">
      <c r="A10433" s="62">
        <v>43211501</v>
      </c>
      <c r="B10433" s="63" t="s">
        <v>15984</v>
      </c>
    </row>
    <row r="10434" spans="1:2" x14ac:dyDescent="0.25">
      <c r="A10434" s="62">
        <v>43211502</v>
      </c>
      <c r="B10434" s="63" t="s">
        <v>14286</v>
      </c>
    </row>
    <row r="10435" spans="1:2" x14ac:dyDescent="0.25">
      <c r="A10435" s="62">
        <v>43211503</v>
      </c>
      <c r="B10435" s="63" t="s">
        <v>13641</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9196</v>
      </c>
    </row>
    <row r="10439" spans="1:2" x14ac:dyDescent="0.25">
      <c r="A10439" s="62">
        <v>43211507</v>
      </c>
      <c r="B10439" s="63" t="s">
        <v>210</v>
      </c>
    </row>
    <row r="10440" spans="1:2" x14ac:dyDescent="0.25">
      <c r="A10440" s="62">
        <v>43211508</v>
      </c>
      <c r="B10440" s="63" t="s">
        <v>7220</v>
      </c>
    </row>
    <row r="10441" spans="1:2" x14ac:dyDescent="0.25">
      <c r="A10441" s="62">
        <v>43211509</v>
      </c>
      <c r="B10441" s="63" t="s">
        <v>7761</v>
      </c>
    </row>
    <row r="10442" spans="1:2" x14ac:dyDescent="0.25">
      <c r="A10442" s="62">
        <v>43211510</v>
      </c>
      <c r="B10442" s="63" t="s">
        <v>4651</v>
      </c>
    </row>
    <row r="10443" spans="1:2" x14ac:dyDescent="0.25">
      <c r="A10443" s="62">
        <v>43211511</v>
      </c>
      <c r="B10443" s="63" t="s">
        <v>2121</v>
      </c>
    </row>
    <row r="10444" spans="1:2" x14ac:dyDescent="0.25">
      <c r="A10444" s="62">
        <v>43211512</v>
      </c>
      <c r="B10444" s="63" t="s">
        <v>11900</v>
      </c>
    </row>
    <row r="10445" spans="1:2" x14ac:dyDescent="0.25">
      <c r="A10445" s="62">
        <v>43211601</v>
      </c>
      <c r="B10445" s="63" t="s">
        <v>4903</v>
      </c>
    </row>
    <row r="10446" spans="1:2" x14ac:dyDescent="0.25">
      <c r="A10446" s="62">
        <v>43211602</v>
      </c>
      <c r="B10446" s="63" t="s">
        <v>11936</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16524</v>
      </c>
    </row>
    <row r="10450" spans="1:2" x14ac:dyDescent="0.25">
      <c r="A10450" s="62">
        <v>43211606</v>
      </c>
      <c r="B10450" s="63" t="s">
        <v>5637</v>
      </c>
    </row>
    <row r="10451" spans="1:2" x14ac:dyDescent="0.25">
      <c r="A10451" s="62">
        <v>43211607</v>
      </c>
      <c r="B10451" s="63" t="s">
        <v>9259</v>
      </c>
    </row>
    <row r="10452" spans="1:2" x14ac:dyDescent="0.25">
      <c r="A10452" s="62">
        <v>43211608</v>
      </c>
      <c r="B10452" s="63" t="s">
        <v>12398</v>
      </c>
    </row>
    <row r="10453" spans="1:2" x14ac:dyDescent="0.25">
      <c r="A10453" s="62">
        <v>43211609</v>
      </c>
      <c r="B10453" s="63" t="s">
        <v>13764</v>
      </c>
    </row>
    <row r="10454" spans="1:2" x14ac:dyDescent="0.25">
      <c r="A10454" s="62">
        <v>43211701</v>
      </c>
      <c r="B10454" s="63" t="s">
        <v>4150</v>
      </c>
    </row>
    <row r="10455" spans="1:2" x14ac:dyDescent="0.25">
      <c r="A10455" s="62">
        <v>43211702</v>
      </c>
      <c r="B10455" s="63" t="s">
        <v>9602</v>
      </c>
    </row>
    <row r="10456" spans="1:2" x14ac:dyDescent="0.25">
      <c r="A10456" s="62">
        <v>43211704</v>
      </c>
      <c r="B10456" s="63" t="s">
        <v>10346</v>
      </c>
    </row>
    <row r="10457" spans="1:2" x14ac:dyDescent="0.25">
      <c r="A10457" s="62">
        <v>43211705</v>
      </c>
      <c r="B10457" s="63" t="s">
        <v>2926</v>
      </c>
    </row>
    <row r="10458" spans="1:2" x14ac:dyDescent="0.25">
      <c r="A10458" s="62">
        <v>43211706</v>
      </c>
      <c r="B10458" s="63" t="s">
        <v>5594</v>
      </c>
    </row>
    <row r="10459" spans="1:2" x14ac:dyDescent="0.25">
      <c r="A10459" s="62">
        <v>43211707</v>
      </c>
      <c r="B10459" s="63" t="s">
        <v>12544</v>
      </c>
    </row>
    <row r="10460" spans="1:2" x14ac:dyDescent="0.25">
      <c r="A10460" s="62">
        <v>43211708</v>
      </c>
      <c r="B10460" s="63" t="s">
        <v>3779</v>
      </c>
    </row>
    <row r="10461" spans="1:2" x14ac:dyDescent="0.25">
      <c r="A10461" s="62">
        <v>43211709</v>
      </c>
      <c r="B10461" s="63" t="s">
        <v>15329</v>
      </c>
    </row>
    <row r="10462" spans="1:2" x14ac:dyDescent="0.25">
      <c r="A10462" s="62">
        <v>43211710</v>
      </c>
      <c r="B10462" s="63" t="s">
        <v>7315</v>
      </c>
    </row>
    <row r="10463" spans="1:2" x14ac:dyDescent="0.25">
      <c r="A10463" s="62">
        <v>43211711</v>
      </c>
      <c r="B10463" s="63" t="s">
        <v>11312</v>
      </c>
    </row>
    <row r="10464" spans="1:2" x14ac:dyDescent="0.25">
      <c r="A10464" s="62">
        <v>43211712</v>
      </c>
      <c r="B10464" s="63" t="s">
        <v>3093</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10738</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6587</v>
      </c>
    </row>
    <row r="10471" spans="1:2" x14ac:dyDescent="0.25">
      <c r="A10471" s="62">
        <v>43211720</v>
      </c>
      <c r="B10471" s="63" t="s">
        <v>8317</v>
      </c>
    </row>
    <row r="10472" spans="1:2" x14ac:dyDescent="0.25">
      <c r="A10472" s="62">
        <v>43211721</v>
      </c>
      <c r="B10472" s="63" t="s">
        <v>3683</v>
      </c>
    </row>
    <row r="10473" spans="1:2" x14ac:dyDescent="0.25">
      <c r="A10473" s="62">
        <v>43211801</v>
      </c>
      <c r="B10473" s="63" t="s">
        <v>14756</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8149</v>
      </c>
    </row>
    <row r="10478" spans="1:2" x14ac:dyDescent="0.25">
      <c r="A10478" s="62">
        <v>43211901</v>
      </c>
      <c r="B10478" s="63" t="s">
        <v>3956</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1319</v>
      </c>
    </row>
    <row r="10483" spans="1:2" x14ac:dyDescent="0.25">
      <c r="A10483" s="62">
        <v>43212001</v>
      </c>
      <c r="B10483" s="63" t="s">
        <v>16194</v>
      </c>
    </row>
    <row r="10484" spans="1:2" x14ac:dyDescent="0.25">
      <c r="A10484" s="62">
        <v>43212002</v>
      </c>
      <c r="B10484" s="63" t="s">
        <v>8896</v>
      </c>
    </row>
    <row r="10485" spans="1:2" x14ac:dyDescent="0.25">
      <c r="A10485" s="62">
        <v>43212101</v>
      </c>
      <c r="B10485" s="63" t="s">
        <v>16895</v>
      </c>
    </row>
    <row r="10486" spans="1:2" x14ac:dyDescent="0.25">
      <c r="A10486" s="62">
        <v>43212102</v>
      </c>
      <c r="B10486" s="63" t="s">
        <v>13180</v>
      </c>
    </row>
    <row r="10487" spans="1:2" x14ac:dyDescent="0.25">
      <c r="A10487" s="62">
        <v>43212103</v>
      </c>
      <c r="B10487" s="63" t="s">
        <v>14024</v>
      </c>
    </row>
    <row r="10488" spans="1:2" x14ac:dyDescent="0.25">
      <c r="A10488" s="62">
        <v>43212104</v>
      </c>
      <c r="B10488" s="63" t="s">
        <v>1912</v>
      </c>
    </row>
    <row r="10489" spans="1:2" x14ac:dyDescent="0.25">
      <c r="A10489" s="62">
        <v>43212105</v>
      </c>
      <c r="B10489" s="63" t="s">
        <v>11766</v>
      </c>
    </row>
    <row r="10490" spans="1:2" x14ac:dyDescent="0.25">
      <c r="A10490" s="62">
        <v>43212106</v>
      </c>
      <c r="B10490" s="63" t="s">
        <v>5444</v>
      </c>
    </row>
    <row r="10491" spans="1:2" x14ac:dyDescent="0.25">
      <c r="A10491" s="62">
        <v>43212107</v>
      </c>
      <c r="B10491" s="63" t="s">
        <v>8551</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1720</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13241</v>
      </c>
    </row>
    <row r="10498" spans="1:2" x14ac:dyDescent="0.25">
      <c r="A10498" s="62">
        <v>43212114</v>
      </c>
      <c r="B10498" s="63" t="s">
        <v>2487</v>
      </c>
    </row>
    <row r="10499" spans="1:2" x14ac:dyDescent="0.25">
      <c r="A10499" s="62">
        <v>43221501</v>
      </c>
      <c r="B10499" s="63" t="s">
        <v>14820</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13705</v>
      </c>
    </row>
    <row r="10503" spans="1:2" x14ac:dyDescent="0.25">
      <c r="A10503" s="62">
        <v>43221505</v>
      </c>
      <c r="B10503" s="63" t="s">
        <v>314</v>
      </c>
    </row>
    <row r="10504" spans="1:2" x14ac:dyDescent="0.25">
      <c r="A10504" s="62">
        <v>43221506</v>
      </c>
      <c r="B10504" s="63" t="s">
        <v>12757</v>
      </c>
    </row>
    <row r="10505" spans="1:2" x14ac:dyDescent="0.25">
      <c r="A10505" s="62">
        <v>43221507</v>
      </c>
      <c r="B10505" s="63" t="s">
        <v>9693</v>
      </c>
    </row>
    <row r="10506" spans="1:2" x14ac:dyDescent="0.25">
      <c r="A10506" s="62">
        <v>43221508</v>
      </c>
      <c r="B10506" s="63" t="s">
        <v>15046</v>
      </c>
    </row>
    <row r="10507" spans="1:2" x14ac:dyDescent="0.25">
      <c r="A10507" s="62">
        <v>43221509</v>
      </c>
      <c r="B10507" s="63" t="s">
        <v>3511</v>
      </c>
    </row>
    <row r="10508" spans="1:2" x14ac:dyDescent="0.25">
      <c r="A10508" s="62">
        <v>43221510</v>
      </c>
      <c r="B10508" s="63" t="s">
        <v>9744</v>
      </c>
    </row>
    <row r="10509" spans="1:2" x14ac:dyDescent="0.25">
      <c r="A10509" s="62">
        <v>43221513</v>
      </c>
      <c r="B10509" s="63" t="s">
        <v>5812</v>
      </c>
    </row>
    <row r="10510" spans="1:2" x14ac:dyDescent="0.25">
      <c r="A10510" s="62">
        <v>43221514</v>
      </c>
      <c r="B10510" s="63" t="s">
        <v>6648</v>
      </c>
    </row>
    <row r="10511" spans="1:2" x14ac:dyDescent="0.25">
      <c r="A10511" s="62">
        <v>43221515</v>
      </c>
      <c r="B10511" s="63" t="s">
        <v>8140</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15039</v>
      </c>
    </row>
    <row r="10515" spans="1:2" x14ac:dyDescent="0.25">
      <c r="A10515" s="62">
        <v>43221519</v>
      </c>
      <c r="B10515" s="63" t="s">
        <v>10983</v>
      </c>
    </row>
    <row r="10516" spans="1:2" x14ac:dyDescent="0.25">
      <c r="A10516" s="62">
        <v>43221520</v>
      </c>
      <c r="B10516" s="63" t="s">
        <v>13440</v>
      </c>
    </row>
    <row r="10517" spans="1:2" x14ac:dyDescent="0.25">
      <c r="A10517" s="62">
        <v>43221521</v>
      </c>
      <c r="B10517" s="63" t="s">
        <v>7876</v>
      </c>
    </row>
    <row r="10518" spans="1:2" x14ac:dyDescent="0.25">
      <c r="A10518" s="62">
        <v>43221522</v>
      </c>
      <c r="B10518" s="63" t="s">
        <v>3751</v>
      </c>
    </row>
    <row r="10519" spans="1:2" x14ac:dyDescent="0.25">
      <c r="A10519" s="62">
        <v>43221523</v>
      </c>
      <c r="B10519" s="63" t="s">
        <v>9286</v>
      </c>
    </row>
    <row r="10520" spans="1:2" x14ac:dyDescent="0.25">
      <c r="A10520" s="62">
        <v>43221524</v>
      </c>
      <c r="B10520" s="63" t="s">
        <v>6310</v>
      </c>
    </row>
    <row r="10521" spans="1:2" x14ac:dyDescent="0.25">
      <c r="A10521" s="62">
        <v>43221525</v>
      </c>
      <c r="B10521" s="63" t="s">
        <v>18158</v>
      </c>
    </row>
    <row r="10522" spans="1:2" x14ac:dyDescent="0.25">
      <c r="A10522" s="62">
        <v>43221526</v>
      </c>
      <c r="B10522" s="63" t="s">
        <v>11056</v>
      </c>
    </row>
    <row r="10523" spans="1:2" x14ac:dyDescent="0.25">
      <c r="A10523" s="62">
        <v>43221601</v>
      </c>
      <c r="B10523" s="63" t="s">
        <v>14627</v>
      </c>
    </row>
    <row r="10524" spans="1:2" x14ac:dyDescent="0.25">
      <c r="A10524" s="62">
        <v>43221602</v>
      </c>
      <c r="B10524" s="63" t="s">
        <v>6362</v>
      </c>
    </row>
    <row r="10525" spans="1:2" x14ac:dyDescent="0.25">
      <c r="A10525" s="62">
        <v>43221603</v>
      </c>
      <c r="B10525" s="63" t="s">
        <v>10821</v>
      </c>
    </row>
    <row r="10526" spans="1:2" x14ac:dyDescent="0.25">
      <c r="A10526" s="62">
        <v>43221701</v>
      </c>
      <c r="B10526" s="63" t="s">
        <v>12615</v>
      </c>
    </row>
    <row r="10527" spans="1:2" x14ac:dyDescent="0.25">
      <c r="A10527" s="62">
        <v>43221702</v>
      </c>
      <c r="B10527" s="63" t="s">
        <v>4410</v>
      </c>
    </row>
    <row r="10528" spans="1:2" x14ac:dyDescent="0.25">
      <c r="A10528" s="62">
        <v>43221703</v>
      </c>
      <c r="B10528" s="63" t="s">
        <v>3884</v>
      </c>
    </row>
    <row r="10529" spans="1:2" x14ac:dyDescent="0.25">
      <c r="A10529" s="62">
        <v>43221704</v>
      </c>
      <c r="B10529" s="63" t="s">
        <v>8858</v>
      </c>
    </row>
    <row r="10530" spans="1:2" x14ac:dyDescent="0.25">
      <c r="A10530" s="62">
        <v>43221705</v>
      </c>
      <c r="B10530" s="63" t="s">
        <v>1845</v>
      </c>
    </row>
    <row r="10531" spans="1:2" x14ac:dyDescent="0.25">
      <c r="A10531" s="62">
        <v>43221706</v>
      </c>
      <c r="B10531" s="63" t="s">
        <v>209</v>
      </c>
    </row>
    <row r="10532" spans="1:2" x14ac:dyDescent="0.25">
      <c r="A10532" s="62">
        <v>43221707</v>
      </c>
      <c r="B10532" s="63" t="s">
        <v>11072</v>
      </c>
    </row>
    <row r="10533" spans="1:2" x14ac:dyDescent="0.25">
      <c r="A10533" s="62">
        <v>43221708</v>
      </c>
      <c r="B10533" s="63" t="s">
        <v>12333</v>
      </c>
    </row>
    <row r="10534" spans="1:2" x14ac:dyDescent="0.25">
      <c r="A10534" s="62">
        <v>43221709</v>
      </c>
      <c r="B10534" s="63" t="s">
        <v>3641</v>
      </c>
    </row>
    <row r="10535" spans="1:2" x14ac:dyDescent="0.25">
      <c r="A10535" s="62">
        <v>43221710</v>
      </c>
      <c r="B10535" s="63" t="s">
        <v>15472</v>
      </c>
    </row>
    <row r="10536" spans="1:2" x14ac:dyDescent="0.25">
      <c r="A10536" s="62">
        <v>43221711</v>
      </c>
      <c r="B10536" s="63" t="s">
        <v>13973</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7182</v>
      </c>
    </row>
    <row r="10540" spans="1:2" x14ac:dyDescent="0.25">
      <c r="A10540" s="62">
        <v>43221715</v>
      </c>
      <c r="B10540" s="63" t="s">
        <v>8186</v>
      </c>
    </row>
    <row r="10541" spans="1:2" x14ac:dyDescent="0.25">
      <c r="A10541" s="62">
        <v>43221716</v>
      </c>
      <c r="B10541" s="63" t="s">
        <v>8919</v>
      </c>
    </row>
    <row r="10542" spans="1:2" x14ac:dyDescent="0.25">
      <c r="A10542" s="62">
        <v>43221717</v>
      </c>
      <c r="B10542" s="63" t="s">
        <v>9538</v>
      </c>
    </row>
    <row r="10543" spans="1:2" x14ac:dyDescent="0.25">
      <c r="A10543" s="62">
        <v>43221718</v>
      </c>
      <c r="B10543" s="63" t="s">
        <v>1111</v>
      </c>
    </row>
    <row r="10544" spans="1:2" x14ac:dyDescent="0.25">
      <c r="A10544" s="62">
        <v>43221719</v>
      </c>
      <c r="B10544" s="63" t="s">
        <v>4960</v>
      </c>
    </row>
    <row r="10545" spans="1:2" x14ac:dyDescent="0.25">
      <c r="A10545" s="62">
        <v>43221720</v>
      </c>
      <c r="B10545" s="63" t="s">
        <v>8357</v>
      </c>
    </row>
    <row r="10546" spans="1:2" x14ac:dyDescent="0.25">
      <c r="A10546" s="62">
        <v>43221721</v>
      </c>
      <c r="B10546" s="63" t="s">
        <v>17208</v>
      </c>
    </row>
    <row r="10547" spans="1:2" x14ac:dyDescent="0.25">
      <c r="A10547" s="62">
        <v>43221801</v>
      </c>
      <c r="B10547" s="63" t="s">
        <v>6691</v>
      </c>
    </row>
    <row r="10548" spans="1:2" x14ac:dyDescent="0.25">
      <c r="A10548" s="62">
        <v>43221802</v>
      </c>
      <c r="B10548" s="63" t="s">
        <v>14017</v>
      </c>
    </row>
    <row r="10549" spans="1:2" x14ac:dyDescent="0.25">
      <c r="A10549" s="62">
        <v>43221803</v>
      </c>
      <c r="B10549" s="63" t="s">
        <v>13346</v>
      </c>
    </row>
    <row r="10550" spans="1:2" x14ac:dyDescent="0.25">
      <c r="A10550" s="62">
        <v>43221804</v>
      </c>
      <c r="B10550" s="63" t="s">
        <v>9553</v>
      </c>
    </row>
    <row r="10551" spans="1:2" x14ac:dyDescent="0.25">
      <c r="A10551" s="62">
        <v>43221805</v>
      </c>
      <c r="B10551" s="63" t="s">
        <v>11176</v>
      </c>
    </row>
    <row r="10552" spans="1:2" x14ac:dyDescent="0.25">
      <c r="A10552" s="62">
        <v>43221806</v>
      </c>
      <c r="B10552" s="63" t="s">
        <v>18411</v>
      </c>
    </row>
    <row r="10553" spans="1:2" x14ac:dyDescent="0.25">
      <c r="A10553" s="62">
        <v>43221807</v>
      </c>
      <c r="B10553" s="63" t="s">
        <v>12273</v>
      </c>
    </row>
    <row r="10554" spans="1:2" x14ac:dyDescent="0.25">
      <c r="A10554" s="62">
        <v>43221808</v>
      </c>
      <c r="B10554" s="63" t="s">
        <v>15943</v>
      </c>
    </row>
    <row r="10555" spans="1:2" x14ac:dyDescent="0.25">
      <c r="A10555" s="62">
        <v>43222501</v>
      </c>
      <c r="B10555" s="63" t="s">
        <v>9139</v>
      </c>
    </row>
    <row r="10556" spans="1:2" x14ac:dyDescent="0.25">
      <c r="A10556" s="62">
        <v>43222502</v>
      </c>
      <c r="B10556" s="63" t="s">
        <v>17876</v>
      </c>
    </row>
    <row r="10557" spans="1:2" x14ac:dyDescent="0.25">
      <c r="A10557" s="62">
        <v>43222503</v>
      </c>
      <c r="B10557" s="63" t="s">
        <v>3717</v>
      </c>
    </row>
    <row r="10558" spans="1:2" x14ac:dyDescent="0.25">
      <c r="A10558" s="62">
        <v>43222602</v>
      </c>
      <c r="B10558" s="63" t="s">
        <v>10019</v>
      </c>
    </row>
    <row r="10559" spans="1:2" x14ac:dyDescent="0.25">
      <c r="A10559" s="62">
        <v>43222604</v>
      </c>
      <c r="B10559" s="63" t="s">
        <v>8997</v>
      </c>
    </row>
    <row r="10560" spans="1:2" x14ac:dyDescent="0.25">
      <c r="A10560" s="62">
        <v>43222605</v>
      </c>
      <c r="B10560" s="63" t="s">
        <v>1248</v>
      </c>
    </row>
    <row r="10561" spans="1:2" x14ac:dyDescent="0.25">
      <c r="A10561" s="62">
        <v>43222606</v>
      </c>
      <c r="B10561" s="63" t="s">
        <v>11448</v>
      </c>
    </row>
    <row r="10562" spans="1:2" x14ac:dyDescent="0.25">
      <c r="A10562" s="62">
        <v>43222607</v>
      </c>
      <c r="B10562" s="63" t="s">
        <v>4957</v>
      </c>
    </row>
    <row r="10563" spans="1:2" x14ac:dyDescent="0.25">
      <c r="A10563" s="62">
        <v>43222608</v>
      </c>
      <c r="B10563" s="63" t="s">
        <v>8567</v>
      </c>
    </row>
    <row r="10564" spans="1:2" x14ac:dyDescent="0.25">
      <c r="A10564" s="62">
        <v>43222609</v>
      </c>
      <c r="B10564" s="63" t="s">
        <v>14485</v>
      </c>
    </row>
    <row r="10565" spans="1:2" x14ac:dyDescent="0.25">
      <c r="A10565" s="62">
        <v>43222610</v>
      </c>
      <c r="B10565" s="63" t="s">
        <v>4038</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4840</v>
      </c>
    </row>
    <row r="10572" spans="1:2" x14ac:dyDescent="0.25">
      <c r="A10572" s="62">
        <v>43222622</v>
      </c>
      <c r="B10572" s="63" t="s">
        <v>9967</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6641</v>
      </c>
    </row>
    <row r="10577" spans="1:2" x14ac:dyDescent="0.25">
      <c r="A10577" s="62">
        <v>43222627</v>
      </c>
      <c r="B10577" s="63" t="s">
        <v>18225</v>
      </c>
    </row>
    <row r="10578" spans="1:2" x14ac:dyDescent="0.25">
      <c r="A10578" s="62">
        <v>43222628</v>
      </c>
      <c r="B10578" s="63" t="s">
        <v>11349</v>
      </c>
    </row>
    <row r="10579" spans="1:2" x14ac:dyDescent="0.25">
      <c r="A10579" s="62">
        <v>43222629</v>
      </c>
      <c r="B10579" s="63" t="s">
        <v>5687</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12644</v>
      </c>
    </row>
    <row r="10583" spans="1:2" x14ac:dyDescent="0.25">
      <c r="A10583" s="62">
        <v>43222701</v>
      </c>
      <c r="B10583" s="63" t="s">
        <v>12742</v>
      </c>
    </row>
    <row r="10584" spans="1:2" x14ac:dyDescent="0.25">
      <c r="A10584" s="62">
        <v>43222702</v>
      </c>
      <c r="B10584" s="63" t="s">
        <v>15459</v>
      </c>
    </row>
    <row r="10585" spans="1:2" x14ac:dyDescent="0.25">
      <c r="A10585" s="62">
        <v>43222703</v>
      </c>
      <c r="B10585" s="63" t="s">
        <v>7547</v>
      </c>
    </row>
    <row r="10586" spans="1:2" x14ac:dyDescent="0.25">
      <c r="A10586" s="62">
        <v>43222801</v>
      </c>
      <c r="B10586" s="63" t="s">
        <v>3143</v>
      </c>
    </row>
    <row r="10587" spans="1:2" x14ac:dyDescent="0.25">
      <c r="A10587" s="62">
        <v>43222802</v>
      </c>
      <c r="B10587" s="63" t="s">
        <v>12252</v>
      </c>
    </row>
    <row r="10588" spans="1:2" x14ac:dyDescent="0.25">
      <c r="A10588" s="62">
        <v>43222803</v>
      </c>
      <c r="B10588" s="63" t="s">
        <v>11314</v>
      </c>
    </row>
    <row r="10589" spans="1:2" x14ac:dyDescent="0.25">
      <c r="A10589" s="62">
        <v>43222805</v>
      </c>
      <c r="B10589" s="63" t="s">
        <v>2661</v>
      </c>
    </row>
    <row r="10590" spans="1:2" x14ac:dyDescent="0.25">
      <c r="A10590" s="62">
        <v>43222806</v>
      </c>
      <c r="B10590" s="63" t="s">
        <v>8041</v>
      </c>
    </row>
    <row r="10591" spans="1:2" x14ac:dyDescent="0.25">
      <c r="A10591" s="62">
        <v>43222811</v>
      </c>
      <c r="B10591" s="63" t="s">
        <v>347</v>
      </c>
    </row>
    <row r="10592" spans="1:2" x14ac:dyDescent="0.25">
      <c r="A10592" s="62">
        <v>43222813</v>
      </c>
      <c r="B10592" s="63" t="s">
        <v>15037</v>
      </c>
    </row>
    <row r="10593" spans="1:2" x14ac:dyDescent="0.25">
      <c r="A10593" s="62">
        <v>43222814</v>
      </c>
      <c r="B10593" s="63" t="s">
        <v>5694</v>
      </c>
    </row>
    <row r="10594" spans="1:2" x14ac:dyDescent="0.25">
      <c r="A10594" s="62">
        <v>43222815</v>
      </c>
      <c r="B10594" s="63" t="s">
        <v>6330</v>
      </c>
    </row>
    <row r="10595" spans="1:2" x14ac:dyDescent="0.25">
      <c r="A10595" s="62">
        <v>43222816</v>
      </c>
      <c r="B10595" s="63" t="s">
        <v>9937</v>
      </c>
    </row>
    <row r="10596" spans="1:2" x14ac:dyDescent="0.25">
      <c r="A10596" s="62">
        <v>43222817</v>
      </c>
      <c r="B10596" s="63" t="s">
        <v>6941</v>
      </c>
    </row>
    <row r="10597" spans="1:2" x14ac:dyDescent="0.25">
      <c r="A10597" s="62">
        <v>43222818</v>
      </c>
      <c r="B10597" s="63" t="s">
        <v>5317</v>
      </c>
    </row>
    <row r="10598" spans="1:2" x14ac:dyDescent="0.25">
      <c r="A10598" s="62">
        <v>43222819</v>
      </c>
      <c r="B10598" s="63" t="s">
        <v>7416</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13939</v>
      </c>
    </row>
    <row r="10603" spans="1:2" x14ac:dyDescent="0.25">
      <c r="A10603" s="62">
        <v>43222824</v>
      </c>
      <c r="B10603" s="63" t="s">
        <v>16896</v>
      </c>
    </row>
    <row r="10604" spans="1:2" x14ac:dyDescent="0.25">
      <c r="A10604" s="62">
        <v>43222825</v>
      </c>
      <c r="B10604" s="63" t="s">
        <v>11186</v>
      </c>
    </row>
    <row r="10605" spans="1:2" x14ac:dyDescent="0.25">
      <c r="A10605" s="62">
        <v>43222901</v>
      </c>
      <c r="B10605" s="63" t="s">
        <v>13980</v>
      </c>
    </row>
    <row r="10606" spans="1:2" x14ac:dyDescent="0.25">
      <c r="A10606" s="62">
        <v>43222902</v>
      </c>
      <c r="B10606" s="63" t="s">
        <v>12545</v>
      </c>
    </row>
    <row r="10607" spans="1:2" x14ac:dyDescent="0.25">
      <c r="A10607" s="62">
        <v>43223001</v>
      </c>
      <c r="B10607" s="63" t="s">
        <v>14183</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14616</v>
      </c>
    </row>
    <row r="10611" spans="1:2" x14ac:dyDescent="0.25">
      <c r="A10611" s="62">
        <v>43223104</v>
      </c>
      <c r="B10611" s="63" t="s">
        <v>12982</v>
      </c>
    </row>
    <row r="10612" spans="1:2" x14ac:dyDescent="0.25">
      <c r="A10612" s="62">
        <v>43223105</v>
      </c>
      <c r="B10612" s="63" t="s">
        <v>14229</v>
      </c>
    </row>
    <row r="10613" spans="1:2" x14ac:dyDescent="0.25">
      <c r="A10613" s="62">
        <v>43223106</v>
      </c>
      <c r="B10613" s="63" t="s">
        <v>14384</v>
      </c>
    </row>
    <row r="10614" spans="1:2" x14ac:dyDescent="0.25">
      <c r="A10614" s="62">
        <v>43223107</v>
      </c>
      <c r="B10614" s="63" t="s">
        <v>2610</v>
      </c>
    </row>
    <row r="10615" spans="1:2" x14ac:dyDescent="0.25">
      <c r="A10615" s="62">
        <v>43223108</v>
      </c>
      <c r="B10615" s="63" t="s">
        <v>14931</v>
      </c>
    </row>
    <row r="10616" spans="1:2" x14ac:dyDescent="0.25">
      <c r="A10616" s="62">
        <v>43223109</v>
      </c>
      <c r="B10616" s="63" t="s">
        <v>17112</v>
      </c>
    </row>
    <row r="10617" spans="1:2" x14ac:dyDescent="0.25">
      <c r="A10617" s="62">
        <v>43223110</v>
      </c>
      <c r="B10617" s="63" t="s">
        <v>11274</v>
      </c>
    </row>
    <row r="10618" spans="1:2" x14ac:dyDescent="0.25">
      <c r="A10618" s="62">
        <v>43223111</v>
      </c>
      <c r="B10618" s="63" t="s">
        <v>10060</v>
      </c>
    </row>
    <row r="10619" spans="1:2" x14ac:dyDescent="0.25">
      <c r="A10619" s="62">
        <v>43223112</v>
      </c>
      <c r="B10619" s="63" t="s">
        <v>11615</v>
      </c>
    </row>
    <row r="10620" spans="1:2" x14ac:dyDescent="0.25">
      <c r="A10620" s="62">
        <v>43223113</v>
      </c>
      <c r="B10620" s="63" t="s">
        <v>2210</v>
      </c>
    </row>
    <row r="10621" spans="1:2" x14ac:dyDescent="0.25">
      <c r="A10621" s="62">
        <v>43223201</v>
      </c>
      <c r="B10621" s="63" t="s">
        <v>14549</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4123</v>
      </c>
    </row>
    <row r="10625" spans="1:2" x14ac:dyDescent="0.25">
      <c r="A10625" s="62">
        <v>43223205</v>
      </c>
      <c r="B10625" s="63" t="s">
        <v>8844</v>
      </c>
    </row>
    <row r="10626" spans="1:2" x14ac:dyDescent="0.25">
      <c r="A10626" s="62">
        <v>43223206</v>
      </c>
      <c r="B10626" s="63" t="s">
        <v>1941</v>
      </c>
    </row>
    <row r="10627" spans="1:2" x14ac:dyDescent="0.25">
      <c r="A10627" s="62">
        <v>43223207</v>
      </c>
      <c r="B10627" s="63" t="s">
        <v>13234</v>
      </c>
    </row>
    <row r="10628" spans="1:2" x14ac:dyDescent="0.25">
      <c r="A10628" s="62">
        <v>43223208</v>
      </c>
      <c r="B10628" s="63" t="s">
        <v>2991</v>
      </c>
    </row>
    <row r="10629" spans="1:2" x14ac:dyDescent="0.25">
      <c r="A10629" s="62">
        <v>43223209</v>
      </c>
      <c r="B10629" s="63" t="s">
        <v>4246</v>
      </c>
    </row>
    <row r="10630" spans="1:2" x14ac:dyDescent="0.25">
      <c r="A10630" s="62">
        <v>43223210</v>
      </c>
      <c r="B10630" s="63" t="s">
        <v>13119</v>
      </c>
    </row>
    <row r="10631" spans="1:2" x14ac:dyDescent="0.25">
      <c r="A10631" s="62">
        <v>43223211</v>
      </c>
      <c r="B10631" s="63" t="s">
        <v>8772</v>
      </c>
    </row>
    <row r="10632" spans="1:2" x14ac:dyDescent="0.25">
      <c r="A10632" s="62">
        <v>43223212</v>
      </c>
      <c r="B10632" s="63" t="s">
        <v>7947</v>
      </c>
    </row>
    <row r="10633" spans="1:2" x14ac:dyDescent="0.25">
      <c r="A10633" s="62">
        <v>43231501</v>
      </c>
      <c r="B10633" s="63" t="s">
        <v>1587</v>
      </c>
    </row>
    <row r="10634" spans="1:2" x14ac:dyDescent="0.25">
      <c r="A10634" s="62">
        <v>43231503</v>
      </c>
      <c r="B10634" s="63" t="s">
        <v>6287</v>
      </c>
    </row>
    <row r="10635" spans="1:2" x14ac:dyDescent="0.25">
      <c r="A10635" s="62">
        <v>43231505</v>
      </c>
      <c r="B10635" s="63" t="s">
        <v>14349</v>
      </c>
    </row>
    <row r="10636" spans="1:2" x14ac:dyDescent="0.25">
      <c r="A10636" s="62">
        <v>43231506</v>
      </c>
      <c r="B10636" s="63" t="s">
        <v>3855</v>
      </c>
    </row>
    <row r="10637" spans="1:2" x14ac:dyDescent="0.25">
      <c r="A10637" s="62">
        <v>43231507</v>
      </c>
      <c r="B10637" s="63" t="s">
        <v>14793</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8566</v>
      </c>
    </row>
    <row r="10641" spans="1:2" x14ac:dyDescent="0.25">
      <c r="A10641" s="62">
        <v>43231511</v>
      </c>
      <c r="B10641" s="63" t="s">
        <v>2781</v>
      </c>
    </row>
    <row r="10642" spans="1:2" x14ac:dyDescent="0.25">
      <c r="A10642" s="62">
        <v>43231512</v>
      </c>
      <c r="B10642" s="63" t="s">
        <v>4257</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10485</v>
      </c>
    </row>
    <row r="10646" spans="1:2" x14ac:dyDescent="0.25">
      <c r="A10646" s="62">
        <v>43231603</v>
      </c>
      <c r="B10646" s="63" t="s">
        <v>4096</v>
      </c>
    </row>
    <row r="10647" spans="1:2" x14ac:dyDescent="0.25">
      <c r="A10647" s="62">
        <v>43231604</v>
      </c>
      <c r="B10647" s="63" t="s">
        <v>13171</v>
      </c>
    </row>
    <row r="10648" spans="1:2" x14ac:dyDescent="0.25">
      <c r="A10648" s="62">
        <v>43231605</v>
      </c>
      <c r="B10648" s="63" t="s">
        <v>5504</v>
      </c>
    </row>
    <row r="10649" spans="1:2" x14ac:dyDescent="0.25">
      <c r="A10649" s="62">
        <v>43232001</v>
      </c>
      <c r="B10649" s="63" t="s">
        <v>9325</v>
      </c>
    </row>
    <row r="10650" spans="1:2" x14ac:dyDescent="0.25">
      <c r="A10650" s="62">
        <v>43232002</v>
      </c>
      <c r="B10650" s="63" t="s">
        <v>15344</v>
      </c>
    </row>
    <row r="10651" spans="1:2" x14ac:dyDescent="0.25">
      <c r="A10651" s="62">
        <v>43232003</v>
      </c>
      <c r="B10651" s="63" t="s">
        <v>7967</v>
      </c>
    </row>
    <row r="10652" spans="1:2" x14ac:dyDescent="0.25">
      <c r="A10652" s="62">
        <v>43232004</v>
      </c>
      <c r="B10652" s="63" t="s">
        <v>14312</v>
      </c>
    </row>
    <row r="10653" spans="1:2" x14ac:dyDescent="0.25">
      <c r="A10653" s="62">
        <v>43232005</v>
      </c>
      <c r="B10653" s="63" t="s">
        <v>6860</v>
      </c>
    </row>
    <row r="10654" spans="1:2" x14ac:dyDescent="0.25">
      <c r="A10654" s="62">
        <v>43232101</v>
      </c>
      <c r="B10654" s="63" t="s">
        <v>14514</v>
      </c>
    </row>
    <row r="10655" spans="1:2" x14ac:dyDescent="0.25">
      <c r="A10655" s="62">
        <v>43232102</v>
      </c>
      <c r="B10655" s="63" t="s">
        <v>11697</v>
      </c>
    </row>
    <row r="10656" spans="1:2" x14ac:dyDescent="0.25">
      <c r="A10656" s="62">
        <v>43232103</v>
      </c>
      <c r="B10656" s="63" t="s">
        <v>12032</v>
      </c>
    </row>
    <row r="10657" spans="1:2" x14ac:dyDescent="0.25">
      <c r="A10657" s="62">
        <v>43232104</v>
      </c>
      <c r="B10657" s="63" t="s">
        <v>2094</v>
      </c>
    </row>
    <row r="10658" spans="1:2" x14ac:dyDescent="0.25">
      <c r="A10658" s="62">
        <v>43232105</v>
      </c>
      <c r="B10658" s="63" t="s">
        <v>11022</v>
      </c>
    </row>
    <row r="10659" spans="1:2" x14ac:dyDescent="0.25">
      <c r="A10659" s="62">
        <v>43232106</v>
      </c>
      <c r="B10659" s="63" t="s">
        <v>2529</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1631</v>
      </c>
    </row>
    <row r="10665" spans="1:2" x14ac:dyDescent="0.25">
      <c r="A10665" s="62">
        <v>43232201</v>
      </c>
      <c r="B10665" s="63" t="s">
        <v>7434</v>
      </c>
    </row>
    <row r="10666" spans="1:2" x14ac:dyDescent="0.25">
      <c r="A10666" s="62">
        <v>43232202</v>
      </c>
      <c r="B10666" s="63" t="s">
        <v>7394</v>
      </c>
    </row>
    <row r="10667" spans="1:2" x14ac:dyDescent="0.25">
      <c r="A10667" s="62">
        <v>43232203</v>
      </c>
      <c r="B10667" s="63" t="s">
        <v>4477</v>
      </c>
    </row>
    <row r="10668" spans="1:2" x14ac:dyDescent="0.25">
      <c r="A10668" s="62">
        <v>43232301</v>
      </c>
      <c r="B10668" s="63" t="s">
        <v>3348</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11338</v>
      </c>
    </row>
    <row r="10672" spans="1:2" x14ac:dyDescent="0.25">
      <c r="A10672" s="62">
        <v>43232305</v>
      </c>
      <c r="B10672" s="63" t="s">
        <v>6908</v>
      </c>
    </row>
    <row r="10673" spans="1:2" x14ac:dyDescent="0.25">
      <c r="A10673" s="62">
        <v>43232306</v>
      </c>
      <c r="B10673" s="63" t="s">
        <v>12957</v>
      </c>
    </row>
    <row r="10674" spans="1:2" x14ac:dyDescent="0.25">
      <c r="A10674" s="62">
        <v>43232307</v>
      </c>
      <c r="B10674" s="63" t="s">
        <v>4961</v>
      </c>
    </row>
    <row r="10675" spans="1:2" x14ac:dyDescent="0.25">
      <c r="A10675" s="62">
        <v>43232309</v>
      </c>
      <c r="B10675" s="63" t="s">
        <v>2478</v>
      </c>
    </row>
    <row r="10676" spans="1:2" x14ac:dyDescent="0.25">
      <c r="A10676" s="62">
        <v>43232310</v>
      </c>
      <c r="B10676" s="63" t="s">
        <v>4386</v>
      </c>
    </row>
    <row r="10677" spans="1:2" x14ac:dyDescent="0.25">
      <c r="A10677" s="62">
        <v>43232311</v>
      </c>
      <c r="B10677" s="63" t="s">
        <v>3662</v>
      </c>
    </row>
    <row r="10678" spans="1:2" x14ac:dyDescent="0.25">
      <c r="A10678" s="62">
        <v>43232312</v>
      </c>
      <c r="B10678" s="63" t="s">
        <v>9483</v>
      </c>
    </row>
    <row r="10679" spans="1:2" x14ac:dyDescent="0.25">
      <c r="A10679" s="62">
        <v>43232313</v>
      </c>
      <c r="B10679" s="63" t="s">
        <v>1000</v>
      </c>
    </row>
    <row r="10680" spans="1:2" x14ac:dyDescent="0.25">
      <c r="A10680" s="62">
        <v>43232401</v>
      </c>
      <c r="B10680" s="63" t="s">
        <v>12954</v>
      </c>
    </row>
    <row r="10681" spans="1:2" x14ac:dyDescent="0.25">
      <c r="A10681" s="62">
        <v>43232402</v>
      </c>
      <c r="B10681" s="63" t="s">
        <v>9078</v>
      </c>
    </row>
    <row r="10682" spans="1:2" x14ac:dyDescent="0.25">
      <c r="A10682" s="62">
        <v>43232403</v>
      </c>
      <c r="B10682" s="63" t="s">
        <v>2561</v>
      </c>
    </row>
    <row r="10683" spans="1:2" x14ac:dyDescent="0.25">
      <c r="A10683" s="62">
        <v>43232404</v>
      </c>
      <c r="B10683" s="63" t="s">
        <v>10048</v>
      </c>
    </row>
    <row r="10684" spans="1:2" x14ac:dyDescent="0.25">
      <c r="A10684" s="62">
        <v>43232405</v>
      </c>
      <c r="B10684" s="63" t="s">
        <v>12905</v>
      </c>
    </row>
    <row r="10685" spans="1:2" x14ac:dyDescent="0.25">
      <c r="A10685" s="62">
        <v>43232406</v>
      </c>
      <c r="B10685" s="63" t="s">
        <v>3092</v>
      </c>
    </row>
    <row r="10686" spans="1:2" x14ac:dyDescent="0.25">
      <c r="A10686" s="62">
        <v>43232407</v>
      </c>
      <c r="B10686" s="63" t="s">
        <v>5404</v>
      </c>
    </row>
    <row r="10687" spans="1:2" x14ac:dyDescent="0.25">
      <c r="A10687" s="62">
        <v>43232408</v>
      </c>
      <c r="B10687" s="63" t="s">
        <v>16272</v>
      </c>
    </row>
    <row r="10688" spans="1:2" x14ac:dyDescent="0.25">
      <c r="A10688" s="62">
        <v>43232409</v>
      </c>
      <c r="B10688" s="63" t="s">
        <v>7706</v>
      </c>
    </row>
    <row r="10689" spans="1:2" x14ac:dyDescent="0.25">
      <c r="A10689" s="62">
        <v>43232501</v>
      </c>
      <c r="B10689" s="63" t="s">
        <v>17577</v>
      </c>
    </row>
    <row r="10690" spans="1:2" x14ac:dyDescent="0.25">
      <c r="A10690" s="62">
        <v>43232502</v>
      </c>
      <c r="B10690" s="63" t="s">
        <v>5506</v>
      </c>
    </row>
    <row r="10691" spans="1:2" x14ac:dyDescent="0.25">
      <c r="A10691" s="62">
        <v>43232503</v>
      </c>
      <c r="B10691" s="63" t="s">
        <v>3609</v>
      </c>
    </row>
    <row r="10692" spans="1:2" x14ac:dyDescent="0.25">
      <c r="A10692" s="62">
        <v>43232504</v>
      </c>
      <c r="B10692" s="63" t="s">
        <v>11962</v>
      </c>
    </row>
    <row r="10693" spans="1:2" x14ac:dyDescent="0.25">
      <c r="A10693" s="62">
        <v>43232601</v>
      </c>
      <c r="B10693" s="63" t="s">
        <v>6457</v>
      </c>
    </row>
    <row r="10694" spans="1:2" x14ac:dyDescent="0.25">
      <c r="A10694" s="62">
        <v>43232602</v>
      </c>
      <c r="B10694" s="63" t="s">
        <v>1628</v>
      </c>
    </row>
    <row r="10695" spans="1:2" x14ac:dyDescent="0.25">
      <c r="A10695" s="62">
        <v>43232603</v>
      </c>
      <c r="B10695" s="63" t="s">
        <v>11702</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12382</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4368</v>
      </c>
    </row>
    <row r="10702" spans="1:2" x14ac:dyDescent="0.25">
      <c r="A10702" s="62">
        <v>43232610</v>
      </c>
      <c r="B10702" s="63" t="s">
        <v>2965</v>
      </c>
    </row>
    <row r="10703" spans="1:2" x14ac:dyDescent="0.25">
      <c r="A10703" s="62">
        <v>43232611</v>
      </c>
      <c r="B10703" s="63" t="s">
        <v>12323</v>
      </c>
    </row>
    <row r="10704" spans="1:2" x14ac:dyDescent="0.25">
      <c r="A10704" s="62">
        <v>43232612</v>
      </c>
      <c r="B10704" s="63" t="s">
        <v>2376</v>
      </c>
    </row>
    <row r="10705" spans="1:2" x14ac:dyDescent="0.25">
      <c r="A10705" s="62">
        <v>43232701</v>
      </c>
      <c r="B10705" s="63" t="s">
        <v>11319</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17900</v>
      </c>
    </row>
    <row r="10709" spans="1:2" x14ac:dyDescent="0.25">
      <c r="A10709" s="62">
        <v>43232705</v>
      </c>
      <c r="B10709" s="63" t="s">
        <v>2029</v>
      </c>
    </row>
    <row r="10710" spans="1:2" x14ac:dyDescent="0.25">
      <c r="A10710" s="62">
        <v>43232801</v>
      </c>
      <c r="B10710" s="63" t="s">
        <v>1187</v>
      </c>
    </row>
    <row r="10711" spans="1:2" x14ac:dyDescent="0.25">
      <c r="A10711" s="62">
        <v>43232802</v>
      </c>
      <c r="B10711" s="63" t="s">
        <v>8460</v>
      </c>
    </row>
    <row r="10712" spans="1:2" x14ac:dyDescent="0.25">
      <c r="A10712" s="62">
        <v>43232803</v>
      </c>
      <c r="B10712" s="63" t="s">
        <v>1226</v>
      </c>
    </row>
    <row r="10713" spans="1:2" x14ac:dyDescent="0.25">
      <c r="A10713" s="62">
        <v>43232804</v>
      </c>
      <c r="B10713" s="63" t="s">
        <v>8474</v>
      </c>
    </row>
    <row r="10714" spans="1:2" x14ac:dyDescent="0.25">
      <c r="A10714" s="62">
        <v>43232901</v>
      </c>
      <c r="B10714" s="63" t="s">
        <v>4206</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10585</v>
      </c>
    </row>
    <row r="10718" spans="1:2" x14ac:dyDescent="0.25">
      <c r="A10718" s="62">
        <v>43232905</v>
      </c>
      <c r="B10718" s="63" t="s">
        <v>10553</v>
      </c>
    </row>
    <row r="10719" spans="1:2" x14ac:dyDescent="0.25">
      <c r="A10719" s="62">
        <v>43232906</v>
      </c>
      <c r="B10719" s="63" t="s">
        <v>2658</v>
      </c>
    </row>
    <row r="10720" spans="1:2" x14ac:dyDescent="0.25">
      <c r="A10720" s="62">
        <v>43232907</v>
      </c>
      <c r="B10720" s="63" t="s">
        <v>6509</v>
      </c>
    </row>
    <row r="10721" spans="1:2" x14ac:dyDescent="0.25">
      <c r="A10721" s="62">
        <v>43232908</v>
      </c>
      <c r="B10721" s="63" t="s">
        <v>18391</v>
      </c>
    </row>
    <row r="10722" spans="1:2" x14ac:dyDescent="0.25">
      <c r="A10722" s="62">
        <v>43232909</v>
      </c>
      <c r="B10722" s="63" t="s">
        <v>6539</v>
      </c>
    </row>
    <row r="10723" spans="1:2" x14ac:dyDescent="0.25">
      <c r="A10723" s="62">
        <v>43232910</v>
      </c>
      <c r="B10723" s="63" t="s">
        <v>9009</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8781</v>
      </c>
    </row>
    <row r="10728" spans="1:2" x14ac:dyDescent="0.25">
      <c r="A10728" s="62">
        <v>43232915</v>
      </c>
      <c r="B10728" s="63" t="s">
        <v>17405</v>
      </c>
    </row>
    <row r="10729" spans="1:2" x14ac:dyDescent="0.25">
      <c r="A10729" s="62">
        <v>43233001</v>
      </c>
      <c r="B10729" s="63" t="s">
        <v>7342</v>
      </c>
    </row>
    <row r="10730" spans="1:2" x14ac:dyDescent="0.25">
      <c r="A10730" s="62">
        <v>43233002</v>
      </c>
      <c r="B10730" s="63" t="s">
        <v>2057</v>
      </c>
    </row>
    <row r="10731" spans="1:2" x14ac:dyDescent="0.25">
      <c r="A10731" s="62">
        <v>43233004</v>
      </c>
      <c r="B10731" s="63" t="s">
        <v>5183</v>
      </c>
    </row>
    <row r="10732" spans="1:2" x14ac:dyDescent="0.25">
      <c r="A10732" s="62">
        <v>43233201</v>
      </c>
      <c r="B10732" s="63" t="s">
        <v>3103</v>
      </c>
    </row>
    <row r="10733" spans="1:2" x14ac:dyDescent="0.25">
      <c r="A10733" s="62">
        <v>43233203</v>
      </c>
      <c r="B10733" s="63" t="s">
        <v>13701</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4479</v>
      </c>
    </row>
    <row r="10737" spans="1:2" x14ac:dyDescent="0.25">
      <c r="A10737" s="62">
        <v>43233402</v>
      </c>
      <c r="B10737" s="63" t="s">
        <v>715</v>
      </c>
    </row>
    <row r="10738" spans="1:2" x14ac:dyDescent="0.25">
      <c r="A10738" s="62">
        <v>43233403</v>
      </c>
      <c r="B10738" s="63" t="s">
        <v>7173</v>
      </c>
    </row>
    <row r="10739" spans="1:2" x14ac:dyDescent="0.25">
      <c r="A10739" s="62">
        <v>43233404</v>
      </c>
      <c r="B10739" s="63" t="s">
        <v>10569</v>
      </c>
    </row>
    <row r="10740" spans="1:2" x14ac:dyDescent="0.25">
      <c r="A10740" s="62">
        <v>43233405</v>
      </c>
      <c r="B10740" s="63" t="s">
        <v>13156</v>
      </c>
    </row>
    <row r="10741" spans="1:2" x14ac:dyDescent="0.25">
      <c r="A10741" s="62">
        <v>43233406</v>
      </c>
      <c r="B10741" s="63" t="s">
        <v>14144</v>
      </c>
    </row>
    <row r="10742" spans="1:2" x14ac:dyDescent="0.25">
      <c r="A10742" s="62">
        <v>43233407</v>
      </c>
      <c r="B10742" s="63" t="s">
        <v>11159</v>
      </c>
    </row>
    <row r="10743" spans="1:2" x14ac:dyDescent="0.25">
      <c r="A10743" s="62">
        <v>43233410</v>
      </c>
      <c r="B10743" s="63" t="s">
        <v>5769</v>
      </c>
    </row>
    <row r="10744" spans="1:2" x14ac:dyDescent="0.25">
      <c r="A10744" s="62">
        <v>43233411</v>
      </c>
      <c r="B10744" s="63" t="s">
        <v>13197</v>
      </c>
    </row>
    <row r="10745" spans="1:2" x14ac:dyDescent="0.25">
      <c r="A10745" s="62">
        <v>43233413</v>
      </c>
      <c r="B10745" s="63" t="s">
        <v>17441</v>
      </c>
    </row>
    <row r="10746" spans="1:2" x14ac:dyDescent="0.25">
      <c r="A10746" s="62">
        <v>43233414</v>
      </c>
      <c r="B10746" s="63" t="s">
        <v>12793</v>
      </c>
    </row>
    <row r="10747" spans="1:2" x14ac:dyDescent="0.25">
      <c r="A10747" s="62">
        <v>43233415</v>
      </c>
      <c r="B10747" s="63" t="s">
        <v>7724</v>
      </c>
    </row>
    <row r="10748" spans="1:2" x14ac:dyDescent="0.25">
      <c r="A10748" s="62">
        <v>43233501</v>
      </c>
      <c r="B10748" s="63" t="s">
        <v>6215</v>
      </c>
    </row>
    <row r="10749" spans="1:2" x14ac:dyDescent="0.25">
      <c r="A10749" s="62">
        <v>43233502</v>
      </c>
      <c r="B10749" s="63" t="s">
        <v>1389</v>
      </c>
    </row>
    <row r="10750" spans="1:2" x14ac:dyDescent="0.25">
      <c r="A10750" s="62">
        <v>43233503</v>
      </c>
      <c r="B10750" s="63" t="s">
        <v>16894</v>
      </c>
    </row>
    <row r="10751" spans="1:2" x14ac:dyDescent="0.25">
      <c r="A10751" s="62">
        <v>43233504</v>
      </c>
      <c r="B10751" s="63" t="s">
        <v>3266</v>
      </c>
    </row>
    <row r="10752" spans="1:2" x14ac:dyDescent="0.25">
      <c r="A10752" s="62">
        <v>43233505</v>
      </c>
      <c r="B10752" s="63" t="s">
        <v>16333</v>
      </c>
    </row>
    <row r="10753" spans="1:2" x14ac:dyDescent="0.25">
      <c r="A10753" s="62">
        <v>43233506</v>
      </c>
      <c r="B10753" s="63" t="s">
        <v>11381</v>
      </c>
    </row>
    <row r="10754" spans="1:2" x14ac:dyDescent="0.25">
      <c r="A10754" s="62">
        <v>43233507</v>
      </c>
      <c r="B10754" s="63" t="s">
        <v>2281</v>
      </c>
    </row>
    <row r="10755" spans="1:2" x14ac:dyDescent="0.25">
      <c r="A10755" s="62">
        <v>43233508</v>
      </c>
      <c r="B10755" s="63" t="s">
        <v>2569</v>
      </c>
    </row>
    <row r="10756" spans="1:2" x14ac:dyDescent="0.25">
      <c r="A10756" s="62">
        <v>43233509</v>
      </c>
      <c r="B10756" s="63" t="s">
        <v>10111</v>
      </c>
    </row>
    <row r="10757" spans="1:2" x14ac:dyDescent="0.25">
      <c r="A10757" s="62">
        <v>43233510</v>
      </c>
      <c r="B10757" s="63" t="s">
        <v>10150</v>
      </c>
    </row>
    <row r="10758" spans="1:2" x14ac:dyDescent="0.25">
      <c r="A10758" s="62">
        <v>43233511</v>
      </c>
      <c r="B10758" s="63" t="s">
        <v>7996</v>
      </c>
    </row>
    <row r="10759" spans="1:2" x14ac:dyDescent="0.25">
      <c r="A10759" s="62">
        <v>44101501</v>
      </c>
      <c r="B10759" s="63" t="s">
        <v>7533</v>
      </c>
    </row>
    <row r="10760" spans="1:2" x14ac:dyDescent="0.25">
      <c r="A10760" s="62">
        <v>44101502</v>
      </c>
      <c r="B10760" s="63" t="s">
        <v>6058</v>
      </c>
    </row>
    <row r="10761" spans="1:2" x14ac:dyDescent="0.25">
      <c r="A10761" s="62">
        <v>44101503</v>
      </c>
      <c r="B10761" s="63" t="s">
        <v>18741</v>
      </c>
    </row>
    <row r="10762" spans="1:2" x14ac:dyDescent="0.25">
      <c r="A10762" s="62">
        <v>44101504</v>
      </c>
      <c r="B10762" s="63" t="s">
        <v>14202</v>
      </c>
    </row>
    <row r="10763" spans="1:2" x14ac:dyDescent="0.25">
      <c r="A10763" s="62">
        <v>44101505</v>
      </c>
      <c r="B10763" s="63" t="s">
        <v>13575</v>
      </c>
    </row>
    <row r="10764" spans="1:2" x14ac:dyDescent="0.25">
      <c r="A10764" s="62">
        <v>44101506</v>
      </c>
      <c r="B10764" s="63" t="s">
        <v>12211</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11876</v>
      </c>
    </row>
    <row r="10768" spans="1:2" x14ac:dyDescent="0.25">
      <c r="A10768" s="62">
        <v>44101604</v>
      </c>
      <c r="B10768" s="63" t="s">
        <v>4825</v>
      </c>
    </row>
    <row r="10769" spans="1:2" x14ac:dyDescent="0.25">
      <c r="A10769" s="62">
        <v>44101605</v>
      </c>
      <c r="B10769" s="63" t="s">
        <v>2745</v>
      </c>
    </row>
    <row r="10770" spans="1:2" x14ac:dyDescent="0.25">
      <c r="A10770" s="62">
        <v>44101606</v>
      </c>
      <c r="B10770" s="63" t="s">
        <v>15395</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10135</v>
      </c>
    </row>
    <row r="10774" spans="1:2" x14ac:dyDescent="0.25">
      <c r="A10774" s="62">
        <v>44101704</v>
      </c>
      <c r="B10774" s="63" t="s">
        <v>4530</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8158</v>
      </c>
    </row>
    <row r="10779" spans="1:2" x14ac:dyDescent="0.25">
      <c r="A10779" s="62">
        <v>44101709</v>
      </c>
      <c r="B10779" s="63" t="s">
        <v>4820</v>
      </c>
    </row>
    <row r="10780" spans="1:2" x14ac:dyDescent="0.25">
      <c r="A10780" s="62">
        <v>44101710</v>
      </c>
      <c r="B10780" s="63" t="s">
        <v>13979</v>
      </c>
    </row>
    <row r="10781" spans="1:2" x14ac:dyDescent="0.25">
      <c r="A10781" s="62">
        <v>44101711</v>
      </c>
      <c r="B10781" s="63" t="s">
        <v>12341</v>
      </c>
    </row>
    <row r="10782" spans="1:2" x14ac:dyDescent="0.25">
      <c r="A10782" s="62">
        <v>44101712</v>
      </c>
      <c r="B10782" s="63" t="s">
        <v>16645</v>
      </c>
    </row>
    <row r="10783" spans="1:2" x14ac:dyDescent="0.25">
      <c r="A10783" s="62">
        <v>44101713</v>
      </c>
      <c r="B10783" s="63" t="s">
        <v>15118</v>
      </c>
    </row>
    <row r="10784" spans="1:2" x14ac:dyDescent="0.25">
      <c r="A10784" s="62">
        <v>44101714</v>
      </c>
      <c r="B10784" s="63" t="s">
        <v>1211</v>
      </c>
    </row>
    <row r="10785" spans="1:2" x14ac:dyDescent="0.25">
      <c r="A10785" s="62">
        <v>44101715</v>
      </c>
      <c r="B10785" s="63" t="s">
        <v>5942</v>
      </c>
    </row>
    <row r="10786" spans="1:2" x14ac:dyDescent="0.25">
      <c r="A10786" s="62">
        <v>44101716</v>
      </c>
      <c r="B10786" s="63" t="s">
        <v>16033</v>
      </c>
    </row>
    <row r="10787" spans="1:2" x14ac:dyDescent="0.25">
      <c r="A10787" s="62">
        <v>44101718</v>
      </c>
      <c r="B10787" s="63" t="s">
        <v>6608</v>
      </c>
    </row>
    <row r="10788" spans="1:2" x14ac:dyDescent="0.25">
      <c r="A10788" s="62">
        <v>44101719</v>
      </c>
      <c r="B10788" s="63" t="s">
        <v>15016</v>
      </c>
    </row>
    <row r="10789" spans="1:2" x14ac:dyDescent="0.25">
      <c r="A10789" s="62">
        <v>44101720</v>
      </c>
      <c r="B10789" s="63" t="s">
        <v>14054</v>
      </c>
    </row>
    <row r="10790" spans="1:2" x14ac:dyDescent="0.25">
      <c r="A10790" s="62">
        <v>44101721</v>
      </c>
      <c r="B10790" s="63" t="s">
        <v>767</v>
      </c>
    </row>
    <row r="10791" spans="1:2" x14ac:dyDescent="0.25">
      <c r="A10791" s="62">
        <v>44101722</v>
      </c>
      <c r="B10791" s="63" t="s">
        <v>2439</v>
      </c>
    </row>
    <row r="10792" spans="1:2" x14ac:dyDescent="0.25">
      <c r="A10792" s="62">
        <v>44101723</v>
      </c>
      <c r="B10792" s="63" t="s">
        <v>11931</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9311</v>
      </c>
    </row>
    <row r="10796" spans="1:2" x14ac:dyDescent="0.25">
      <c r="A10796" s="62">
        <v>44101727</v>
      </c>
      <c r="B10796" s="63" t="s">
        <v>14321</v>
      </c>
    </row>
    <row r="10797" spans="1:2" x14ac:dyDescent="0.25">
      <c r="A10797" s="62">
        <v>44101728</v>
      </c>
      <c r="B10797" s="63" t="s">
        <v>708</v>
      </c>
    </row>
    <row r="10798" spans="1:2" x14ac:dyDescent="0.25">
      <c r="A10798" s="62">
        <v>44101729</v>
      </c>
      <c r="B10798" s="63" t="s">
        <v>8399</v>
      </c>
    </row>
    <row r="10799" spans="1:2" x14ac:dyDescent="0.25">
      <c r="A10799" s="62">
        <v>44101801</v>
      </c>
      <c r="B10799" s="63" t="s">
        <v>16783</v>
      </c>
    </row>
    <row r="10800" spans="1:2" x14ac:dyDescent="0.25">
      <c r="A10800" s="62">
        <v>44101802</v>
      </c>
      <c r="B10800" s="63" t="s">
        <v>14421</v>
      </c>
    </row>
    <row r="10801" spans="1:2" x14ac:dyDescent="0.25">
      <c r="A10801" s="62">
        <v>44101803</v>
      </c>
      <c r="B10801" s="63" t="s">
        <v>2947</v>
      </c>
    </row>
    <row r="10802" spans="1:2" x14ac:dyDescent="0.25">
      <c r="A10802" s="62">
        <v>44101804</v>
      </c>
      <c r="B10802" s="63" t="s">
        <v>1004</v>
      </c>
    </row>
    <row r="10803" spans="1:2" x14ac:dyDescent="0.25">
      <c r="A10803" s="62">
        <v>44101805</v>
      </c>
      <c r="B10803" s="63" t="s">
        <v>8501</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14609</v>
      </c>
    </row>
    <row r="10808" spans="1:2" x14ac:dyDescent="0.25">
      <c r="A10808" s="62">
        <v>44102002</v>
      </c>
      <c r="B10808" s="63" t="s">
        <v>11823</v>
      </c>
    </row>
    <row r="10809" spans="1:2" x14ac:dyDescent="0.25">
      <c r="A10809" s="62">
        <v>44102003</v>
      </c>
      <c r="B10809" s="63" t="s">
        <v>1502</v>
      </c>
    </row>
    <row r="10810" spans="1:2" x14ac:dyDescent="0.25">
      <c r="A10810" s="62">
        <v>44102004</v>
      </c>
      <c r="B10810" s="63" t="s">
        <v>7495</v>
      </c>
    </row>
    <row r="10811" spans="1:2" x14ac:dyDescent="0.25">
      <c r="A10811" s="62">
        <v>44102101</v>
      </c>
      <c r="B10811" s="63" t="s">
        <v>863</v>
      </c>
    </row>
    <row r="10812" spans="1:2" x14ac:dyDescent="0.25">
      <c r="A10812" s="62">
        <v>44102102</v>
      </c>
      <c r="B10812" s="63" t="s">
        <v>1821</v>
      </c>
    </row>
    <row r="10813" spans="1:2" x14ac:dyDescent="0.25">
      <c r="A10813" s="62">
        <v>44102103</v>
      </c>
      <c r="B10813" s="63" t="s">
        <v>11964</v>
      </c>
    </row>
    <row r="10814" spans="1:2" x14ac:dyDescent="0.25">
      <c r="A10814" s="62">
        <v>44102104</v>
      </c>
      <c r="B10814" s="63" t="s">
        <v>4162</v>
      </c>
    </row>
    <row r="10815" spans="1:2" x14ac:dyDescent="0.25">
      <c r="A10815" s="62">
        <v>44102105</v>
      </c>
      <c r="B10815" s="63" t="s">
        <v>16432</v>
      </c>
    </row>
    <row r="10816" spans="1:2" x14ac:dyDescent="0.25">
      <c r="A10816" s="62">
        <v>44102106</v>
      </c>
      <c r="B10816" s="63" t="s">
        <v>2106</v>
      </c>
    </row>
    <row r="10817" spans="1:2" x14ac:dyDescent="0.25">
      <c r="A10817" s="62">
        <v>44102107</v>
      </c>
      <c r="B10817" s="63" t="s">
        <v>12165</v>
      </c>
    </row>
    <row r="10818" spans="1:2" x14ac:dyDescent="0.25">
      <c r="A10818" s="62">
        <v>44102108</v>
      </c>
      <c r="B10818" s="63" t="s">
        <v>13224</v>
      </c>
    </row>
    <row r="10819" spans="1:2" x14ac:dyDescent="0.25">
      <c r="A10819" s="62">
        <v>44102201</v>
      </c>
      <c r="B10819" s="63" t="s">
        <v>7205</v>
      </c>
    </row>
    <row r="10820" spans="1:2" x14ac:dyDescent="0.25">
      <c r="A10820" s="62">
        <v>44102202</v>
      </c>
      <c r="B10820" s="63" t="s">
        <v>15075</v>
      </c>
    </row>
    <row r="10821" spans="1:2" x14ac:dyDescent="0.25">
      <c r="A10821" s="62">
        <v>44102203</v>
      </c>
      <c r="B10821" s="63" t="s">
        <v>5552</v>
      </c>
    </row>
    <row r="10822" spans="1:2" x14ac:dyDescent="0.25">
      <c r="A10822" s="62">
        <v>44102301</v>
      </c>
      <c r="B10822" s="63" t="s">
        <v>11098</v>
      </c>
    </row>
    <row r="10823" spans="1:2" x14ac:dyDescent="0.25">
      <c r="A10823" s="62">
        <v>44102302</v>
      </c>
      <c r="B10823" s="63" t="s">
        <v>15333</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5698</v>
      </c>
    </row>
    <row r="10827" spans="1:2" x14ac:dyDescent="0.25">
      <c r="A10827" s="62">
        <v>44102306</v>
      </c>
      <c r="B10827" s="63" t="s">
        <v>11309</v>
      </c>
    </row>
    <row r="10828" spans="1:2" x14ac:dyDescent="0.25">
      <c r="A10828" s="62">
        <v>44102307</v>
      </c>
      <c r="B10828" s="63" t="s">
        <v>14980</v>
      </c>
    </row>
    <row r="10829" spans="1:2" x14ac:dyDescent="0.25">
      <c r="A10829" s="62">
        <v>44102402</v>
      </c>
      <c r="B10829" s="63" t="s">
        <v>7148</v>
      </c>
    </row>
    <row r="10830" spans="1:2" x14ac:dyDescent="0.25">
      <c r="A10830" s="62">
        <v>44102403</v>
      </c>
      <c r="B10830" s="63" t="s">
        <v>5236</v>
      </c>
    </row>
    <row r="10831" spans="1:2" x14ac:dyDescent="0.25">
      <c r="A10831" s="62">
        <v>44102404</v>
      </c>
      <c r="B10831" s="63" t="s">
        <v>4930</v>
      </c>
    </row>
    <row r="10832" spans="1:2" x14ac:dyDescent="0.25">
      <c r="A10832" s="62">
        <v>44102405</v>
      </c>
      <c r="B10832" s="63" t="s">
        <v>5038</v>
      </c>
    </row>
    <row r="10833" spans="1:2" x14ac:dyDescent="0.25">
      <c r="A10833" s="62">
        <v>44102406</v>
      </c>
      <c r="B10833" s="63" t="s">
        <v>5666</v>
      </c>
    </row>
    <row r="10834" spans="1:2" x14ac:dyDescent="0.25">
      <c r="A10834" s="62">
        <v>44102407</v>
      </c>
      <c r="B10834" s="63" t="s">
        <v>13733</v>
      </c>
    </row>
    <row r="10835" spans="1:2" x14ac:dyDescent="0.25">
      <c r="A10835" s="62">
        <v>44102408</v>
      </c>
      <c r="B10835" s="63" t="s">
        <v>18101</v>
      </c>
    </row>
    <row r="10836" spans="1:2" x14ac:dyDescent="0.25">
      <c r="A10836" s="62">
        <v>44102409</v>
      </c>
      <c r="B10836" s="63" t="s">
        <v>15142</v>
      </c>
    </row>
    <row r="10837" spans="1:2" x14ac:dyDescent="0.25">
      <c r="A10837" s="62">
        <v>44102411</v>
      </c>
      <c r="B10837" s="63" t="s">
        <v>3675</v>
      </c>
    </row>
    <row r="10838" spans="1:2" x14ac:dyDescent="0.25">
      <c r="A10838" s="62">
        <v>44102412</v>
      </c>
      <c r="B10838" s="63" t="s">
        <v>13704</v>
      </c>
    </row>
    <row r="10839" spans="1:2" x14ac:dyDescent="0.25">
      <c r="A10839" s="62">
        <v>44102501</v>
      </c>
      <c r="B10839" s="63" t="s">
        <v>10850</v>
      </c>
    </row>
    <row r="10840" spans="1:2" x14ac:dyDescent="0.25">
      <c r="A10840" s="62">
        <v>44102502</v>
      </c>
      <c r="B10840" s="63" t="s">
        <v>12968</v>
      </c>
    </row>
    <row r="10841" spans="1:2" x14ac:dyDescent="0.25">
      <c r="A10841" s="62">
        <v>44102503</v>
      </c>
      <c r="B10841" s="63" t="s">
        <v>15958</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3088</v>
      </c>
    </row>
    <row r="10846" spans="1:2" x14ac:dyDescent="0.25">
      <c r="A10846" s="62">
        <v>44102606</v>
      </c>
      <c r="B10846" s="63" t="s">
        <v>12321</v>
      </c>
    </row>
    <row r="10847" spans="1:2" x14ac:dyDescent="0.25">
      <c r="A10847" s="62">
        <v>44102607</v>
      </c>
      <c r="B10847" s="63" t="s">
        <v>18009</v>
      </c>
    </row>
    <row r="10848" spans="1:2" x14ac:dyDescent="0.25">
      <c r="A10848" s="62">
        <v>44102608</v>
      </c>
      <c r="B10848" s="63" t="s">
        <v>3625</v>
      </c>
    </row>
    <row r="10849" spans="1:2" x14ac:dyDescent="0.25">
      <c r="A10849" s="62">
        <v>44102609</v>
      </c>
      <c r="B10849" s="63" t="s">
        <v>4849</v>
      </c>
    </row>
    <row r="10850" spans="1:2" x14ac:dyDescent="0.25">
      <c r="A10850" s="62">
        <v>44102610</v>
      </c>
      <c r="B10850" s="63" t="s">
        <v>6712</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5515</v>
      </c>
    </row>
    <row r="10855" spans="1:2" x14ac:dyDescent="0.25">
      <c r="A10855" s="62">
        <v>44102904</v>
      </c>
      <c r="B10855" s="63" t="s">
        <v>1457</v>
      </c>
    </row>
    <row r="10856" spans="1:2" x14ac:dyDescent="0.25">
      <c r="A10856" s="62">
        <v>44102905</v>
      </c>
      <c r="B10856" s="63" t="s">
        <v>2969</v>
      </c>
    </row>
    <row r="10857" spans="1:2" x14ac:dyDescent="0.25">
      <c r="A10857" s="62">
        <v>44102906</v>
      </c>
      <c r="B10857" s="63" t="s">
        <v>5149</v>
      </c>
    </row>
    <row r="10858" spans="1:2" x14ac:dyDescent="0.25">
      <c r="A10858" s="62">
        <v>44102907</v>
      </c>
      <c r="B10858" s="63" t="s">
        <v>3435</v>
      </c>
    </row>
    <row r="10859" spans="1:2" x14ac:dyDescent="0.25">
      <c r="A10859" s="62">
        <v>44102908</v>
      </c>
      <c r="B10859" s="63" t="s">
        <v>13114</v>
      </c>
    </row>
    <row r="10860" spans="1:2" x14ac:dyDescent="0.25">
      <c r="A10860" s="62">
        <v>44102909</v>
      </c>
      <c r="B10860" s="63" t="s">
        <v>2195</v>
      </c>
    </row>
    <row r="10861" spans="1:2" x14ac:dyDescent="0.25">
      <c r="A10861" s="62">
        <v>44102910</v>
      </c>
      <c r="B10861" s="63" t="s">
        <v>10185</v>
      </c>
    </row>
    <row r="10862" spans="1:2" x14ac:dyDescent="0.25">
      <c r="A10862" s="62">
        <v>44102911</v>
      </c>
      <c r="B10862" s="63" t="s">
        <v>402</v>
      </c>
    </row>
    <row r="10863" spans="1:2" x14ac:dyDescent="0.25">
      <c r="A10863" s="62">
        <v>44102912</v>
      </c>
      <c r="B10863" s="63" t="s">
        <v>9657</v>
      </c>
    </row>
    <row r="10864" spans="1:2" x14ac:dyDescent="0.25">
      <c r="A10864" s="62">
        <v>44102913</v>
      </c>
      <c r="B10864" s="63" t="s">
        <v>11291</v>
      </c>
    </row>
    <row r="10865" spans="1:2" x14ac:dyDescent="0.25">
      <c r="A10865" s="62">
        <v>44103001</v>
      </c>
      <c r="B10865" s="63" t="s">
        <v>7150</v>
      </c>
    </row>
    <row r="10866" spans="1:2" x14ac:dyDescent="0.25">
      <c r="A10866" s="62">
        <v>44103002</v>
      </c>
      <c r="B10866" s="63" t="s">
        <v>3472</v>
      </c>
    </row>
    <row r="10867" spans="1:2" x14ac:dyDescent="0.25">
      <c r="A10867" s="62">
        <v>44103003</v>
      </c>
      <c r="B10867" s="63" t="s">
        <v>2114</v>
      </c>
    </row>
    <row r="10868" spans="1:2" x14ac:dyDescent="0.25">
      <c r="A10868" s="62">
        <v>44103004</v>
      </c>
      <c r="B10868" s="63" t="s">
        <v>7475</v>
      </c>
    </row>
    <row r="10869" spans="1:2" x14ac:dyDescent="0.25">
      <c r="A10869" s="62">
        <v>44103005</v>
      </c>
      <c r="B10869" s="63" t="s">
        <v>9148</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11908</v>
      </c>
    </row>
    <row r="10873" spans="1:2" x14ac:dyDescent="0.25">
      <c r="A10873" s="62">
        <v>44103105</v>
      </c>
      <c r="B10873" s="63" t="s">
        <v>2626</v>
      </c>
    </row>
    <row r="10874" spans="1:2" x14ac:dyDescent="0.25">
      <c r="A10874" s="62">
        <v>44103106</v>
      </c>
      <c r="B10874" s="63" t="s">
        <v>18629</v>
      </c>
    </row>
    <row r="10875" spans="1:2" x14ac:dyDescent="0.25">
      <c r="A10875" s="62">
        <v>44103107</v>
      </c>
      <c r="B10875" s="63" t="s">
        <v>9832</v>
      </c>
    </row>
    <row r="10876" spans="1:2" x14ac:dyDescent="0.25">
      <c r="A10876" s="62">
        <v>44103108</v>
      </c>
      <c r="B10876" s="63" t="s">
        <v>13947</v>
      </c>
    </row>
    <row r="10877" spans="1:2" x14ac:dyDescent="0.25">
      <c r="A10877" s="62">
        <v>44103109</v>
      </c>
      <c r="B10877" s="63" t="s">
        <v>12174</v>
      </c>
    </row>
    <row r="10878" spans="1:2" x14ac:dyDescent="0.25">
      <c r="A10878" s="62">
        <v>44103110</v>
      </c>
      <c r="B10878" s="63" t="s">
        <v>11029</v>
      </c>
    </row>
    <row r="10879" spans="1:2" x14ac:dyDescent="0.25">
      <c r="A10879" s="62">
        <v>44103111</v>
      </c>
      <c r="B10879" s="63" t="s">
        <v>18072</v>
      </c>
    </row>
    <row r="10880" spans="1:2" x14ac:dyDescent="0.25">
      <c r="A10880" s="62">
        <v>44103112</v>
      </c>
      <c r="B10880" s="63" t="s">
        <v>3442</v>
      </c>
    </row>
    <row r="10881" spans="1:2" x14ac:dyDescent="0.25">
      <c r="A10881" s="62">
        <v>44103113</v>
      </c>
      <c r="B10881" s="63" t="s">
        <v>11281</v>
      </c>
    </row>
    <row r="10882" spans="1:2" x14ac:dyDescent="0.25">
      <c r="A10882" s="62">
        <v>44103114</v>
      </c>
      <c r="B10882" s="63" t="s">
        <v>12953</v>
      </c>
    </row>
    <row r="10883" spans="1:2" x14ac:dyDescent="0.25">
      <c r="A10883" s="62">
        <v>44103116</v>
      </c>
      <c r="B10883" s="63" t="s">
        <v>6268</v>
      </c>
    </row>
    <row r="10884" spans="1:2" x14ac:dyDescent="0.25">
      <c r="A10884" s="62">
        <v>44103117</v>
      </c>
      <c r="B10884" s="63" t="s">
        <v>987</v>
      </c>
    </row>
    <row r="10885" spans="1:2" x14ac:dyDescent="0.25">
      <c r="A10885" s="62">
        <v>44103118</v>
      </c>
      <c r="B10885" s="63" t="s">
        <v>2666</v>
      </c>
    </row>
    <row r="10886" spans="1:2" x14ac:dyDescent="0.25">
      <c r="A10886" s="62">
        <v>44103119</v>
      </c>
      <c r="B10886" s="63" t="s">
        <v>13372</v>
      </c>
    </row>
    <row r="10887" spans="1:2" x14ac:dyDescent="0.25">
      <c r="A10887" s="62">
        <v>44103120</v>
      </c>
      <c r="B10887" s="63" t="s">
        <v>4639</v>
      </c>
    </row>
    <row r="10888" spans="1:2" x14ac:dyDescent="0.25">
      <c r="A10888" s="62">
        <v>44103121</v>
      </c>
      <c r="B10888" s="63" t="s">
        <v>8020</v>
      </c>
    </row>
    <row r="10889" spans="1:2" x14ac:dyDescent="0.25">
      <c r="A10889" s="62">
        <v>44103122</v>
      </c>
      <c r="B10889" s="63" t="s">
        <v>2842</v>
      </c>
    </row>
    <row r="10890" spans="1:2" x14ac:dyDescent="0.25">
      <c r="A10890" s="62">
        <v>44103201</v>
      </c>
      <c r="B10890" s="63" t="s">
        <v>7923</v>
      </c>
    </row>
    <row r="10891" spans="1:2" x14ac:dyDescent="0.25">
      <c r="A10891" s="62">
        <v>44103202</v>
      </c>
      <c r="B10891" s="63" t="s">
        <v>632</v>
      </c>
    </row>
    <row r="10892" spans="1:2" x14ac:dyDescent="0.25">
      <c r="A10892" s="62">
        <v>44103203</v>
      </c>
      <c r="B10892" s="63" t="s">
        <v>4617</v>
      </c>
    </row>
    <row r="10893" spans="1:2" x14ac:dyDescent="0.25">
      <c r="A10893" s="62">
        <v>44103204</v>
      </c>
      <c r="B10893" s="63" t="s">
        <v>18683</v>
      </c>
    </row>
    <row r="10894" spans="1:2" x14ac:dyDescent="0.25">
      <c r="A10894" s="62">
        <v>44103205</v>
      </c>
      <c r="B10894" s="63" t="s">
        <v>3548</v>
      </c>
    </row>
    <row r="10895" spans="1:2" x14ac:dyDescent="0.25">
      <c r="A10895" s="62">
        <v>44103502</v>
      </c>
      <c r="B10895" s="63" t="s">
        <v>5237</v>
      </c>
    </row>
    <row r="10896" spans="1:2" x14ac:dyDescent="0.25">
      <c r="A10896" s="62">
        <v>44103503</v>
      </c>
      <c r="B10896" s="63" t="s">
        <v>15365</v>
      </c>
    </row>
    <row r="10897" spans="1:2" x14ac:dyDescent="0.25">
      <c r="A10897" s="62">
        <v>44103504</v>
      </c>
      <c r="B10897" s="63" t="s">
        <v>8828</v>
      </c>
    </row>
    <row r="10898" spans="1:2" x14ac:dyDescent="0.25">
      <c r="A10898" s="62">
        <v>44103505</v>
      </c>
      <c r="B10898" s="63" t="s">
        <v>472</v>
      </c>
    </row>
    <row r="10899" spans="1:2" x14ac:dyDescent="0.25">
      <c r="A10899" s="62">
        <v>44103506</v>
      </c>
      <c r="B10899" s="63" t="s">
        <v>14976</v>
      </c>
    </row>
    <row r="10900" spans="1:2" x14ac:dyDescent="0.25">
      <c r="A10900" s="62">
        <v>44103507</v>
      </c>
      <c r="B10900" s="63" t="s">
        <v>17896</v>
      </c>
    </row>
    <row r="10901" spans="1:2" x14ac:dyDescent="0.25">
      <c r="A10901" s="62">
        <v>44103601</v>
      </c>
      <c r="B10901" s="63" t="s">
        <v>2014</v>
      </c>
    </row>
    <row r="10902" spans="1:2" x14ac:dyDescent="0.25">
      <c r="A10902" s="62">
        <v>44111501</v>
      </c>
      <c r="B10902" s="63" t="s">
        <v>3079</v>
      </c>
    </row>
    <row r="10903" spans="1:2" x14ac:dyDescent="0.25">
      <c r="A10903" s="62">
        <v>44111502</v>
      </c>
      <c r="B10903" s="63" t="s">
        <v>5135</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10013</v>
      </c>
    </row>
    <row r="10907" spans="1:2" x14ac:dyDescent="0.25">
      <c r="A10907" s="62">
        <v>44111509</v>
      </c>
      <c r="B10907" s="63" t="s">
        <v>12330</v>
      </c>
    </row>
    <row r="10908" spans="1:2" x14ac:dyDescent="0.25">
      <c r="A10908" s="62">
        <v>44111510</v>
      </c>
      <c r="B10908" s="63" t="s">
        <v>12736</v>
      </c>
    </row>
    <row r="10909" spans="1:2" x14ac:dyDescent="0.25">
      <c r="A10909" s="62">
        <v>44111511</v>
      </c>
      <c r="B10909" s="63" t="s">
        <v>3109</v>
      </c>
    </row>
    <row r="10910" spans="1:2" x14ac:dyDescent="0.25">
      <c r="A10910" s="62">
        <v>44111512</v>
      </c>
      <c r="B10910" s="63" t="s">
        <v>9096</v>
      </c>
    </row>
    <row r="10911" spans="1:2" x14ac:dyDescent="0.25">
      <c r="A10911" s="62">
        <v>44111513</v>
      </c>
      <c r="B10911" s="63" t="s">
        <v>11070</v>
      </c>
    </row>
    <row r="10912" spans="1:2" x14ac:dyDescent="0.25">
      <c r="A10912" s="62">
        <v>44111514</v>
      </c>
      <c r="B10912" s="63" t="s">
        <v>13834</v>
      </c>
    </row>
    <row r="10913" spans="1:2" x14ac:dyDescent="0.25">
      <c r="A10913" s="62">
        <v>44111515</v>
      </c>
      <c r="B10913" s="63" t="s">
        <v>13210</v>
      </c>
    </row>
    <row r="10914" spans="1:2" x14ac:dyDescent="0.25">
      <c r="A10914" s="62">
        <v>44111516</v>
      </c>
      <c r="B10914" s="63" t="s">
        <v>8278</v>
      </c>
    </row>
    <row r="10915" spans="1:2" x14ac:dyDescent="0.25">
      <c r="A10915" s="62">
        <v>44111517</v>
      </c>
      <c r="B10915" s="63" t="s">
        <v>8220</v>
      </c>
    </row>
    <row r="10916" spans="1:2" x14ac:dyDescent="0.25">
      <c r="A10916" s="62">
        <v>44111518</v>
      </c>
      <c r="B10916" s="63" t="s">
        <v>5574</v>
      </c>
    </row>
    <row r="10917" spans="1:2" x14ac:dyDescent="0.25">
      <c r="A10917" s="62">
        <v>44111519</v>
      </c>
      <c r="B10917" s="63" t="s">
        <v>2257</v>
      </c>
    </row>
    <row r="10918" spans="1:2" x14ac:dyDescent="0.25">
      <c r="A10918" s="62">
        <v>44111520</v>
      </c>
      <c r="B10918" s="63" t="s">
        <v>4939</v>
      </c>
    </row>
    <row r="10919" spans="1:2" x14ac:dyDescent="0.25">
      <c r="A10919" s="62">
        <v>44111521</v>
      </c>
      <c r="B10919" s="63" t="s">
        <v>5221</v>
      </c>
    </row>
    <row r="10920" spans="1:2" x14ac:dyDescent="0.25">
      <c r="A10920" s="62">
        <v>44111601</v>
      </c>
      <c r="B10920" s="63" t="s">
        <v>12204</v>
      </c>
    </row>
    <row r="10921" spans="1:2" x14ac:dyDescent="0.25">
      <c r="A10921" s="62">
        <v>44111603</v>
      </c>
      <c r="B10921" s="63" t="s">
        <v>13107</v>
      </c>
    </row>
    <row r="10922" spans="1:2" x14ac:dyDescent="0.25">
      <c r="A10922" s="62">
        <v>44111604</v>
      </c>
      <c r="B10922" s="63" t="s">
        <v>15068</v>
      </c>
    </row>
    <row r="10923" spans="1:2" x14ac:dyDescent="0.25">
      <c r="A10923" s="62">
        <v>44111605</v>
      </c>
      <c r="B10923" s="63" t="s">
        <v>18241</v>
      </c>
    </row>
    <row r="10924" spans="1:2" x14ac:dyDescent="0.25">
      <c r="A10924" s="62">
        <v>44111606</v>
      </c>
      <c r="B10924" s="63" t="s">
        <v>2005</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14156</v>
      </c>
    </row>
    <row r="10928" spans="1:2" x14ac:dyDescent="0.25">
      <c r="A10928" s="62">
        <v>44111610</v>
      </c>
      <c r="B10928" s="63" t="s">
        <v>15940</v>
      </c>
    </row>
    <row r="10929" spans="1:2" x14ac:dyDescent="0.25">
      <c r="A10929" s="62">
        <v>44111611</v>
      </c>
      <c r="B10929" s="63" t="s">
        <v>6068</v>
      </c>
    </row>
    <row r="10930" spans="1:2" x14ac:dyDescent="0.25">
      <c r="A10930" s="62">
        <v>44111612</v>
      </c>
      <c r="B10930" s="63" t="s">
        <v>4708</v>
      </c>
    </row>
    <row r="10931" spans="1:2" x14ac:dyDescent="0.25">
      <c r="A10931" s="62">
        <v>44111613</v>
      </c>
      <c r="B10931" s="63" t="s">
        <v>9566</v>
      </c>
    </row>
    <row r="10932" spans="1:2" x14ac:dyDescent="0.25">
      <c r="A10932" s="62">
        <v>44111614</v>
      </c>
      <c r="B10932" s="63" t="s">
        <v>15104</v>
      </c>
    </row>
    <row r="10933" spans="1:2" x14ac:dyDescent="0.25">
      <c r="A10933" s="62">
        <v>44111615</v>
      </c>
      <c r="B10933" s="63" t="s">
        <v>605</v>
      </c>
    </row>
    <row r="10934" spans="1:2" x14ac:dyDescent="0.25">
      <c r="A10934" s="62">
        <v>44111616</v>
      </c>
      <c r="B10934" s="63" t="s">
        <v>11279</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9631</v>
      </c>
    </row>
    <row r="10939" spans="1:2" x14ac:dyDescent="0.25">
      <c r="A10939" s="62">
        <v>44111805</v>
      </c>
      <c r="B10939" s="63" t="s">
        <v>7671</v>
      </c>
    </row>
    <row r="10940" spans="1:2" x14ac:dyDescent="0.25">
      <c r="A10940" s="62">
        <v>44111806</v>
      </c>
      <c r="B10940" s="63" t="s">
        <v>2007</v>
      </c>
    </row>
    <row r="10941" spans="1:2" x14ac:dyDescent="0.25">
      <c r="A10941" s="62">
        <v>44111807</v>
      </c>
      <c r="B10941" s="63" t="s">
        <v>4737</v>
      </c>
    </row>
    <row r="10942" spans="1:2" x14ac:dyDescent="0.25">
      <c r="A10942" s="62">
        <v>44111808</v>
      </c>
      <c r="B10942" s="63" t="s">
        <v>15213</v>
      </c>
    </row>
    <row r="10943" spans="1:2" x14ac:dyDescent="0.25">
      <c r="A10943" s="62">
        <v>44111809</v>
      </c>
      <c r="B10943" s="63" t="s">
        <v>13668</v>
      </c>
    </row>
    <row r="10944" spans="1:2" x14ac:dyDescent="0.25">
      <c r="A10944" s="62">
        <v>44111810</v>
      </c>
      <c r="B10944" s="63" t="s">
        <v>1891</v>
      </c>
    </row>
    <row r="10945" spans="1:2" x14ac:dyDescent="0.25">
      <c r="A10945" s="62">
        <v>44111812</v>
      </c>
      <c r="B10945" s="63" t="s">
        <v>18808</v>
      </c>
    </row>
    <row r="10946" spans="1:2" x14ac:dyDescent="0.25">
      <c r="A10946" s="62">
        <v>44111813</v>
      </c>
      <c r="B10946" s="63" t="s">
        <v>6653</v>
      </c>
    </row>
    <row r="10947" spans="1:2" x14ac:dyDescent="0.25">
      <c r="A10947" s="62">
        <v>44111814</v>
      </c>
      <c r="B10947" s="63" t="s">
        <v>5325</v>
      </c>
    </row>
    <row r="10948" spans="1:2" x14ac:dyDescent="0.25">
      <c r="A10948" s="62">
        <v>44111815</v>
      </c>
      <c r="B10948" s="63" t="s">
        <v>11143</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12127</v>
      </c>
    </row>
    <row r="10952" spans="1:2" x14ac:dyDescent="0.25">
      <c r="A10952" s="62">
        <v>44111904</v>
      </c>
      <c r="B10952" s="63" t="s">
        <v>12452</v>
      </c>
    </row>
    <row r="10953" spans="1:2" x14ac:dyDescent="0.25">
      <c r="A10953" s="62">
        <v>44111905</v>
      </c>
      <c r="B10953" s="63" t="s">
        <v>9726</v>
      </c>
    </row>
    <row r="10954" spans="1:2" x14ac:dyDescent="0.25">
      <c r="A10954" s="62">
        <v>44111906</v>
      </c>
      <c r="B10954" s="63" t="s">
        <v>15998</v>
      </c>
    </row>
    <row r="10955" spans="1:2" x14ac:dyDescent="0.25">
      <c r="A10955" s="62">
        <v>44111907</v>
      </c>
      <c r="B10955" s="63" t="s">
        <v>10943</v>
      </c>
    </row>
    <row r="10956" spans="1:2" x14ac:dyDescent="0.25">
      <c r="A10956" s="62">
        <v>44111908</v>
      </c>
      <c r="B10956" s="63" t="s">
        <v>4297</v>
      </c>
    </row>
    <row r="10957" spans="1:2" x14ac:dyDescent="0.25">
      <c r="A10957" s="62">
        <v>44111909</v>
      </c>
      <c r="B10957" s="63" t="s">
        <v>12636</v>
      </c>
    </row>
    <row r="10958" spans="1:2" x14ac:dyDescent="0.25">
      <c r="A10958" s="62">
        <v>44111910</v>
      </c>
      <c r="B10958" s="63" t="s">
        <v>16172</v>
      </c>
    </row>
    <row r="10959" spans="1:2" x14ac:dyDescent="0.25">
      <c r="A10959" s="62">
        <v>44111911</v>
      </c>
      <c r="B10959" s="63" t="s">
        <v>11461</v>
      </c>
    </row>
    <row r="10960" spans="1:2" x14ac:dyDescent="0.25">
      <c r="A10960" s="62">
        <v>44112001</v>
      </c>
      <c r="B10960" s="63" t="s">
        <v>12276</v>
      </c>
    </row>
    <row r="10961" spans="1:2" x14ac:dyDescent="0.25">
      <c r="A10961" s="62">
        <v>44112002</v>
      </c>
      <c r="B10961" s="63" t="s">
        <v>13445</v>
      </c>
    </row>
    <row r="10962" spans="1:2" x14ac:dyDescent="0.25">
      <c r="A10962" s="62">
        <v>44112004</v>
      </c>
      <c r="B10962" s="63" t="s">
        <v>9757</v>
      </c>
    </row>
    <row r="10963" spans="1:2" x14ac:dyDescent="0.25">
      <c r="A10963" s="62">
        <v>44112005</v>
      </c>
      <c r="B10963" s="63" t="s">
        <v>10949</v>
      </c>
    </row>
    <row r="10964" spans="1:2" x14ac:dyDescent="0.25">
      <c r="A10964" s="62">
        <v>44112006</v>
      </c>
      <c r="B10964" s="63" t="s">
        <v>7100</v>
      </c>
    </row>
    <row r="10965" spans="1:2" x14ac:dyDescent="0.25">
      <c r="A10965" s="62">
        <v>44112007</v>
      </c>
      <c r="B10965" s="63" t="s">
        <v>9452</v>
      </c>
    </row>
    <row r="10966" spans="1:2" x14ac:dyDescent="0.25">
      <c r="A10966" s="62">
        <v>44112008</v>
      </c>
      <c r="B10966" s="63" t="s">
        <v>6552</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18208</v>
      </c>
    </row>
    <row r="10970" spans="1:2" x14ac:dyDescent="0.25">
      <c r="A10970" s="62">
        <v>44121505</v>
      </c>
      <c r="B10970" s="63" t="s">
        <v>1667</v>
      </c>
    </row>
    <row r="10971" spans="1:2" x14ac:dyDescent="0.25">
      <c r="A10971" s="62">
        <v>44121506</v>
      </c>
      <c r="B10971" s="63" t="s">
        <v>9222</v>
      </c>
    </row>
    <row r="10972" spans="1:2" x14ac:dyDescent="0.25">
      <c r="A10972" s="62">
        <v>44121507</v>
      </c>
      <c r="B10972" s="63" t="s">
        <v>12526</v>
      </c>
    </row>
    <row r="10973" spans="1:2" x14ac:dyDescent="0.25">
      <c r="A10973" s="62">
        <v>44121508</v>
      </c>
      <c r="B10973" s="63" t="s">
        <v>12541</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4103</v>
      </c>
    </row>
    <row r="10977" spans="1:2" x14ac:dyDescent="0.25">
      <c r="A10977" s="62">
        <v>44121512</v>
      </c>
      <c r="B10977" s="63" t="s">
        <v>15334</v>
      </c>
    </row>
    <row r="10978" spans="1:2" x14ac:dyDescent="0.25">
      <c r="A10978" s="62">
        <v>44121604</v>
      </c>
      <c r="B10978" s="63" t="s">
        <v>3724</v>
      </c>
    </row>
    <row r="10979" spans="1:2" x14ac:dyDescent="0.25">
      <c r="A10979" s="62">
        <v>44121605</v>
      </c>
      <c r="B10979" s="63" t="s">
        <v>9604</v>
      </c>
    </row>
    <row r="10980" spans="1:2" x14ac:dyDescent="0.25">
      <c r="A10980" s="62">
        <v>44121611</v>
      </c>
      <c r="B10980" s="63" t="s">
        <v>128</v>
      </c>
    </row>
    <row r="10981" spans="1:2" x14ac:dyDescent="0.25">
      <c r="A10981" s="62">
        <v>44121612</v>
      </c>
      <c r="B10981" s="63" t="s">
        <v>14288</v>
      </c>
    </row>
    <row r="10982" spans="1:2" x14ac:dyDescent="0.25">
      <c r="A10982" s="62">
        <v>44121613</v>
      </c>
      <c r="B10982" s="63" t="s">
        <v>1378</v>
      </c>
    </row>
    <row r="10983" spans="1:2" x14ac:dyDescent="0.25">
      <c r="A10983" s="62">
        <v>44121614</v>
      </c>
      <c r="B10983" s="63" t="s">
        <v>4351</v>
      </c>
    </row>
    <row r="10984" spans="1:2" x14ac:dyDescent="0.25">
      <c r="A10984" s="62">
        <v>44121615</v>
      </c>
      <c r="B10984" s="63" t="s">
        <v>18090</v>
      </c>
    </row>
    <row r="10985" spans="1:2" x14ac:dyDescent="0.25">
      <c r="A10985" s="62">
        <v>44121617</v>
      </c>
      <c r="B10985" s="63" t="s">
        <v>12308</v>
      </c>
    </row>
    <row r="10986" spans="1:2" x14ac:dyDescent="0.25">
      <c r="A10986" s="62">
        <v>44121618</v>
      </c>
      <c r="B10986" s="63" t="s">
        <v>5927</v>
      </c>
    </row>
    <row r="10987" spans="1:2" x14ac:dyDescent="0.25">
      <c r="A10987" s="62">
        <v>44121619</v>
      </c>
      <c r="B10987" s="63" t="s">
        <v>7046</v>
      </c>
    </row>
    <row r="10988" spans="1:2" x14ac:dyDescent="0.25">
      <c r="A10988" s="62">
        <v>44121620</v>
      </c>
      <c r="B10988" s="63" t="s">
        <v>926</v>
      </c>
    </row>
    <row r="10989" spans="1:2" x14ac:dyDescent="0.25">
      <c r="A10989" s="62">
        <v>44121621</v>
      </c>
      <c r="B10989" s="63" t="s">
        <v>12534</v>
      </c>
    </row>
    <row r="10990" spans="1:2" x14ac:dyDescent="0.25">
      <c r="A10990" s="62">
        <v>44121622</v>
      </c>
      <c r="B10990" s="63" t="s">
        <v>16691</v>
      </c>
    </row>
    <row r="10991" spans="1:2" x14ac:dyDescent="0.25">
      <c r="A10991" s="62">
        <v>44121623</v>
      </c>
      <c r="B10991" s="63" t="s">
        <v>2463</v>
      </c>
    </row>
    <row r="10992" spans="1:2" x14ac:dyDescent="0.25">
      <c r="A10992" s="62">
        <v>44121624</v>
      </c>
      <c r="B10992" s="63" t="s">
        <v>16664</v>
      </c>
    </row>
    <row r="10993" spans="1:2" x14ac:dyDescent="0.25">
      <c r="A10993" s="62">
        <v>44121625</v>
      </c>
      <c r="B10993" s="63" t="s">
        <v>10388</v>
      </c>
    </row>
    <row r="10994" spans="1:2" x14ac:dyDescent="0.25">
      <c r="A10994" s="62">
        <v>44121626</v>
      </c>
      <c r="B10994" s="63" t="s">
        <v>3974</v>
      </c>
    </row>
    <row r="10995" spans="1:2" x14ac:dyDescent="0.25">
      <c r="A10995" s="62">
        <v>44121627</v>
      </c>
      <c r="B10995" s="63" t="s">
        <v>8164</v>
      </c>
    </row>
    <row r="10996" spans="1:2" x14ac:dyDescent="0.25">
      <c r="A10996" s="62">
        <v>44121628</v>
      </c>
      <c r="B10996" s="63" t="s">
        <v>3268</v>
      </c>
    </row>
    <row r="10997" spans="1:2" x14ac:dyDescent="0.25">
      <c r="A10997" s="62">
        <v>44121630</v>
      </c>
      <c r="B10997" s="63" t="s">
        <v>8383</v>
      </c>
    </row>
    <row r="10998" spans="1:2" x14ac:dyDescent="0.25">
      <c r="A10998" s="62">
        <v>44121631</v>
      </c>
      <c r="B10998" s="63" t="s">
        <v>4014</v>
      </c>
    </row>
    <row r="10999" spans="1:2" x14ac:dyDescent="0.25">
      <c r="A10999" s="62">
        <v>44121632</v>
      </c>
      <c r="B10999" s="63" t="s">
        <v>13262</v>
      </c>
    </row>
    <row r="11000" spans="1:2" x14ac:dyDescent="0.25">
      <c r="A11000" s="62">
        <v>44121633</v>
      </c>
      <c r="B11000" s="63" t="s">
        <v>8814</v>
      </c>
    </row>
    <row r="11001" spans="1:2" x14ac:dyDescent="0.25">
      <c r="A11001" s="62">
        <v>44121634</v>
      </c>
      <c r="B11001" s="63" t="s">
        <v>3833</v>
      </c>
    </row>
    <row r="11002" spans="1:2" x14ac:dyDescent="0.25">
      <c r="A11002" s="62">
        <v>44121635</v>
      </c>
      <c r="B11002" s="63" t="s">
        <v>1173</v>
      </c>
    </row>
    <row r="11003" spans="1:2" x14ac:dyDescent="0.25">
      <c r="A11003" s="62">
        <v>44121701</v>
      </c>
      <c r="B11003" s="63" t="s">
        <v>6994</v>
      </c>
    </row>
    <row r="11004" spans="1:2" x14ac:dyDescent="0.25">
      <c r="A11004" s="62">
        <v>44121702</v>
      </c>
      <c r="B11004" s="63" t="s">
        <v>613</v>
      </c>
    </row>
    <row r="11005" spans="1:2" x14ac:dyDescent="0.25">
      <c r="A11005" s="62">
        <v>44121703</v>
      </c>
      <c r="B11005" s="63" t="s">
        <v>13989</v>
      </c>
    </row>
    <row r="11006" spans="1:2" x14ac:dyDescent="0.25">
      <c r="A11006" s="62">
        <v>44121704</v>
      </c>
      <c r="B11006" s="63" t="s">
        <v>729</v>
      </c>
    </row>
    <row r="11007" spans="1:2" x14ac:dyDescent="0.25">
      <c r="A11007" s="62">
        <v>44121705</v>
      </c>
      <c r="B11007" s="63" t="s">
        <v>11224</v>
      </c>
    </row>
    <row r="11008" spans="1:2" x14ac:dyDescent="0.25">
      <c r="A11008" s="62">
        <v>44121706</v>
      </c>
      <c r="B11008" s="63" t="s">
        <v>2543</v>
      </c>
    </row>
    <row r="11009" spans="1:2" x14ac:dyDescent="0.25">
      <c r="A11009" s="62">
        <v>44121707</v>
      </c>
      <c r="B11009" s="63" t="s">
        <v>9986</v>
      </c>
    </row>
    <row r="11010" spans="1:2" x14ac:dyDescent="0.25">
      <c r="A11010" s="62">
        <v>44121708</v>
      </c>
      <c r="B11010" s="63" t="s">
        <v>13771</v>
      </c>
    </row>
    <row r="11011" spans="1:2" x14ac:dyDescent="0.25">
      <c r="A11011" s="62">
        <v>44121709</v>
      </c>
      <c r="B11011" s="63" t="s">
        <v>4507</v>
      </c>
    </row>
    <row r="11012" spans="1:2" x14ac:dyDescent="0.25">
      <c r="A11012" s="62">
        <v>44121710</v>
      </c>
      <c r="B11012" s="63" t="s">
        <v>9360</v>
      </c>
    </row>
    <row r="11013" spans="1:2" x14ac:dyDescent="0.25">
      <c r="A11013" s="62">
        <v>44121711</v>
      </c>
      <c r="B11013" s="63" t="s">
        <v>11233</v>
      </c>
    </row>
    <row r="11014" spans="1:2" x14ac:dyDescent="0.25">
      <c r="A11014" s="62">
        <v>44121712</v>
      </c>
      <c r="B11014" s="63" t="s">
        <v>14818</v>
      </c>
    </row>
    <row r="11015" spans="1:2" x14ac:dyDescent="0.25">
      <c r="A11015" s="62">
        <v>44121713</v>
      </c>
      <c r="B11015" s="63" t="s">
        <v>8929</v>
      </c>
    </row>
    <row r="11016" spans="1:2" x14ac:dyDescent="0.25">
      <c r="A11016" s="62">
        <v>44121714</v>
      </c>
      <c r="B11016" s="63" t="s">
        <v>480</v>
      </c>
    </row>
    <row r="11017" spans="1:2" x14ac:dyDescent="0.25">
      <c r="A11017" s="62">
        <v>44121715</v>
      </c>
      <c r="B11017" s="63" t="s">
        <v>4727</v>
      </c>
    </row>
    <row r="11018" spans="1:2" x14ac:dyDescent="0.25">
      <c r="A11018" s="62">
        <v>44121716</v>
      </c>
      <c r="B11018" s="63" t="s">
        <v>5102</v>
      </c>
    </row>
    <row r="11019" spans="1:2" x14ac:dyDescent="0.25">
      <c r="A11019" s="62">
        <v>44121717</v>
      </c>
      <c r="B11019" s="63" t="s">
        <v>1792</v>
      </c>
    </row>
    <row r="11020" spans="1:2" x14ac:dyDescent="0.25">
      <c r="A11020" s="62">
        <v>44121718</v>
      </c>
      <c r="B11020" s="63" t="s">
        <v>3149</v>
      </c>
    </row>
    <row r="11021" spans="1:2" x14ac:dyDescent="0.25">
      <c r="A11021" s="62">
        <v>44121801</v>
      </c>
      <c r="B11021" s="63" t="s">
        <v>16977</v>
      </c>
    </row>
    <row r="11022" spans="1:2" x14ac:dyDescent="0.25">
      <c r="A11022" s="62">
        <v>44121802</v>
      </c>
      <c r="B11022" s="63" t="s">
        <v>2575</v>
      </c>
    </row>
    <row r="11023" spans="1:2" x14ac:dyDescent="0.25">
      <c r="A11023" s="62">
        <v>44121804</v>
      </c>
      <c r="B11023" s="63" t="s">
        <v>17570</v>
      </c>
    </row>
    <row r="11024" spans="1:2" x14ac:dyDescent="0.25">
      <c r="A11024" s="62">
        <v>44121805</v>
      </c>
      <c r="B11024" s="63" t="s">
        <v>3850</v>
      </c>
    </row>
    <row r="11025" spans="1:2" x14ac:dyDescent="0.25">
      <c r="A11025" s="62">
        <v>44121806</v>
      </c>
      <c r="B11025" s="63" t="s">
        <v>4819</v>
      </c>
    </row>
    <row r="11026" spans="1:2" x14ac:dyDescent="0.25">
      <c r="A11026" s="62">
        <v>44121807</v>
      </c>
      <c r="B11026" s="63" t="s">
        <v>3358</v>
      </c>
    </row>
    <row r="11027" spans="1:2" x14ac:dyDescent="0.25">
      <c r="A11027" s="62">
        <v>44121808</v>
      </c>
      <c r="B11027" s="63" t="s">
        <v>11248</v>
      </c>
    </row>
    <row r="11028" spans="1:2" x14ac:dyDescent="0.25">
      <c r="A11028" s="62">
        <v>44121902</v>
      </c>
      <c r="B11028" s="63" t="s">
        <v>16095</v>
      </c>
    </row>
    <row r="11029" spans="1:2" x14ac:dyDescent="0.25">
      <c r="A11029" s="62">
        <v>44121904</v>
      </c>
      <c r="B11029" s="63" t="s">
        <v>5336</v>
      </c>
    </row>
    <row r="11030" spans="1:2" x14ac:dyDescent="0.25">
      <c r="A11030" s="62">
        <v>44121905</v>
      </c>
      <c r="B11030" s="63" t="s">
        <v>14244</v>
      </c>
    </row>
    <row r="11031" spans="1:2" x14ac:dyDescent="0.25">
      <c r="A11031" s="62">
        <v>44122001</v>
      </c>
      <c r="B11031" s="63" t="s">
        <v>1258</v>
      </c>
    </row>
    <row r="11032" spans="1:2" x14ac:dyDescent="0.25">
      <c r="A11032" s="62">
        <v>44122002</v>
      </c>
      <c r="B11032" s="63" t="s">
        <v>5887</v>
      </c>
    </row>
    <row r="11033" spans="1:2" x14ac:dyDescent="0.25">
      <c r="A11033" s="62">
        <v>44122003</v>
      </c>
      <c r="B11033" s="63" t="s">
        <v>6394</v>
      </c>
    </row>
    <row r="11034" spans="1:2" x14ac:dyDescent="0.25">
      <c r="A11034" s="62">
        <v>44122005</v>
      </c>
      <c r="B11034" s="63" t="s">
        <v>5952</v>
      </c>
    </row>
    <row r="11035" spans="1:2" x14ac:dyDescent="0.25">
      <c r="A11035" s="62">
        <v>44122008</v>
      </c>
      <c r="B11035" s="63" t="s">
        <v>13908</v>
      </c>
    </row>
    <row r="11036" spans="1:2" x14ac:dyDescent="0.25">
      <c r="A11036" s="62">
        <v>44122009</v>
      </c>
      <c r="B11036" s="63" t="s">
        <v>11860</v>
      </c>
    </row>
    <row r="11037" spans="1:2" x14ac:dyDescent="0.25">
      <c r="A11037" s="62">
        <v>44122010</v>
      </c>
      <c r="B11037" s="63" t="s">
        <v>7736</v>
      </c>
    </row>
    <row r="11038" spans="1:2" x14ac:dyDescent="0.25">
      <c r="A11038" s="62">
        <v>44122011</v>
      </c>
      <c r="B11038" s="63" t="s">
        <v>13943</v>
      </c>
    </row>
    <row r="11039" spans="1:2" x14ac:dyDescent="0.25">
      <c r="A11039" s="62">
        <v>44122012</v>
      </c>
      <c r="B11039" s="63" t="s">
        <v>13368</v>
      </c>
    </row>
    <row r="11040" spans="1:2" x14ac:dyDescent="0.25">
      <c r="A11040" s="62">
        <v>44122013</v>
      </c>
      <c r="B11040" s="63" t="s">
        <v>10665</v>
      </c>
    </row>
    <row r="11041" spans="1:2" x14ac:dyDescent="0.25">
      <c r="A11041" s="62">
        <v>44122014</v>
      </c>
      <c r="B11041" s="63" t="s">
        <v>2682</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2443</v>
      </c>
    </row>
    <row r="11045" spans="1:2" x14ac:dyDescent="0.25">
      <c r="A11045" s="62">
        <v>44122018</v>
      </c>
      <c r="B11045" s="63" t="s">
        <v>16080</v>
      </c>
    </row>
    <row r="11046" spans="1:2" x14ac:dyDescent="0.25">
      <c r="A11046" s="62">
        <v>44122019</v>
      </c>
      <c r="B11046" s="63" t="s">
        <v>12470</v>
      </c>
    </row>
    <row r="11047" spans="1:2" x14ac:dyDescent="0.25">
      <c r="A11047" s="62">
        <v>44122020</v>
      </c>
      <c r="B11047" s="63" t="s">
        <v>15761</v>
      </c>
    </row>
    <row r="11048" spans="1:2" x14ac:dyDescent="0.25">
      <c r="A11048" s="62">
        <v>44122021</v>
      </c>
      <c r="B11048" s="63" t="s">
        <v>12630</v>
      </c>
    </row>
    <row r="11049" spans="1:2" x14ac:dyDescent="0.25">
      <c r="A11049" s="62">
        <v>44122022</v>
      </c>
      <c r="B11049" s="63" t="s">
        <v>11399</v>
      </c>
    </row>
    <row r="11050" spans="1:2" x14ac:dyDescent="0.25">
      <c r="A11050" s="62">
        <v>44122023</v>
      </c>
      <c r="B11050" s="63" t="s">
        <v>11690</v>
      </c>
    </row>
    <row r="11051" spans="1:2" x14ac:dyDescent="0.25">
      <c r="A11051" s="62">
        <v>44122024</v>
      </c>
      <c r="B11051" s="63" t="s">
        <v>6029</v>
      </c>
    </row>
    <row r="11052" spans="1:2" x14ac:dyDescent="0.25">
      <c r="A11052" s="62">
        <v>44122025</v>
      </c>
      <c r="B11052" s="63" t="s">
        <v>4452</v>
      </c>
    </row>
    <row r="11053" spans="1:2" x14ac:dyDescent="0.25">
      <c r="A11053" s="62">
        <v>44122026</v>
      </c>
      <c r="B11053" s="63" t="s">
        <v>12563</v>
      </c>
    </row>
    <row r="11054" spans="1:2" x14ac:dyDescent="0.25">
      <c r="A11054" s="62">
        <v>44122027</v>
      </c>
      <c r="B11054" s="63" t="s">
        <v>8335</v>
      </c>
    </row>
    <row r="11055" spans="1:2" x14ac:dyDescent="0.25">
      <c r="A11055" s="62">
        <v>44122028</v>
      </c>
      <c r="B11055" s="63" t="s">
        <v>7377</v>
      </c>
    </row>
    <row r="11056" spans="1:2" x14ac:dyDescent="0.25">
      <c r="A11056" s="62">
        <v>44122101</v>
      </c>
      <c r="B11056" s="63" t="s">
        <v>14105</v>
      </c>
    </row>
    <row r="11057" spans="1:2" x14ac:dyDescent="0.25">
      <c r="A11057" s="62">
        <v>44122103</v>
      </c>
      <c r="B11057" s="63" t="s">
        <v>10824</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4078</v>
      </c>
    </row>
    <row r="11061" spans="1:2" x14ac:dyDescent="0.25">
      <c r="A11061" s="62">
        <v>44122107</v>
      </c>
      <c r="B11061" s="63" t="s">
        <v>10096</v>
      </c>
    </row>
    <row r="11062" spans="1:2" x14ac:dyDescent="0.25">
      <c r="A11062" s="62">
        <v>44122109</v>
      </c>
      <c r="B11062" s="63" t="s">
        <v>5417</v>
      </c>
    </row>
    <row r="11063" spans="1:2" x14ac:dyDescent="0.25">
      <c r="A11063" s="62">
        <v>44122110</v>
      </c>
      <c r="B11063" s="63" t="s">
        <v>14855</v>
      </c>
    </row>
    <row r="11064" spans="1:2" x14ac:dyDescent="0.25">
      <c r="A11064" s="62">
        <v>44122111</v>
      </c>
      <c r="B11064" s="63" t="s">
        <v>6605</v>
      </c>
    </row>
    <row r="11065" spans="1:2" x14ac:dyDescent="0.25">
      <c r="A11065" s="62">
        <v>44122112</v>
      </c>
      <c r="B11065" s="63" t="s">
        <v>9355</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5393</v>
      </c>
    </row>
    <row r="11069" spans="1:2" x14ac:dyDescent="0.25">
      <c r="A11069" s="62">
        <v>44122116</v>
      </c>
      <c r="B11069" s="63" t="s">
        <v>1689</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6306</v>
      </c>
    </row>
    <row r="11073" spans="1:2" x14ac:dyDescent="0.25">
      <c r="A11073" s="62">
        <v>44122120</v>
      </c>
      <c r="B11073" s="63" t="s">
        <v>12467</v>
      </c>
    </row>
    <row r="11074" spans="1:2" x14ac:dyDescent="0.25">
      <c r="A11074" s="62">
        <v>44122121</v>
      </c>
      <c r="B11074" s="63" t="s">
        <v>17134</v>
      </c>
    </row>
    <row r="11075" spans="1:2" x14ac:dyDescent="0.25">
      <c r="A11075" s="62">
        <v>45101501</v>
      </c>
      <c r="B11075" s="63" t="s">
        <v>7337</v>
      </c>
    </row>
    <row r="11076" spans="1:2" x14ac:dyDescent="0.25">
      <c r="A11076" s="62">
        <v>45101502</v>
      </c>
      <c r="B11076" s="63" t="s">
        <v>11130</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1778</v>
      </c>
    </row>
    <row r="11080" spans="1:2" x14ac:dyDescent="0.25">
      <c r="A11080" s="62">
        <v>45101506</v>
      </c>
      <c r="B11080" s="63" t="s">
        <v>8391</v>
      </c>
    </row>
    <row r="11081" spans="1:2" x14ac:dyDescent="0.25">
      <c r="A11081" s="62">
        <v>45101507</v>
      </c>
      <c r="B11081" s="63" t="s">
        <v>10466</v>
      </c>
    </row>
    <row r="11082" spans="1:2" x14ac:dyDescent="0.25">
      <c r="A11082" s="62">
        <v>45101508</v>
      </c>
      <c r="B11082" s="63" t="s">
        <v>5408</v>
      </c>
    </row>
    <row r="11083" spans="1:2" x14ac:dyDescent="0.25">
      <c r="A11083" s="62">
        <v>45101509</v>
      </c>
      <c r="B11083" s="63" t="s">
        <v>12285</v>
      </c>
    </row>
    <row r="11084" spans="1:2" x14ac:dyDescent="0.25">
      <c r="A11084" s="62">
        <v>45101510</v>
      </c>
      <c r="B11084" s="63" t="s">
        <v>2293</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1512</v>
      </c>
    </row>
    <row r="11088" spans="1:2" x14ac:dyDescent="0.25">
      <c r="A11088" s="62">
        <v>45101514</v>
      </c>
      <c r="B11088" s="63" t="s">
        <v>13036</v>
      </c>
    </row>
    <row r="11089" spans="1:2" x14ac:dyDescent="0.25">
      <c r="A11089" s="62">
        <v>45101515</v>
      </c>
      <c r="B11089" s="63" t="s">
        <v>17810</v>
      </c>
    </row>
    <row r="11090" spans="1:2" x14ac:dyDescent="0.25">
      <c r="A11090" s="62">
        <v>45101602</v>
      </c>
      <c r="B11090" s="63" t="s">
        <v>8042</v>
      </c>
    </row>
    <row r="11091" spans="1:2" x14ac:dyDescent="0.25">
      <c r="A11091" s="62">
        <v>45101603</v>
      </c>
      <c r="B11091" s="63" t="s">
        <v>4936</v>
      </c>
    </row>
    <row r="11092" spans="1:2" x14ac:dyDescent="0.25">
      <c r="A11092" s="62">
        <v>45101604</v>
      </c>
      <c r="B11092" s="63" t="s">
        <v>18635</v>
      </c>
    </row>
    <row r="11093" spans="1:2" x14ac:dyDescent="0.25">
      <c r="A11093" s="62">
        <v>45101606</v>
      </c>
      <c r="B11093" s="63" t="s">
        <v>5004</v>
      </c>
    </row>
    <row r="11094" spans="1:2" x14ac:dyDescent="0.25">
      <c r="A11094" s="62">
        <v>45101607</v>
      </c>
      <c r="B11094" s="63" t="s">
        <v>5542</v>
      </c>
    </row>
    <row r="11095" spans="1:2" x14ac:dyDescent="0.25">
      <c r="A11095" s="62">
        <v>45101608</v>
      </c>
      <c r="B11095" s="63" t="s">
        <v>3500</v>
      </c>
    </row>
    <row r="11096" spans="1:2" x14ac:dyDescent="0.25">
      <c r="A11096" s="62">
        <v>45101609</v>
      </c>
      <c r="B11096" s="63" t="s">
        <v>1416</v>
      </c>
    </row>
    <row r="11097" spans="1:2" x14ac:dyDescent="0.25">
      <c r="A11097" s="62">
        <v>45101610</v>
      </c>
      <c r="B11097" s="63" t="s">
        <v>2351</v>
      </c>
    </row>
    <row r="11098" spans="1:2" x14ac:dyDescent="0.25">
      <c r="A11098" s="62">
        <v>45101611</v>
      </c>
      <c r="B11098" s="63" t="s">
        <v>6614</v>
      </c>
    </row>
    <row r="11099" spans="1:2" x14ac:dyDescent="0.25">
      <c r="A11099" s="62">
        <v>45101701</v>
      </c>
      <c r="B11099" s="63" t="s">
        <v>4114</v>
      </c>
    </row>
    <row r="11100" spans="1:2" x14ac:dyDescent="0.25">
      <c r="A11100" s="62">
        <v>45101702</v>
      </c>
      <c r="B11100" s="63" t="s">
        <v>640</v>
      </c>
    </row>
    <row r="11101" spans="1:2" x14ac:dyDescent="0.25">
      <c r="A11101" s="62">
        <v>45101703</v>
      </c>
      <c r="B11101" s="63" t="s">
        <v>12649</v>
      </c>
    </row>
    <row r="11102" spans="1:2" x14ac:dyDescent="0.25">
      <c r="A11102" s="62">
        <v>45101704</v>
      </c>
      <c r="B11102" s="63" t="s">
        <v>4263</v>
      </c>
    </row>
    <row r="11103" spans="1:2" x14ac:dyDescent="0.25">
      <c r="A11103" s="62">
        <v>45101705</v>
      </c>
      <c r="B11103" s="63" t="s">
        <v>14897</v>
      </c>
    </row>
    <row r="11104" spans="1:2" x14ac:dyDescent="0.25">
      <c r="A11104" s="62">
        <v>45101706</v>
      </c>
      <c r="B11104" s="63" t="s">
        <v>5122</v>
      </c>
    </row>
    <row r="11105" spans="1:2" x14ac:dyDescent="0.25">
      <c r="A11105" s="62">
        <v>45101707</v>
      </c>
      <c r="B11105" s="63" t="s">
        <v>8241</v>
      </c>
    </row>
    <row r="11106" spans="1:2" x14ac:dyDescent="0.25">
      <c r="A11106" s="62">
        <v>45101708</v>
      </c>
      <c r="B11106" s="63" t="s">
        <v>8313</v>
      </c>
    </row>
    <row r="11107" spans="1:2" x14ac:dyDescent="0.25">
      <c r="A11107" s="62">
        <v>45101801</v>
      </c>
      <c r="B11107" s="63" t="s">
        <v>2845</v>
      </c>
    </row>
    <row r="11108" spans="1:2" x14ac:dyDescent="0.25">
      <c r="A11108" s="62">
        <v>45101802</v>
      </c>
      <c r="B11108" s="63" t="s">
        <v>17553</v>
      </c>
    </row>
    <row r="11109" spans="1:2" x14ac:dyDescent="0.25">
      <c r="A11109" s="62">
        <v>45101803</v>
      </c>
      <c r="B11109" s="63" t="s">
        <v>5401</v>
      </c>
    </row>
    <row r="11110" spans="1:2" x14ac:dyDescent="0.25">
      <c r="A11110" s="62">
        <v>45101804</v>
      </c>
      <c r="B11110" s="63" t="s">
        <v>8969</v>
      </c>
    </row>
    <row r="11111" spans="1:2" x14ac:dyDescent="0.25">
      <c r="A11111" s="62">
        <v>45101805</v>
      </c>
      <c r="B11111" s="63" t="s">
        <v>12161</v>
      </c>
    </row>
    <row r="11112" spans="1:2" x14ac:dyDescent="0.25">
      <c r="A11112" s="62">
        <v>45101806</v>
      </c>
      <c r="B11112" s="63" t="s">
        <v>12263</v>
      </c>
    </row>
    <row r="11113" spans="1:2" x14ac:dyDescent="0.25">
      <c r="A11113" s="62">
        <v>45101807</v>
      </c>
      <c r="B11113" s="63" t="s">
        <v>13317</v>
      </c>
    </row>
    <row r="11114" spans="1:2" x14ac:dyDescent="0.25">
      <c r="A11114" s="62">
        <v>45101808</v>
      </c>
      <c r="B11114" s="63" t="s">
        <v>8336</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1882</v>
      </c>
    </row>
    <row r="11118" spans="1:2" x14ac:dyDescent="0.25">
      <c r="A11118" s="62">
        <v>45101904</v>
      </c>
      <c r="B11118" s="63" t="s">
        <v>16780</v>
      </c>
    </row>
    <row r="11119" spans="1:2" x14ac:dyDescent="0.25">
      <c r="A11119" s="62">
        <v>45101905</v>
      </c>
      <c r="B11119" s="63" t="s">
        <v>4378</v>
      </c>
    </row>
    <row r="11120" spans="1:2" x14ac:dyDescent="0.25">
      <c r="A11120" s="62">
        <v>45102001</v>
      </c>
      <c r="B11120" s="63" t="s">
        <v>1381</v>
      </c>
    </row>
    <row r="11121" spans="1:2" x14ac:dyDescent="0.25">
      <c r="A11121" s="62">
        <v>45102002</v>
      </c>
      <c r="B11121" s="63" t="s">
        <v>15870</v>
      </c>
    </row>
    <row r="11122" spans="1:2" x14ac:dyDescent="0.25">
      <c r="A11122" s="62">
        <v>45102003</v>
      </c>
      <c r="B11122" s="63" t="s">
        <v>8388</v>
      </c>
    </row>
    <row r="11123" spans="1:2" x14ac:dyDescent="0.25">
      <c r="A11123" s="62">
        <v>45102004</v>
      </c>
      <c r="B11123" s="63" t="s">
        <v>3066</v>
      </c>
    </row>
    <row r="11124" spans="1:2" x14ac:dyDescent="0.25">
      <c r="A11124" s="62">
        <v>45102005</v>
      </c>
      <c r="B11124" s="63" t="s">
        <v>12590</v>
      </c>
    </row>
    <row r="11125" spans="1:2" x14ac:dyDescent="0.25">
      <c r="A11125" s="62">
        <v>45111501</v>
      </c>
      <c r="B11125" s="63" t="s">
        <v>4109</v>
      </c>
    </row>
    <row r="11126" spans="1:2" x14ac:dyDescent="0.25">
      <c r="A11126" s="62">
        <v>45111502</v>
      </c>
      <c r="B11126" s="63" t="s">
        <v>6736</v>
      </c>
    </row>
    <row r="11127" spans="1:2" x14ac:dyDescent="0.25">
      <c r="A11127" s="62">
        <v>45111503</v>
      </c>
      <c r="B11127" s="63" t="s">
        <v>132</v>
      </c>
    </row>
    <row r="11128" spans="1:2" x14ac:dyDescent="0.25">
      <c r="A11128" s="62">
        <v>45111504</v>
      </c>
      <c r="B11128" s="63" t="s">
        <v>11426</v>
      </c>
    </row>
    <row r="11129" spans="1:2" x14ac:dyDescent="0.25">
      <c r="A11129" s="62">
        <v>45111601</v>
      </c>
      <c r="B11129" s="63" t="s">
        <v>10693</v>
      </c>
    </row>
    <row r="11130" spans="1:2" x14ac:dyDescent="0.25">
      <c r="A11130" s="62">
        <v>45111602</v>
      </c>
      <c r="B11130" s="63" t="s">
        <v>12517</v>
      </c>
    </row>
    <row r="11131" spans="1:2" x14ac:dyDescent="0.25">
      <c r="A11131" s="62">
        <v>45111603</v>
      </c>
      <c r="B11131" s="63" t="s">
        <v>2686</v>
      </c>
    </row>
    <row r="11132" spans="1:2" x14ac:dyDescent="0.25">
      <c r="A11132" s="62">
        <v>45111604</v>
      </c>
      <c r="B11132" s="63" t="s">
        <v>928</v>
      </c>
    </row>
    <row r="11133" spans="1:2" x14ac:dyDescent="0.25">
      <c r="A11133" s="62">
        <v>45111605</v>
      </c>
      <c r="B11133" s="63" t="s">
        <v>8086</v>
      </c>
    </row>
    <row r="11134" spans="1:2" x14ac:dyDescent="0.25">
      <c r="A11134" s="62">
        <v>45111606</v>
      </c>
      <c r="B11134" s="63" t="s">
        <v>12196</v>
      </c>
    </row>
    <row r="11135" spans="1:2" x14ac:dyDescent="0.25">
      <c r="A11135" s="62">
        <v>45111607</v>
      </c>
      <c r="B11135" s="63" t="s">
        <v>17906</v>
      </c>
    </row>
    <row r="11136" spans="1:2" x14ac:dyDescent="0.25">
      <c r="A11136" s="62">
        <v>45111608</v>
      </c>
      <c r="B11136" s="63" t="s">
        <v>13636</v>
      </c>
    </row>
    <row r="11137" spans="1:2" x14ac:dyDescent="0.25">
      <c r="A11137" s="62">
        <v>45111609</v>
      </c>
      <c r="B11137" s="63" t="s">
        <v>17321</v>
      </c>
    </row>
    <row r="11138" spans="1:2" x14ac:dyDescent="0.25">
      <c r="A11138" s="62">
        <v>45111610</v>
      </c>
      <c r="B11138" s="63" t="s">
        <v>9085</v>
      </c>
    </row>
    <row r="11139" spans="1:2" x14ac:dyDescent="0.25">
      <c r="A11139" s="62">
        <v>45111612</v>
      </c>
      <c r="B11139" s="63" t="s">
        <v>2780</v>
      </c>
    </row>
    <row r="11140" spans="1:2" x14ac:dyDescent="0.25">
      <c r="A11140" s="62">
        <v>45111613</v>
      </c>
      <c r="B11140" s="63" t="s">
        <v>16365</v>
      </c>
    </row>
    <row r="11141" spans="1:2" x14ac:dyDescent="0.25">
      <c r="A11141" s="62">
        <v>45111614</v>
      </c>
      <c r="B11141" s="63" t="s">
        <v>9007</v>
      </c>
    </row>
    <row r="11142" spans="1:2" x14ac:dyDescent="0.25">
      <c r="A11142" s="62">
        <v>45111615</v>
      </c>
      <c r="B11142" s="63" t="s">
        <v>3210</v>
      </c>
    </row>
    <row r="11143" spans="1:2" x14ac:dyDescent="0.25">
      <c r="A11143" s="62">
        <v>45111616</v>
      </c>
      <c r="B11143" s="63" t="s">
        <v>14849</v>
      </c>
    </row>
    <row r="11144" spans="1:2" x14ac:dyDescent="0.25">
      <c r="A11144" s="62">
        <v>45111617</v>
      </c>
      <c r="B11144" s="63" t="s">
        <v>10640</v>
      </c>
    </row>
    <row r="11145" spans="1:2" x14ac:dyDescent="0.25">
      <c r="A11145" s="62">
        <v>45111618</v>
      </c>
      <c r="B11145" s="63" t="s">
        <v>9052</v>
      </c>
    </row>
    <row r="11146" spans="1:2" x14ac:dyDescent="0.25">
      <c r="A11146" s="62">
        <v>45111620</v>
      </c>
      <c r="B11146" s="63" t="s">
        <v>14503</v>
      </c>
    </row>
    <row r="11147" spans="1:2" x14ac:dyDescent="0.25">
      <c r="A11147" s="62">
        <v>45111701</v>
      </c>
      <c r="B11147" s="63" t="s">
        <v>14653</v>
      </c>
    </row>
    <row r="11148" spans="1:2" x14ac:dyDescent="0.25">
      <c r="A11148" s="62">
        <v>45111702</v>
      </c>
      <c r="B11148" s="63" t="s">
        <v>9088</v>
      </c>
    </row>
    <row r="11149" spans="1:2" x14ac:dyDescent="0.25">
      <c r="A11149" s="62">
        <v>45111703</v>
      </c>
      <c r="B11149" s="63" t="s">
        <v>2092</v>
      </c>
    </row>
    <row r="11150" spans="1:2" x14ac:dyDescent="0.25">
      <c r="A11150" s="62">
        <v>45111704</v>
      </c>
      <c r="B11150" s="63" t="s">
        <v>11117</v>
      </c>
    </row>
    <row r="11151" spans="1:2" x14ac:dyDescent="0.25">
      <c r="A11151" s="62">
        <v>45111705</v>
      </c>
      <c r="B11151" s="63" t="s">
        <v>2924</v>
      </c>
    </row>
    <row r="11152" spans="1:2" x14ac:dyDescent="0.25">
      <c r="A11152" s="62">
        <v>45111801</v>
      </c>
      <c r="B11152" s="63" t="s">
        <v>10298</v>
      </c>
    </row>
    <row r="11153" spans="1:2" x14ac:dyDescent="0.25">
      <c r="A11153" s="62">
        <v>45111802</v>
      </c>
      <c r="B11153" s="63" t="s">
        <v>3462</v>
      </c>
    </row>
    <row r="11154" spans="1:2" x14ac:dyDescent="0.25">
      <c r="A11154" s="62">
        <v>45111803</v>
      </c>
      <c r="B11154" s="63" t="s">
        <v>12740</v>
      </c>
    </row>
    <row r="11155" spans="1:2" x14ac:dyDescent="0.25">
      <c r="A11155" s="62">
        <v>45111804</v>
      </c>
      <c r="B11155" s="63" t="s">
        <v>12004</v>
      </c>
    </row>
    <row r="11156" spans="1:2" x14ac:dyDescent="0.25">
      <c r="A11156" s="62">
        <v>45111805</v>
      </c>
      <c r="B11156" s="63" t="s">
        <v>18706</v>
      </c>
    </row>
    <row r="11157" spans="1:2" x14ac:dyDescent="0.25">
      <c r="A11157" s="62">
        <v>45111806</v>
      </c>
      <c r="B11157" s="63" t="s">
        <v>15308</v>
      </c>
    </row>
    <row r="11158" spans="1:2" x14ac:dyDescent="0.25">
      <c r="A11158" s="62">
        <v>45111807</v>
      </c>
      <c r="B11158" s="63" t="s">
        <v>3706</v>
      </c>
    </row>
    <row r="11159" spans="1:2" x14ac:dyDescent="0.25">
      <c r="A11159" s="62">
        <v>45111808</v>
      </c>
      <c r="B11159" s="63" t="s">
        <v>15059</v>
      </c>
    </row>
    <row r="11160" spans="1:2" x14ac:dyDescent="0.25">
      <c r="A11160" s="62">
        <v>45111809</v>
      </c>
      <c r="B11160" s="63" t="s">
        <v>8368</v>
      </c>
    </row>
    <row r="11161" spans="1:2" x14ac:dyDescent="0.25">
      <c r="A11161" s="62">
        <v>45111810</v>
      </c>
      <c r="B11161" s="63" t="s">
        <v>3670</v>
      </c>
    </row>
    <row r="11162" spans="1:2" x14ac:dyDescent="0.25">
      <c r="A11162" s="62">
        <v>45111901</v>
      </c>
      <c r="B11162" s="63" t="s">
        <v>11747</v>
      </c>
    </row>
    <row r="11163" spans="1:2" x14ac:dyDescent="0.25">
      <c r="A11163" s="62">
        <v>45111902</v>
      </c>
      <c r="B11163" s="63" t="s">
        <v>18359</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9758</v>
      </c>
    </row>
    <row r="11167" spans="1:2" x14ac:dyDescent="0.25">
      <c r="A11167" s="62">
        <v>45112004</v>
      </c>
      <c r="B11167" s="63" t="s">
        <v>16712</v>
      </c>
    </row>
    <row r="11168" spans="1:2" x14ac:dyDescent="0.25">
      <c r="A11168" s="62">
        <v>45121501</v>
      </c>
      <c r="B11168" s="63" t="s">
        <v>3681</v>
      </c>
    </row>
    <row r="11169" spans="1:2" x14ac:dyDescent="0.25">
      <c r="A11169" s="62">
        <v>45121502</v>
      </c>
      <c r="B11169" s="63" t="s">
        <v>15494</v>
      </c>
    </row>
    <row r="11170" spans="1:2" x14ac:dyDescent="0.25">
      <c r="A11170" s="62">
        <v>45121503</v>
      </c>
      <c r="B11170" s="63" t="s">
        <v>7468</v>
      </c>
    </row>
    <row r="11171" spans="1:2" x14ac:dyDescent="0.25">
      <c r="A11171" s="62">
        <v>45121504</v>
      </c>
      <c r="B11171" s="63" t="s">
        <v>16122</v>
      </c>
    </row>
    <row r="11172" spans="1:2" x14ac:dyDescent="0.25">
      <c r="A11172" s="62">
        <v>45121505</v>
      </c>
      <c r="B11172" s="63" t="s">
        <v>13906</v>
      </c>
    </row>
    <row r="11173" spans="1:2" x14ac:dyDescent="0.25">
      <c r="A11173" s="62">
        <v>45121506</v>
      </c>
      <c r="B11173" s="63" t="s">
        <v>13370</v>
      </c>
    </row>
    <row r="11174" spans="1:2" x14ac:dyDescent="0.25">
      <c r="A11174" s="62">
        <v>45121510</v>
      </c>
      <c r="B11174" s="63" t="s">
        <v>5518</v>
      </c>
    </row>
    <row r="11175" spans="1:2" x14ac:dyDescent="0.25">
      <c r="A11175" s="62">
        <v>45121511</v>
      </c>
      <c r="B11175" s="63" t="s">
        <v>8254</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7689</v>
      </c>
    </row>
    <row r="11179" spans="1:2" x14ac:dyDescent="0.25">
      <c r="A11179" s="62">
        <v>45121515</v>
      </c>
      <c r="B11179" s="63" t="s">
        <v>2609</v>
      </c>
    </row>
    <row r="11180" spans="1:2" x14ac:dyDescent="0.25">
      <c r="A11180" s="62">
        <v>45121516</v>
      </c>
      <c r="B11180" s="63" t="s">
        <v>11500</v>
      </c>
    </row>
    <row r="11181" spans="1:2" x14ac:dyDescent="0.25">
      <c r="A11181" s="62">
        <v>45121517</v>
      </c>
      <c r="B11181" s="63" t="s">
        <v>5297</v>
      </c>
    </row>
    <row r="11182" spans="1:2" x14ac:dyDescent="0.25">
      <c r="A11182" s="62">
        <v>45121518</v>
      </c>
      <c r="B11182" s="63" t="s">
        <v>13581</v>
      </c>
    </row>
    <row r="11183" spans="1:2" x14ac:dyDescent="0.25">
      <c r="A11183" s="62">
        <v>45121519</v>
      </c>
      <c r="B11183" s="63" t="s">
        <v>14843</v>
      </c>
    </row>
    <row r="11184" spans="1:2" x14ac:dyDescent="0.25">
      <c r="A11184" s="62">
        <v>45121520</v>
      </c>
      <c r="B11184" s="63" t="s">
        <v>11581</v>
      </c>
    </row>
    <row r="11185" spans="1:2" x14ac:dyDescent="0.25">
      <c r="A11185" s="62">
        <v>45121601</v>
      </c>
      <c r="B11185" s="63" t="s">
        <v>3802</v>
      </c>
    </row>
    <row r="11186" spans="1:2" x14ac:dyDescent="0.25">
      <c r="A11186" s="62">
        <v>45121602</v>
      </c>
      <c r="B11186" s="63" t="s">
        <v>10141</v>
      </c>
    </row>
    <row r="11187" spans="1:2" x14ac:dyDescent="0.25">
      <c r="A11187" s="62">
        <v>45121603</v>
      </c>
      <c r="B11187" s="63" t="s">
        <v>5058</v>
      </c>
    </row>
    <row r="11188" spans="1:2" x14ac:dyDescent="0.25">
      <c r="A11188" s="62">
        <v>45121604</v>
      </c>
      <c r="B11188" s="63" t="s">
        <v>18380</v>
      </c>
    </row>
    <row r="11189" spans="1:2" x14ac:dyDescent="0.25">
      <c r="A11189" s="62">
        <v>45121605</v>
      </c>
      <c r="B11189" s="63" t="s">
        <v>8466</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13974</v>
      </c>
    </row>
    <row r="11193" spans="1:2" x14ac:dyDescent="0.25">
      <c r="A11193" s="62">
        <v>45121609</v>
      </c>
      <c r="B11193" s="63" t="s">
        <v>17534</v>
      </c>
    </row>
    <row r="11194" spans="1:2" x14ac:dyDescent="0.25">
      <c r="A11194" s="62">
        <v>45121610</v>
      </c>
      <c r="B11194" s="63" t="s">
        <v>13186</v>
      </c>
    </row>
    <row r="11195" spans="1:2" x14ac:dyDescent="0.25">
      <c r="A11195" s="62">
        <v>45121611</v>
      </c>
      <c r="B11195" s="63" t="s">
        <v>7770</v>
      </c>
    </row>
    <row r="11196" spans="1:2" x14ac:dyDescent="0.25">
      <c r="A11196" s="62">
        <v>45121612</v>
      </c>
      <c r="B11196" s="63" t="s">
        <v>3879</v>
      </c>
    </row>
    <row r="11197" spans="1:2" x14ac:dyDescent="0.25">
      <c r="A11197" s="62">
        <v>45121613</v>
      </c>
      <c r="B11197" s="63" t="s">
        <v>6346</v>
      </c>
    </row>
    <row r="11198" spans="1:2" x14ac:dyDescent="0.25">
      <c r="A11198" s="62">
        <v>45121614</v>
      </c>
      <c r="B11198" s="63" t="s">
        <v>13257</v>
      </c>
    </row>
    <row r="11199" spans="1:2" x14ac:dyDescent="0.25">
      <c r="A11199" s="62">
        <v>45121615</v>
      </c>
      <c r="B11199" s="63" t="s">
        <v>7505</v>
      </c>
    </row>
    <row r="11200" spans="1:2" x14ac:dyDescent="0.25">
      <c r="A11200" s="62">
        <v>45121616</v>
      </c>
      <c r="B11200" s="63" t="s">
        <v>18535</v>
      </c>
    </row>
    <row r="11201" spans="1:2" x14ac:dyDescent="0.25">
      <c r="A11201" s="62">
        <v>45121617</v>
      </c>
      <c r="B11201" s="63" t="s">
        <v>5699</v>
      </c>
    </row>
    <row r="11202" spans="1:2" x14ac:dyDescent="0.25">
      <c r="A11202" s="62">
        <v>45121618</v>
      </c>
      <c r="B11202" s="63" t="s">
        <v>6495</v>
      </c>
    </row>
    <row r="11203" spans="1:2" x14ac:dyDescent="0.25">
      <c r="A11203" s="62">
        <v>45121619</v>
      </c>
      <c r="B11203" s="63" t="s">
        <v>9743</v>
      </c>
    </row>
    <row r="11204" spans="1:2" x14ac:dyDescent="0.25">
      <c r="A11204" s="62">
        <v>45121620</v>
      </c>
      <c r="B11204" s="63" t="s">
        <v>8033</v>
      </c>
    </row>
    <row r="11205" spans="1:2" x14ac:dyDescent="0.25">
      <c r="A11205" s="62">
        <v>45121621</v>
      </c>
      <c r="B11205" s="63" t="s">
        <v>15953</v>
      </c>
    </row>
    <row r="11206" spans="1:2" x14ac:dyDescent="0.25">
      <c r="A11206" s="62">
        <v>45121622</v>
      </c>
      <c r="B11206" s="63" t="s">
        <v>10820</v>
      </c>
    </row>
    <row r="11207" spans="1:2" x14ac:dyDescent="0.25">
      <c r="A11207" s="62">
        <v>45121623</v>
      </c>
      <c r="B11207" s="63" t="s">
        <v>15287</v>
      </c>
    </row>
    <row r="11208" spans="1:2" x14ac:dyDescent="0.25">
      <c r="A11208" s="62">
        <v>45121701</v>
      </c>
      <c r="B11208" s="63" t="s">
        <v>3343</v>
      </c>
    </row>
    <row r="11209" spans="1:2" x14ac:dyDescent="0.25">
      <c r="A11209" s="62">
        <v>45121702</v>
      </c>
      <c r="B11209" s="63" t="s">
        <v>11935</v>
      </c>
    </row>
    <row r="11210" spans="1:2" x14ac:dyDescent="0.25">
      <c r="A11210" s="62">
        <v>45121703</v>
      </c>
      <c r="B11210" s="63" t="s">
        <v>16890</v>
      </c>
    </row>
    <row r="11211" spans="1:2" x14ac:dyDescent="0.25">
      <c r="A11211" s="62">
        <v>45121704</v>
      </c>
      <c r="B11211" s="63" t="s">
        <v>4842</v>
      </c>
    </row>
    <row r="11212" spans="1:2" x14ac:dyDescent="0.25">
      <c r="A11212" s="62">
        <v>45121705</v>
      </c>
      <c r="B11212" s="63" t="s">
        <v>10332</v>
      </c>
    </row>
    <row r="11213" spans="1:2" x14ac:dyDescent="0.25">
      <c r="A11213" s="62">
        <v>45121706</v>
      </c>
      <c r="B11213" s="63" t="s">
        <v>4980</v>
      </c>
    </row>
    <row r="11214" spans="1:2" x14ac:dyDescent="0.25">
      <c r="A11214" s="62">
        <v>45121801</v>
      </c>
      <c r="B11214" s="63" t="s">
        <v>16290</v>
      </c>
    </row>
    <row r="11215" spans="1:2" x14ac:dyDescent="0.25">
      <c r="A11215" s="62">
        <v>45121802</v>
      </c>
      <c r="B11215" s="63" t="s">
        <v>8224</v>
      </c>
    </row>
    <row r="11216" spans="1:2" x14ac:dyDescent="0.25">
      <c r="A11216" s="62">
        <v>45121803</v>
      </c>
      <c r="B11216" s="63" t="s">
        <v>1852</v>
      </c>
    </row>
    <row r="11217" spans="1:2" x14ac:dyDescent="0.25">
      <c r="A11217" s="62">
        <v>45121804</v>
      </c>
      <c r="B11217" s="63" t="s">
        <v>4401</v>
      </c>
    </row>
    <row r="11218" spans="1:2" x14ac:dyDescent="0.25">
      <c r="A11218" s="62">
        <v>45121805</v>
      </c>
      <c r="B11218" s="63" t="s">
        <v>13389</v>
      </c>
    </row>
    <row r="11219" spans="1:2" x14ac:dyDescent="0.25">
      <c r="A11219" s="62">
        <v>45121806</v>
      </c>
      <c r="B11219" s="63" t="s">
        <v>11375</v>
      </c>
    </row>
    <row r="11220" spans="1:2" x14ac:dyDescent="0.25">
      <c r="A11220" s="62">
        <v>45121807</v>
      </c>
      <c r="B11220" s="63" t="s">
        <v>4761</v>
      </c>
    </row>
    <row r="11221" spans="1:2" x14ac:dyDescent="0.25">
      <c r="A11221" s="62">
        <v>45121808</v>
      </c>
      <c r="B11221" s="63" t="s">
        <v>5692</v>
      </c>
    </row>
    <row r="11222" spans="1:2" x14ac:dyDescent="0.25">
      <c r="A11222" s="62">
        <v>45121809</v>
      </c>
      <c r="B11222" s="63" t="s">
        <v>8932</v>
      </c>
    </row>
    <row r="11223" spans="1:2" x14ac:dyDescent="0.25">
      <c r="A11223" s="62">
        <v>45121810</v>
      </c>
      <c r="B11223" s="63" t="s">
        <v>9466</v>
      </c>
    </row>
    <row r="11224" spans="1:2" x14ac:dyDescent="0.25">
      <c r="A11224" s="62">
        <v>45131501</v>
      </c>
      <c r="B11224" s="63" t="s">
        <v>5219</v>
      </c>
    </row>
    <row r="11225" spans="1:2" x14ac:dyDescent="0.25">
      <c r="A11225" s="62">
        <v>45131502</v>
      </c>
      <c r="B11225" s="63" t="s">
        <v>1113</v>
      </c>
    </row>
    <row r="11226" spans="1:2" x14ac:dyDescent="0.25">
      <c r="A11226" s="62">
        <v>45131503</v>
      </c>
      <c r="B11226" s="63" t="s">
        <v>6662</v>
      </c>
    </row>
    <row r="11227" spans="1:2" x14ac:dyDescent="0.25">
      <c r="A11227" s="62">
        <v>45131505</v>
      </c>
      <c r="B11227" s="63" t="s">
        <v>5469</v>
      </c>
    </row>
    <row r="11228" spans="1:2" x14ac:dyDescent="0.25">
      <c r="A11228" s="62">
        <v>45131601</v>
      </c>
      <c r="B11228" s="63" t="s">
        <v>7420</v>
      </c>
    </row>
    <row r="11229" spans="1:2" x14ac:dyDescent="0.25">
      <c r="A11229" s="62">
        <v>45131604</v>
      </c>
      <c r="B11229" s="63" t="s">
        <v>10905</v>
      </c>
    </row>
    <row r="11230" spans="1:2" x14ac:dyDescent="0.25">
      <c r="A11230" s="62">
        <v>45131701</v>
      </c>
      <c r="B11230" s="63" t="s">
        <v>4033</v>
      </c>
    </row>
    <row r="11231" spans="1:2" x14ac:dyDescent="0.25">
      <c r="A11231" s="62">
        <v>45141501</v>
      </c>
      <c r="B11231" s="63" t="s">
        <v>7789</v>
      </c>
    </row>
    <row r="11232" spans="1:2" x14ac:dyDescent="0.25">
      <c r="A11232" s="62">
        <v>45141502</v>
      </c>
      <c r="B11232" s="63" t="s">
        <v>11307</v>
      </c>
    </row>
    <row r="11233" spans="1:2" x14ac:dyDescent="0.25">
      <c r="A11233" s="62">
        <v>45141601</v>
      </c>
      <c r="B11233" s="63" t="s">
        <v>12200</v>
      </c>
    </row>
    <row r="11234" spans="1:2" x14ac:dyDescent="0.25">
      <c r="A11234" s="62">
        <v>45141602</v>
      </c>
      <c r="B11234" s="63" t="s">
        <v>11404</v>
      </c>
    </row>
    <row r="11235" spans="1:2" x14ac:dyDescent="0.25">
      <c r="A11235" s="62">
        <v>45141603</v>
      </c>
      <c r="B11235" s="63" t="s">
        <v>13490</v>
      </c>
    </row>
    <row r="11236" spans="1:2" x14ac:dyDescent="0.25">
      <c r="A11236" s="62">
        <v>46101501</v>
      </c>
      <c r="B11236" s="63" t="s">
        <v>3722</v>
      </c>
    </row>
    <row r="11237" spans="1:2" x14ac:dyDescent="0.25">
      <c r="A11237" s="62">
        <v>46101502</v>
      </c>
      <c r="B11237" s="63" t="s">
        <v>16718</v>
      </c>
    </row>
    <row r="11238" spans="1:2" x14ac:dyDescent="0.25">
      <c r="A11238" s="62">
        <v>46101503</v>
      </c>
      <c r="B11238" s="63" t="s">
        <v>9017</v>
      </c>
    </row>
    <row r="11239" spans="1:2" x14ac:dyDescent="0.25">
      <c r="A11239" s="62">
        <v>46101504</v>
      </c>
      <c r="B11239" s="63" t="s">
        <v>6106</v>
      </c>
    </row>
    <row r="11240" spans="1:2" x14ac:dyDescent="0.25">
      <c r="A11240" s="62">
        <v>46101505</v>
      </c>
      <c r="B11240" s="63" t="s">
        <v>17007</v>
      </c>
    </row>
    <row r="11241" spans="1:2" x14ac:dyDescent="0.25">
      <c r="A11241" s="62">
        <v>46101506</v>
      </c>
      <c r="B11241" s="63" t="s">
        <v>4976</v>
      </c>
    </row>
    <row r="11242" spans="1:2" x14ac:dyDescent="0.25">
      <c r="A11242" s="62">
        <v>46101601</v>
      </c>
      <c r="B11242" s="63" t="s">
        <v>6161</v>
      </c>
    </row>
    <row r="11243" spans="1:2" x14ac:dyDescent="0.25">
      <c r="A11243" s="62">
        <v>46101701</v>
      </c>
      <c r="B11243" s="63" t="s">
        <v>15854</v>
      </c>
    </row>
    <row r="11244" spans="1:2" x14ac:dyDescent="0.25">
      <c r="A11244" s="62">
        <v>46101702</v>
      </c>
      <c r="B11244" s="63" t="s">
        <v>6665</v>
      </c>
    </row>
    <row r="11245" spans="1:2" x14ac:dyDescent="0.25">
      <c r="A11245" s="62">
        <v>46101801</v>
      </c>
      <c r="B11245" s="63" t="s">
        <v>8262</v>
      </c>
    </row>
    <row r="11246" spans="1:2" x14ac:dyDescent="0.25">
      <c r="A11246" s="62">
        <v>46111501</v>
      </c>
      <c r="B11246" s="63" t="s">
        <v>2258</v>
      </c>
    </row>
    <row r="11247" spans="1:2" x14ac:dyDescent="0.25">
      <c r="A11247" s="62">
        <v>46111502</v>
      </c>
      <c r="B11247" s="63" t="s">
        <v>18426</v>
      </c>
    </row>
    <row r="11248" spans="1:2" x14ac:dyDescent="0.25">
      <c r="A11248" s="62">
        <v>46111503</v>
      </c>
      <c r="B11248" s="63" t="s">
        <v>1695</v>
      </c>
    </row>
    <row r="11249" spans="1:2" x14ac:dyDescent="0.25">
      <c r="A11249" s="62">
        <v>46111601</v>
      </c>
      <c r="B11249" s="63" t="s">
        <v>16605</v>
      </c>
    </row>
    <row r="11250" spans="1:2" x14ac:dyDescent="0.25">
      <c r="A11250" s="62">
        <v>46111602</v>
      </c>
      <c r="B11250" s="63" t="s">
        <v>1413</v>
      </c>
    </row>
    <row r="11251" spans="1:2" x14ac:dyDescent="0.25">
      <c r="A11251" s="62">
        <v>46111701</v>
      </c>
      <c r="B11251" s="63" t="s">
        <v>9114</v>
      </c>
    </row>
    <row r="11252" spans="1:2" x14ac:dyDescent="0.25">
      <c r="A11252" s="62">
        <v>46111702</v>
      </c>
      <c r="B11252" s="63" t="s">
        <v>16038</v>
      </c>
    </row>
    <row r="11253" spans="1:2" x14ac:dyDescent="0.25">
      <c r="A11253" s="62">
        <v>46111801</v>
      </c>
      <c r="B11253" s="63" t="s">
        <v>9522</v>
      </c>
    </row>
    <row r="11254" spans="1:2" x14ac:dyDescent="0.25">
      <c r="A11254" s="62">
        <v>46121501</v>
      </c>
      <c r="B11254" s="63" t="s">
        <v>8455</v>
      </c>
    </row>
    <row r="11255" spans="1:2" x14ac:dyDescent="0.25">
      <c r="A11255" s="62">
        <v>46121502</v>
      </c>
      <c r="B11255" s="63" t="s">
        <v>5326</v>
      </c>
    </row>
    <row r="11256" spans="1:2" x14ac:dyDescent="0.25">
      <c r="A11256" s="62">
        <v>46121503</v>
      </c>
      <c r="B11256" s="63" t="s">
        <v>5287</v>
      </c>
    </row>
    <row r="11257" spans="1:2" x14ac:dyDescent="0.25">
      <c r="A11257" s="62">
        <v>46121504</v>
      </c>
      <c r="B11257" s="63" t="s">
        <v>9293</v>
      </c>
    </row>
    <row r="11258" spans="1:2" x14ac:dyDescent="0.25">
      <c r="A11258" s="62">
        <v>46121505</v>
      </c>
      <c r="B11258" s="63" t="s">
        <v>8333</v>
      </c>
    </row>
    <row r="11259" spans="1:2" x14ac:dyDescent="0.25">
      <c r="A11259" s="62">
        <v>46121506</v>
      </c>
      <c r="B11259" s="63" t="s">
        <v>11529</v>
      </c>
    </row>
    <row r="11260" spans="1:2" x14ac:dyDescent="0.25">
      <c r="A11260" s="62">
        <v>46121507</v>
      </c>
      <c r="B11260" s="63" t="s">
        <v>8268</v>
      </c>
    </row>
    <row r="11261" spans="1:2" x14ac:dyDescent="0.25">
      <c r="A11261" s="62">
        <v>46121508</v>
      </c>
      <c r="B11261" s="63" t="s">
        <v>11428</v>
      </c>
    </row>
    <row r="11262" spans="1:2" x14ac:dyDescent="0.25">
      <c r="A11262" s="62">
        <v>46121509</v>
      </c>
      <c r="B11262" s="63" t="s">
        <v>6986</v>
      </c>
    </row>
    <row r="11263" spans="1:2" x14ac:dyDescent="0.25">
      <c r="A11263" s="62">
        <v>46121510</v>
      </c>
      <c r="B11263" s="63" t="s">
        <v>18230</v>
      </c>
    </row>
    <row r="11264" spans="1:2" x14ac:dyDescent="0.25">
      <c r="A11264" s="62">
        <v>46121511</v>
      </c>
      <c r="B11264" s="63" t="s">
        <v>16032</v>
      </c>
    </row>
    <row r="11265" spans="1:2" x14ac:dyDescent="0.25">
      <c r="A11265" s="62">
        <v>46121512</v>
      </c>
      <c r="B11265" s="63" t="s">
        <v>14915</v>
      </c>
    </row>
    <row r="11266" spans="1:2" x14ac:dyDescent="0.25">
      <c r="A11266" s="62">
        <v>46121601</v>
      </c>
      <c r="B11266" s="63" t="s">
        <v>14712</v>
      </c>
    </row>
    <row r="11267" spans="1:2" x14ac:dyDescent="0.25">
      <c r="A11267" s="62">
        <v>46121602</v>
      </c>
      <c r="B11267" s="63" t="s">
        <v>3320</v>
      </c>
    </row>
    <row r="11268" spans="1:2" x14ac:dyDescent="0.25">
      <c r="A11268" s="62">
        <v>46121603</v>
      </c>
      <c r="B11268" s="63" t="s">
        <v>15234</v>
      </c>
    </row>
    <row r="11269" spans="1:2" x14ac:dyDescent="0.25">
      <c r="A11269" s="62">
        <v>46121604</v>
      </c>
      <c r="B11269" s="63" t="s">
        <v>13686</v>
      </c>
    </row>
    <row r="11270" spans="1:2" x14ac:dyDescent="0.25">
      <c r="A11270" s="62">
        <v>46121605</v>
      </c>
      <c r="B11270" s="63" t="s">
        <v>16175</v>
      </c>
    </row>
    <row r="11271" spans="1:2" x14ac:dyDescent="0.25">
      <c r="A11271" s="62">
        <v>46131501</v>
      </c>
      <c r="B11271" s="63" t="s">
        <v>13882</v>
      </c>
    </row>
    <row r="11272" spans="1:2" x14ac:dyDescent="0.25">
      <c r="A11272" s="62">
        <v>46131502</v>
      </c>
      <c r="B11272" s="63" t="s">
        <v>10984</v>
      </c>
    </row>
    <row r="11273" spans="1:2" x14ac:dyDescent="0.25">
      <c r="A11273" s="62">
        <v>46131503</v>
      </c>
      <c r="B11273" s="63" t="s">
        <v>7862</v>
      </c>
    </row>
    <row r="11274" spans="1:2" x14ac:dyDescent="0.25">
      <c r="A11274" s="62">
        <v>46131504</v>
      </c>
      <c r="B11274" s="63" t="s">
        <v>9309</v>
      </c>
    </row>
    <row r="11275" spans="1:2" x14ac:dyDescent="0.25">
      <c r="A11275" s="62">
        <v>46131505</v>
      </c>
      <c r="B11275" s="63" t="s">
        <v>5069</v>
      </c>
    </row>
    <row r="11276" spans="1:2" x14ac:dyDescent="0.25">
      <c r="A11276" s="62">
        <v>46131601</v>
      </c>
      <c r="B11276" s="63" t="s">
        <v>14122</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13687</v>
      </c>
    </row>
    <row r="11280" spans="1:2" x14ac:dyDescent="0.25">
      <c r="A11280" s="62">
        <v>46141501</v>
      </c>
      <c r="B11280" s="63" t="s">
        <v>905</v>
      </c>
    </row>
    <row r="11281" spans="1:2" x14ac:dyDescent="0.25">
      <c r="A11281" s="62">
        <v>46141502</v>
      </c>
      <c r="B11281" s="63" t="s">
        <v>8957</v>
      </c>
    </row>
    <row r="11282" spans="1:2" x14ac:dyDescent="0.25">
      <c r="A11282" s="62">
        <v>46151501</v>
      </c>
      <c r="B11282" s="63" t="s">
        <v>370</v>
      </c>
    </row>
    <row r="11283" spans="1:2" x14ac:dyDescent="0.25">
      <c r="A11283" s="62">
        <v>46151502</v>
      </c>
      <c r="B11283" s="63" t="s">
        <v>6569</v>
      </c>
    </row>
    <row r="11284" spans="1:2" x14ac:dyDescent="0.25">
      <c r="A11284" s="62">
        <v>46151503</v>
      </c>
      <c r="B11284" s="63" t="s">
        <v>9364</v>
      </c>
    </row>
    <row r="11285" spans="1:2" x14ac:dyDescent="0.25">
      <c r="A11285" s="62">
        <v>46151504</v>
      </c>
      <c r="B11285" s="63" t="s">
        <v>6444</v>
      </c>
    </row>
    <row r="11286" spans="1:2" x14ac:dyDescent="0.25">
      <c r="A11286" s="62">
        <v>46151505</v>
      </c>
      <c r="B11286" s="63" t="s">
        <v>3925</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9001</v>
      </c>
    </row>
    <row r="11290" spans="1:2" x14ac:dyDescent="0.25">
      <c r="A11290" s="62">
        <v>46151602</v>
      </c>
      <c r="B11290" s="63" t="s">
        <v>1998</v>
      </c>
    </row>
    <row r="11291" spans="1:2" x14ac:dyDescent="0.25">
      <c r="A11291" s="62">
        <v>46151604</v>
      </c>
      <c r="B11291" s="63" t="s">
        <v>17198</v>
      </c>
    </row>
    <row r="11292" spans="1:2" x14ac:dyDescent="0.25">
      <c r="A11292" s="62">
        <v>46151605</v>
      </c>
      <c r="B11292" s="63" t="s">
        <v>6523</v>
      </c>
    </row>
    <row r="11293" spans="1:2" x14ac:dyDescent="0.25">
      <c r="A11293" s="62">
        <v>46151606</v>
      </c>
      <c r="B11293" s="63" t="s">
        <v>16047</v>
      </c>
    </row>
    <row r="11294" spans="1:2" x14ac:dyDescent="0.25">
      <c r="A11294" s="62">
        <v>46151607</v>
      </c>
      <c r="B11294" s="63" t="s">
        <v>18045</v>
      </c>
    </row>
    <row r="11295" spans="1:2" x14ac:dyDescent="0.25">
      <c r="A11295" s="62">
        <v>46151702</v>
      </c>
      <c r="B11295" s="63" t="s">
        <v>8428</v>
      </c>
    </row>
    <row r="11296" spans="1:2" x14ac:dyDescent="0.25">
      <c r="A11296" s="62">
        <v>46151703</v>
      </c>
      <c r="B11296" s="63" t="s">
        <v>10951</v>
      </c>
    </row>
    <row r="11297" spans="1:2" x14ac:dyDescent="0.25">
      <c r="A11297" s="62">
        <v>46151704</v>
      </c>
      <c r="B11297" s="63" t="s">
        <v>4459</v>
      </c>
    </row>
    <row r="11298" spans="1:2" x14ac:dyDescent="0.25">
      <c r="A11298" s="62">
        <v>46151705</v>
      </c>
      <c r="B11298" s="63" t="s">
        <v>3329</v>
      </c>
    </row>
    <row r="11299" spans="1:2" x14ac:dyDescent="0.25">
      <c r="A11299" s="62">
        <v>46151706</v>
      </c>
      <c r="B11299" s="63" t="s">
        <v>12635</v>
      </c>
    </row>
    <row r="11300" spans="1:2" x14ac:dyDescent="0.25">
      <c r="A11300" s="62">
        <v>46151707</v>
      </c>
      <c r="B11300" s="63" t="s">
        <v>14808</v>
      </c>
    </row>
    <row r="11301" spans="1:2" x14ac:dyDescent="0.25">
      <c r="A11301" s="62">
        <v>46151708</v>
      </c>
      <c r="B11301" s="63" t="s">
        <v>14046</v>
      </c>
    </row>
    <row r="11302" spans="1:2" x14ac:dyDescent="0.25">
      <c r="A11302" s="62">
        <v>46151709</v>
      </c>
      <c r="B11302" s="63" t="s">
        <v>14898</v>
      </c>
    </row>
    <row r="11303" spans="1:2" x14ac:dyDescent="0.25">
      <c r="A11303" s="62">
        <v>46151710</v>
      </c>
      <c r="B11303" s="63" t="s">
        <v>10422</v>
      </c>
    </row>
    <row r="11304" spans="1:2" x14ac:dyDescent="0.25">
      <c r="A11304" s="62">
        <v>46151711</v>
      </c>
      <c r="B11304" s="63" t="s">
        <v>13205</v>
      </c>
    </row>
    <row r="11305" spans="1:2" x14ac:dyDescent="0.25">
      <c r="A11305" s="62">
        <v>46151712</v>
      </c>
      <c r="B11305" s="63" t="s">
        <v>11924</v>
      </c>
    </row>
    <row r="11306" spans="1:2" x14ac:dyDescent="0.25">
      <c r="A11306" s="62">
        <v>46151713</v>
      </c>
      <c r="B11306" s="63" t="s">
        <v>4196</v>
      </c>
    </row>
    <row r="11307" spans="1:2" x14ac:dyDescent="0.25">
      <c r="A11307" s="62">
        <v>46151714</v>
      </c>
      <c r="B11307" s="63" t="s">
        <v>18148</v>
      </c>
    </row>
    <row r="11308" spans="1:2" x14ac:dyDescent="0.25">
      <c r="A11308" s="62">
        <v>46151715</v>
      </c>
      <c r="B11308" s="63" t="s">
        <v>8607</v>
      </c>
    </row>
    <row r="11309" spans="1:2" x14ac:dyDescent="0.25">
      <c r="A11309" s="62">
        <v>46161501</v>
      </c>
      <c r="B11309" s="63" t="s">
        <v>3370</v>
      </c>
    </row>
    <row r="11310" spans="1:2" x14ac:dyDescent="0.25">
      <c r="A11310" s="62">
        <v>46161502</v>
      </c>
      <c r="B11310" s="63" t="s">
        <v>12320</v>
      </c>
    </row>
    <row r="11311" spans="1:2" x14ac:dyDescent="0.25">
      <c r="A11311" s="62">
        <v>46161503</v>
      </c>
      <c r="B11311" s="63" t="s">
        <v>5631</v>
      </c>
    </row>
    <row r="11312" spans="1:2" x14ac:dyDescent="0.25">
      <c r="A11312" s="62">
        <v>46161504</v>
      </c>
      <c r="B11312" s="63" t="s">
        <v>10492</v>
      </c>
    </row>
    <row r="11313" spans="1:2" x14ac:dyDescent="0.25">
      <c r="A11313" s="62">
        <v>46161505</v>
      </c>
      <c r="B11313" s="63" t="s">
        <v>13881</v>
      </c>
    </row>
    <row r="11314" spans="1:2" x14ac:dyDescent="0.25">
      <c r="A11314" s="62">
        <v>46161506</v>
      </c>
      <c r="B11314" s="63" t="s">
        <v>10194</v>
      </c>
    </row>
    <row r="11315" spans="1:2" x14ac:dyDescent="0.25">
      <c r="A11315" s="62">
        <v>46161507</v>
      </c>
      <c r="B11315" s="63" t="s">
        <v>15158</v>
      </c>
    </row>
    <row r="11316" spans="1:2" x14ac:dyDescent="0.25">
      <c r="A11316" s="62">
        <v>46161508</v>
      </c>
      <c r="B11316" s="63" t="s">
        <v>5994</v>
      </c>
    </row>
    <row r="11317" spans="1:2" x14ac:dyDescent="0.25">
      <c r="A11317" s="62">
        <v>46161509</v>
      </c>
      <c r="B11317" s="63" t="s">
        <v>11694</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3188</v>
      </c>
    </row>
    <row r="11321" spans="1:2" x14ac:dyDescent="0.25">
      <c r="A11321" s="62">
        <v>46161603</v>
      </c>
      <c r="B11321" s="63" t="s">
        <v>10046</v>
      </c>
    </row>
    <row r="11322" spans="1:2" x14ac:dyDescent="0.25">
      <c r="A11322" s="62">
        <v>46161604</v>
      </c>
      <c r="B11322" s="63" t="s">
        <v>14577</v>
      </c>
    </row>
    <row r="11323" spans="1:2" x14ac:dyDescent="0.25">
      <c r="A11323" s="62">
        <v>46171501</v>
      </c>
      <c r="B11323" s="63" t="s">
        <v>14967</v>
      </c>
    </row>
    <row r="11324" spans="1:2" x14ac:dyDescent="0.25">
      <c r="A11324" s="62">
        <v>46171502</v>
      </c>
      <c r="B11324" s="63" t="s">
        <v>13357</v>
      </c>
    </row>
    <row r="11325" spans="1:2" x14ac:dyDescent="0.25">
      <c r="A11325" s="62">
        <v>46171503</v>
      </c>
      <c r="B11325" s="63" t="s">
        <v>7893</v>
      </c>
    </row>
    <row r="11326" spans="1:2" x14ac:dyDescent="0.25">
      <c r="A11326" s="62">
        <v>46171504</v>
      </c>
      <c r="B11326" s="63" t="s">
        <v>10457</v>
      </c>
    </row>
    <row r="11327" spans="1:2" x14ac:dyDescent="0.25">
      <c r="A11327" s="62">
        <v>46171505</v>
      </c>
      <c r="B11327" s="63" t="s">
        <v>6953</v>
      </c>
    </row>
    <row r="11328" spans="1:2" x14ac:dyDescent="0.25">
      <c r="A11328" s="62">
        <v>46171506</v>
      </c>
      <c r="B11328" s="63" t="s">
        <v>9022</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1934</v>
      </c>
    </row>
    <row r="11333" spans="1:2" x14ac:dyDescent="0.25">
      <c r="A11333" s="62">
        <v>46171511</v>
      </c>
      <c r="B11333" s="63" t="s">
        <v>8502</v>
      </c>
    </row>
    <row r="11334" spans="1:2" x14ac:dyDescent="0.25">
      <c r="A11334" s="62">
        <v>46171512</v>
      </c>
      <c r="B11334" s="63" t="s">
        <v>16294</v>
      </c>
    </row>
    <row r="11335" spans="1:2" x14ac:dyDescent="0.25">
      <c r="A11335" s="62">
        <v>46171513</v>
      </c>
      <c r="B11335" s="63" t="s">
        <v>9680</v>
      </c>
    </row>
    <row r="11336" spans="1:2" x14ac:dyDescent="0.25">
      <c r="A11336" s="62">
        <v>46171514</v>
      </c>
      <c r="B11336" s="63" t="s">
        <v>15380</v>
      </c>
    </row>
    <row r="11337" spans="1:2" x14ac:dyDescent="0.25">
      <c r="A11337" s="62">
        <v>46171515</v>
      </c>
      <c r="B11337" s="63" t="s">
        <v>6019</v>
      </c>
    </row>
    <row r="11338" spans="1:2" x14ac:dyDescent="0.25">
      <c r="A11338" s="62">
        <v>46171516</v>
      </c>
      <c r="B11338" s="63" t="s">
        <v>3217</v>
      </c>
    </row>
    <row r="11339" spans="1:2" x14ac:dyDescent="0.25">
      <c r="A11339" s="62">
        <v>46171517</v>
      </c>
      <c r="B11339" s="63" t="s">
        <v>11909</v>
      </c>
    </row>
    <row r="11340" spans="1:2" x14ac:dyDescent="0.25">
      <c r="A11340" s="62">
        <v>46171602</v>
      </c>
      <c r="B11340" s="63" t="s">
        <v>2908</v>
      </c>
    </row>
    <row r="11341" spans="1:2" x14ac:dyDescent="0.25">
      <c r="A11341" s="62">
        <v>46171603</v>
      </c>
      <c r="B11341" s="63" t="s">
        <v>9482</v>
      </c>
    </row>
    <row r="11342" spans="1:2" x14ac:dyDescent="0.25">
      <c r="A11342" s="62">
        <v>46171604</v>
      </c>
      <c r="B11342" s="63" t="s">
        <v>9857</v>
      </c>
    </row>
    <row r="11343" spans="1:2" x14ac:dyDescent="0.25">
      <c r="A11343" s="62">
        <v>46171605</v>
      </c>
      <c r="B11343" s="63" t="s">
        <v>6412</v>
      </c>
    </row>
    <row r="11344" spans="1:2" x14ac:dyDescent="0.25">
      <c r="A11344" s="62">
        <v>46171606</v>
      </c>
      <c r="B11344" s="63" t="s">
        <v>2043</v>
      </c>
    </row>
    <row r="11345" spans="1:2" x14ac:dyDescent="0.25">
      <c r="A11345" s="62">
        <v>46171607</v>
      </c>
      <c r="B11345" s="63" t="s">
        <v>8155</v>
      </c>
    </row>
    <row r="11346" spans="1:2" x14ac:dyDescent="0.25">
      <c r="A11346" s="62">
        <v>46171608</v>
      </c>
      <c r="B11346" s="63" t="s">
        <v>6182</v>
      </c>
    </row>
    <row r="11347" spans="1:2" x14ac:dyDescent="0.25">
      <c r="A11347" s="62">
        <v>46171609</v>
      </c>
      <c r="B11347" s="63" t="s">
        <v>10125</v>
      </c>
    </row>
    <row r="11348" spans="1:2" x14ac:dyDescent="0.25">
      <c r="A11348" s="62">
        <v>46171610</v>
      </c>
      <c r="B11348" s="63" t="s">
        <v>17789</v>
      </c>
    </row>
    <row r="11349" spans="1:2" x14ac:dyDescent="0.25">
      <c r="A11349" s="62">
        <v>46171611</v>
      </c>
      <c r="B11349" s="63" t="s">
        <v>10218</v>
      </c>
    </row>
    <row r="11350" spans="1:2" x14ac:dyDescent="0.25">
      <c r="A11350" s="62">
        <v>46171612</v>
      </c>
      <c r="B11350" s="63" t="s">
        <v>13584</v>
      </c>
    </row>
    <row r="11351" spans="1:2" x14ac:dyDescent="0.25">
      <c r="A11351" s="62">
        <v>46171613</v>
      </c>
      <c r="B11351" s="63" t="s">
        <v>7264</v>
      </c>
    </row>
    <row r="11352" spans="1:2" x14ac:dyDescent="0.25">
      <c r="A11352" s="62">
        <v>46171615</v>
      </c>
      <c r="B11352" s="63" t="s">
        <v>16938</v>
      </c>
    </row>
    <row r="11353" spans="1:2" x14ac:dyDescent="0.25">
      <c r="A11353" s="62">
        <v>46171616</v>
      </c>
      <c r="B11353" s="63" t="s">
        <v>4740</v>
      </c>
    </row>
    <row r="11354" spans="1:2" x14ac:dyDescent="0.25">
      <c r="A11354" s="62">
        <v>46171617</v>
      </c>
      <c r="B11354" s="63" t="s">
        <v>16102</v>
      </c>
    </row>
    <row r="11355" spans="1:2" x14ac:dyDescent="0.25">
      <c r="A11355" s="62">
        <v>46171618</v>
      </c>
      <c r="B11355" s="63" t="s">
        <v>18156</v>
      </c>
    </row>
    <row r="11356" spans="1:2" x14ac:dyDescent="0.25">
      <c r="A11356" s="62">
        <v>46171619</v>
      </c>
      <c r="B11356" s="63" t="s">
        <v>9931</v>
      </c>
    </row>
    <row r="11357" spans="1:2" x14ac:dyDescent="0.25">
      <c r="A11357" s="62">
        <v>46171620</v>
      </c>
      <c r="B11357" s="63" t="s">
        <v>13679</v>
      </c>
    </row>
    <row r="11358" spans="1:2" x14ac:dyDescent="0.25">
      <c r="A11358" s="62">
        <v>46171621</v>
      </c>
      <c r="B11358" s="63" t="s">
        <v>756</v>
      </c>
    </row>
    <row r="11359" spans="1:2" x14ac:dyDescent="0.25">
      <c r="A11359" s="62">
        <v>46181501</v>
      </c>
      <c r="B11359" s="63" t="s">
        <v>14775</v>
      </c>
    </row>
    <row r="11360" spans="1:2" x14ac:dyDescent="0.25">
      <c r="A11360" s="62">
        <v>46181502</v>
      </c>
      <c r="B11360" s="63" t="s">
        <v>5436</v>
      </c>
    </row>
    <row r="11361" spans="1:2" x14ac:dyDescent="0.25">
      <c r="A11361" s="62">
        <v>46181503</v>
      </c>
      <c r="B11361" s="63" t="s">
        <v>18341</v>
      </c>
    </row>
    <row r="11362" spans="1:2" x14ac:dyDescent="0.25">
      <c r="A11362" s="62">
        <v>46181504</v>
      </c>
      <c r="B11362" s="63" t="s">
        <v>13100</v>
      </c>
    </row>
    <row r="11363" spans="1:2" x14ac:dyDescent="0.25">
      <c r="A11363" s="62">
        <v>46181505</v>
      </c>
      <c r="B11363" s="63" t="s">
        <v>15176</v>
      </c>
    </row>
    <row r="11364" spans="1:2" x14ac:dyDescent="0.25">
      <c r="A11364" s="62">
        <v>46181506</v>
      </c>
      <c r="B11364" s="63" t="s">
        <v>18457</v>
      </c>
    </row>
    <row r="11365" spans="1:2" x14ac:dyDescent="0.25">
      <c r="A11365" s="62">
        <v>46181507</v>
      </c>
      <c r="B11365" s="63" t="s">
        <v>13670</v>
      </c>
    </row>
    <row r="11366" spans="1:2" x14ac:dyDescent="0.25">
      <c r="A11366" s="62">
        <v>46181508</v>
      </c>
      <c r="B11366" s="63" t="s">
        <v>14032</v>
      </c>
    </row>
    <row r="11367" spans="1:2" x14ac:dyDescent="0.25">
      <c r="A11367" s="62">
        <v>46181509</v>
      </c>
      <c r="B11367" s="63" t="s">
        <v>7018</v>
      </c>
    </row>
    <row r="11368" spans="1:2" x14ac:dyDescent="0.25">
      <c r="A11368" s="62">
        <v>46181512</v>
      </c>
      <c r="B11368" s="63" t="s">
        <v>8203</v>
      </c>
    </row>
    <row r="11369" spans="1:2" x14ac:dyDescent="0.25">
      <c r="A11369" s="62">
        <v>46181514</v>
      </c>
      <c r="B11369" s="63" t="s">
        <v>11120</v>
      </c>
    </row>
    <row r="11370" spans="1:2" x14ac:dyDescent="0.25">
      <c r="A11370" s="62">
        <v>46181516</v>
      </c>
      <c r="B11370" s="63" t="s">
        <v>16825</v>
      </c>
    </row>
    <row r="11371" spans="1:2" x14ac:dyDescent="0.25">
      <c r="A11371" s="62">
        <v>46181517</v>
      </c>
      <c r="B11371" s="63" t="s">
        <v>7860</v>
      </c>
    </row>
    <row r="11372" spans="1:2" x14ac:dyDescent="0.25">
      <c r="A11372" s="62">
        <v>46181518</v>
      </c>
      <c r="B11372" s="63" t="s">
        <v>15673</v>
      </c>
    </row>
    <row r="11373" spans="1:2" x14ac:dyDescent="0.25">
      <c r="A11373" s="62">
        <v>46181520</v>
      </c>
      <c r="B11373" s="63" t="s">
        <v>3559</v>
      </c>
    </row>
    <row r="11374" spans="1:2" x14ac:dyDescent="0.25">
      <c r="A11374" s="62">
        <v>46181522</v>
      </c>
      <c r="B11374" s="63" t="s">
        <v>15029</v>
      </c>
    </row>
    <row r="11375" spans="1:2" x14ac:dyDescent="0.25">
      <c r="A11375" s="62">
        <v>46181525</v>
      </c>
      <c r="B11375" s="63" t="s">
        <v>5412</v>
      </c>
    </row>
    <row r="11376" spans="1:2" x14ac:dyDescent="0.25">
      <c r="A11376" s="62">
        <v>46181526</v>
      </c>
      <c r="B11376" s="63" t="s">
        <v>14726</v>
      </c>
    </row>
    <row r="11377" spans="1:2" x14ac:dyDescent="0.25">
      <c r="A11377" s="62">
        <v>46181527</v>
      </c>
      <c r="B11377" s="63" t="s">
        <v>581</v>
      </c>
    </row>
    <row r="11378" spans="1:2" x14ac:dyDescent="0.25">
      <c r="A11378" s="62">
        <v>46181528</v>
      </c>
      <c r="B11378" s="63" t="s">
        <v>6446</v>
      </c>
    </row>
    <row r="11379" spans="1:2" x14ac:dyDescent="0.25">
      <c r="A11379" s="62">
        <v>46181529</v>
      </c>
      <c r="B11379" s="63" t="s">
        <v>2180</v>
      </c>
    </row>
    <row r="11380" spans="1:2" x14ac:dyDescent="0.25">
      <c r="A11380" s="62">
        <v>46181530</v>
      </c>
      <c r="B11380" s="63" t="s">
        <v>7349</v>
      </c>
    </row>
    <row r="11381" spans="1:2" x14ac:dyDescent="0.25">
      <c r="A11381" s="62">
        <v>46181531</v>
      </c>
      <c r="B11381" s="63" t="s">
        <v>3350</v>
      </c>
    </row>
    <row r="11382" spans="1:2" x14ac:dyDescent="0.25">
      <c r="A11382" s="62">
        <v>46181532</v>
      </c>
      <c r="B11382" s="63" t="s">
        <v>18081</v>
      </c>
    </row>
    <row r="11383" spans="1:2" x14ac:dyDescent="0.25">
      <c r="A11383" s="62">
        <v>46181533</v>
      </c>
      <c r="B11383" s="63" t="s">
        <v>15751</v>
      </c>
    </row>
    <row r="11384" spans="1:2" x14ac:dyDescent="0.25">
      <c r="A11384" s="62">
        <v>46181534</v>
      </c>
      <c r="B11384" s="63" t="s">
        <v>18546</v>
      </c>
    </row>
    <row r="11385" spans="1:2" x14ac:dyDescent="0.25">
      <c r="A11385" s="62">
        <v>46181535</v>
      </c>
      <c r="B11385" s="63" t="s">
        <v>9718</v>
      </c>
    </row>
    <row r="11386" spans="1:2" x14ac:dyDescent="0.25">
      <c r="A11386" s="62">
        <v>46181601</v>
      </c>
      <c r="B11386" s="63" t="s">
        <v>13463</v>
      </c>
    </row>
    <row r="11387" spans="1:2" x14ac:dyDescent="0.25">
      <c r="A11387" s="62">
        <v>46181602</v>
      </c>
      <c r="B11387" s="63" t="s">
        <v>6154</v>
      </c>
    </row>
    <row r="11388" spans="1:2" x14ac:dyDescent="0.25">
      <c r="A11388" s="62">
        <v>46181603</v>
      </c>
      <c r="B11388" s="63" t="s">
        <v>16017</v>
      </c>
    </row>
    <row r="11389" spans="1:2" x14ac:dyDescent="0.25">
      <c r="A11389" s="62">
        <v>46181604</v>
      </c>
      <c r="B11389" s="63" t="s">
        <v>1874</v>
      </c>
    </row>
    <row r="11390" spans="1:2" x14ac:dyDescent="0.25">
      <c r="A11390" s="62">
        <v>46181605</v>
      </c>
      <c r="B11390" s="63" t="s">
        <v>14532</v>
      </c>
    </row>
    <row r="11391" spans="1:2" x14ac:dyDescent="0.25">
      <c r="A11391" s="62">
        <v>46181606</v>
      </c>
      <c r="B11391" s="63" t="s">
        <v>7851</v>
      </c>
    </row>
    <row r="11392" spans="1:2" x14ac:dyDescent="0.25">
      <c r="A11392" s="62">
        <v>46181701</v>
      </c>
      <c r="B11392" s="63" t="s">
        <v>12337</v>
      </c>
    </row>
    <row r="11393" spans="1:2" x14ac:dyDescent="0.25">
      <c r="A11393" s="62">
        <v>46181702</v>
      </c>
      <c r="B11393" s="63" t="s">
        <v>6033</v>
      </c>
    </row>
    <row r="11394" spans="1:2" x14ac:dyDescent="0.25">
      <c r="A11394" s="62">
        <v>46181703</v>
      </c>
      <c r="B11394" s="63" t="s">
        <v>2107</v>
      </c>
    </row>
    <row r="11395" spans="1:2" x14ac:dyDescent="0.25">
      <c r="A11395" s="62">
        <v>46181704</v>
      </c>
      <c r="B11395" s="63" t="s">
        <v>14179</v>
      </c>
    </row>
    <row r="11396" spans="1:2" x14ac:dyDescent="0.25">
      <c r="A11396" s="62">
        <v>46181705</v>
      </c>
      <c r="B11396" s="63" t="s">
        <v>7752</v>
      </c>
    </row>
    <row r="11397" spans="1:2" x14ac:dyDescent="0.25">
      <c r="A11397" s="62">
        <v>46181706</v>
      </c>
      <c r="B11397" s="63" t="s">
        <v>6891</v>
      </c>
    </row>
    <row r="11398" spans="1:2" x14ac:dyDescent="0.25">
      <c r="A11398" s="62">
        <v>46181707</v>
      </c>
      <c r="B11398" s="63" t="s">
        <v>18831</v>
      </c>
    </row>
    <row r="11399" spans="1:2" x14ac:dyDescent="0.25">
      <c r="A11399" s="62">
        <v>46181801</v>
      </c>
      <c r="B11399" s="63" t="s">
        <v>5992</v>
      </c>
    </row>
    <row r="11400" spans="1:2" x14ac:dyDescent="0.25">
      <c r="A11400" s="62">
        <v>46181802</v>
      </c>
      <c r="B11400" s="63" t="s">
        <v>10237</v>
      </c>
    </row>
    <row r="11401" spans="1:2" x14ac:dyDescent="0.25">
      <c r="A11401" s="62">
        <v>46181803</v>
      </c>
      <c r="B11401" s="63" t="s">
        <v>18386</v>
      </c>
    </row>
    <row r="11402" spans="1:2" x14ac:dyDescent="0.25">
      <c r="A11402" s="62">
        <v>46181804</v>
      </c>
      <c r="B11402" s="63" t="s">
        <v>11167</v>
      </c>
    </row>
    <row r="11403" spans="1:2" x14ac:dyDescent="0.25">
      <c r="A11403" s="62">
        <v>46181805</v>
      </c>
      <c r="B11403" s="63" t="s">
        <v>11080</v>
      </c>
    </row>
    <row r="11404" spans="1:2" x14ac:dyDescent="0.25">
      <c r="A11404" s="62">
        <v>46181806</v>
      </c>
      <c r="B11404" s="63" t="s">
        <v>13163</v>
      </c>
    </row>
    <row r="11405" spans="1:2" x14ac:dyDescent="0.25">
      <c r="A11405" s="62">
        <v>46181808</v>
      </c>
      <c r="B11405" s="63" t="s">
        <v>16538</v>
      </c>
    </row>
    <row r="11406" spans="1:2" x14ac:dyDescent="0.25">
      <c r="A11406" s="62">
        <v>46181809</v>
      </c>
      <c r="B11406" s="63" t="s">
        <v>2085</v>
      </c>
    </row>
    <row r="11407" spans="1:2" x14ac:dyDescent="0.25">
      <c r="A11407" s="62">
        <v>46181810</v>
      </c>
      <c r="B11407" s="63" t="s">
        <v>1581</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10482</v>
      </c>
    </row>
    <row r="11411" spans="1:2" x14ac:dyDescent="0.25">
      <c r="A11411" s="62">
        <v>46181903</v>
      </c>
      <c r="B11411" s="63" t="s">
        <v>7563</v>
      </c>
    </row>
    <row r="11412" spans="1:2" x14ac:dyDescent="0.25">
      <c r="A11412" s="62">
        <v>46182001</v>
      </c>
      <c r="B11412" s="63" t="s">
        <v>1256</v>
      </c>
    </row>
    <row r="11413" spans="1:2" x14ac:dyDescent="0.25">
      <c r="A11413" s="62">
        <v>46182002</v>
      </c>
      <c r="B11413" s="63" t="s">
        <v>12146</v>
      </c>
    </row>
    <row r="11414" spans="1:2" x14ac:dyDescent="0.25">
      <c r="A11414" s="62">
        <v>46182003</v>
      </c>
      <c r="B11414" s="63" t="s">
        <v>4092</v>
      </c>
    </row>
    <row r="11415" spans="1:2" x14ac:dyDescent="0.25">
      <c r="A11415" s="62">
        <v>46182004</v>
      </c>
      <c r="B11415" s="63" t="s">
        <v>7073</v>
      </c>
    </row>
    <row r="11416" spans="1:2" x14ac:dyDescent="0.25">
      <c r="A11416" s="62">
        <v>46182005</v>
      </c>
      <c r="B11416" s="63" t="s">
        <v>11414</v>
      </c>
    </row>
    <row r="11417" spans="1:2" x14ac:dyDescent="0.25">
      <c r="A11417" s="62">
        <v>46182006</v>
      </c>
      <c r="B11417" s="63" t="s">
        <v>12721</v>
      </c>
    </row>
    <row r="11418" spans="1:2" x14ac:dyDescent="0.25">
      <c r="A11418" s="62">
        <v>46182007</v>
      </c>
      <c r="B11418" s="63" t="s">
        <v>13899</v>
      </c>
    </row>
    <row r="11419" spans="1:2" x14ac:dyDescent="0.25">
      <c r="A11419" s="62">
        <v>46182101</v>
      </c>
      <c r="B11419" s="63" t="s">
        <v>14295</v>
      </c>
    </row>
    <row r="11420" spans="1:2" x14ac:dyDescent="0.25">
      <c r="A11420" s="62">
        <v>46182102</v>
      </c>
      <c r="B11420" s="63" t="s">
        <v>9464</v>
      </c>
    </row>
    <row r="11421" spans="1:2" x14ac:dyDescent="0.25">
      <c r="A11421" s="62">
        <v>46182103</v>
      </c>
      <c r="B11421" s="63" t="s">
        <v>17158</v>
      </c>
    </row>
    <row r="11422" spans="1:2" x14ac:dyDescent="0.25">
      <c r="A11422" s="62">
        <v>46182104</v>
      </c>
      <c r="B11422" s="63" t="s">
        <v>3498</v>
      </c>
    </row>
    <row r="11423" spans="1:2" x14ac:dyDescent="0.25">
      <c r="A11423" s="62">
        <v>46182105</v>
      </c>
      <c r="B11423" s="63" t="s">
        <v>14407</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18679</v>
      </c>
    </row>
    <row r="11428" spans="1:2" x14ac:dyDescent="0.25">
      <c r="A11428" s="62">
        <v>46182202</v>
      </c>
      <c r="B11428" s="63" t="s">
        <v>4029</v>
      </c>
    </row>
    <row r="11429" spans="1:2" x14ac:dyDescent="0.25">
      <c r="A11429" s="62">
        <v>46182203</v>
      </c>
      <c r="B11429" s="63" t="s">
        <v>5448</v>
      </c>
    </row>
    <row r="11430" spans="1:2" x14ac:dyDescent="0.25">
      <c r="A11430" s="62">
        <v>46182204</v>
      </c>
      <c r="B11430" s="63" t="s">
        <v>8270</v>
      </c>
    </row>
    <row r="11431" spans="1:2" x14ac:dyDescent="0.25">
      <c r="A11431" s="62">
        <v>46182205</v>
      </c>
      <c r="B11431" s="63" t="s">
        <v>1195</v>
      </c>
    </row>
    <row r="11432" spans="1:2" x14ac:dyDescent="0.25">
      <c r="A11432" s="62">
        <v>46182206</v>
      </c>
      <c r="B11432" s="63" t="s">
        <v>7785</v>
      </c>
    </row>
    <row r="11433" spans="1:2" x14ac:dyDescent="0.25">
      <c r="A11433" s="62">
        <v>46182207</v>
      </c>
      <c r="B11433" s="63" t="s">
        <v>4265</v>
      </c>
    </row>
    <row r="11434" spans="1:2" x14ac:dyDescent="0.25">
      <c r="A11434" s="62">
        <v>46182208</v>
      </c>
      <c r="B11434" s="63" t="s">
        <v>6082</v>
      </c>
    </row>
    <row r="11435" spans="1:2" x14ac:dyDescent="0.25">
      <c r="A11435" s="62">
        <v>46182209</v>
      </c>
      <c r="B11435" s="63" t="s">
        <v>2053</v>
      </c>
    </row>
    <row r="11436" spans="1:2" x14ac:dyDescent="0.25">
      <c r="A11436" s="62">
        <v>46182301</v>
      </c>
      <c r="B11436" s="63" t="s">
        <v>6140</v>
      </c>
    </row>
    <row r="11437" spans="1:2" x14ac:dyDescent="0.25">
      <c r="A11437" s="62">
        <v>46182302</v>
      </c>
      <c r="B11437" s="63" t="s">
        <v>18485</v>
      </c>
    </row>
    <row r="11438" spans="1:2" x14ac:dyDescent="0.25">
      <c r="A11438" s="62">
        <v>46182303</v>
      </c>
      <c r="B11438" s="63" t="s">
        <v>14500</v>
      </c>
    </row>
    <row r="11439" spans="1:2" x14ac:dyDescent="0.25">
      <c r="A11439" s="62">
        <v>46182304</v>
      </c>
      <c r="B11439" s="63" t="s">
        <v>2011</v>
      </c>
    </row>
    <row r="11440" spans="1:2" x14ac:dyDescent="0.25">
      <c r="A11440" s="62">
        <v>46182305</v>
      </c>
      <c r="B11440" s="63" t="s">
        <v>564</v>
      </c>
    </row>
    <row r="11441" spans="1:2" x14ac:dyDescent="0.25">
      <c r="A11441" s="62">
        <v>46182306</v>
      </c>
      <c r="B11441" s="63" t="s">
        <v>2377</v>
      </c>
    </row>
    <row r="11442" spans="1:2" x14ac:dyDescent="0.25">
      <c r="A11442" s="62">
        <v>46182401</v>
      </c>
      <c r="B11442" s="63" t="s">
        <v>1417</v>
      </c>
    </row>
    <row r="11443" spans="1:2" x14ac:dyDescent="0.25">
      <c r="A11443" s="62">
        <v>46182402</v>
      </c>
      <c r="B11443" s="63" t="s">
        <v>1399</v>
      </c>
    </row>
    <row r="11444" spans="1:2" x14ac:dyDescent="0.25">
      <c r="A11444" s="62">
        <v>46182501</v>
      </c>
      <c r="B11444" s="63" t="s">
        <v>9396</v>
      </c>
    </row>
    <row r="11445" spans="1:2" x14ac:dyDescent="0.25">
      <c r="A11445" s="62">
        <v>46191501</v>
      </c>
      <c r="B11445" s="63" t="s">
        <v>5362</v>
      </c>
    </row>
    <row r="11446" spans="1:2" x14ac:dyDescent="0.25">
      <c r="A11446" s="62">
        <v>46191502</v>
      </c>
      <c r="B11446" s="63" t="s">
        <v>4533</v>
      </c>
    </row>
    <row r="11447" spans="1:2" x14ac:dyDescent="0.25">
      <c r="A11447" s="62">
        <v>46191503</v>
      </c>
      <c r="B11447" s="63" t="s">
        <v>2665</v>
      </c>
    </row>
    <row r="11448" spans="1:2" x14ac:dyDescent="0.25">
      <c r="A11448" s="62">
        <v>46191504</v>
      </c>
      <c r="B11448" s="63" t="s">
        <v>6449</v>
      </c>
    </row>
    <row r="11449" spans="1:2" x14ac:dyDescent="0.25">
      <c r="A11449" s="62">
        <v>46191505</v>
      </c>
      <c r="B11449" s="63" t="s">
        <v>18664</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3522</v>
      </c>
    </row>
    <row r="11455" spans="1:2" x14ac:dyDescent="0.25">
      <c r="A11455" s="62">
        <v>46191606</v>
      </c>
      <c r="B11455" s="63" t="s">
        <v>2140</v>
      </c>
    </row>
    <row r="11456" spans="1:2" x14ac:dyDescent="0.25">
      <c r="A11456" s="62">
        <v>46191607</v>
      </c>
      <c r="B11456" s="63" t="s">
        <v>17409</v>
      </c>
    </row>
    <row r="11457" spans="1:2" x14ac:dyDescent="0.25">
      <c r="A11457" s="62">
        <v>46191608</v>
      </c>
      <c r="B11457" s="63" t="s">
        <v>7316</v>
      </c>
    </row>
    <row r="11458" spans="1:2" x14ac:dyDescent="0.25">
      <c r="A11458" s="62">
        <v>46191609</v>
      </c>
      <c r="B11458" s="63" t="s">
        <v>14926</v>
      </c>
    </row>
    <row r="11459" spans="1:2" x14ac:dyDescent="0.25">
      <c r="A11459" s="62">
        <v>46191610</v>
      </c>
      <c r="B11459" s="63" t="s">
        <v>7489</v>
      </c>
    </row>
    <row r="11460" spans="1:2" x14ac:dyDescent="0.25">
      <c r="A11460" s="62">
        <v>47101501</v>
      </c>
      <c r="B11460" s="63" t="s">
        <v>12395</v>
      </c>
    </row>
    <row r="11461" spans="1:2" x14ac:dyDescent="0.25">
      <c r="A11461" s="62">
        <v>47101502</v>
      </c>
      <c r="B11461" s="63" t="s">
        <v>4391</v>
      </c>
    </row>
    <row r="11462" spans="1:2" x14ac:dyDescent="0.25">
      <c r="A11462" s="62">
        <v>47101503</v>
      </c>
      <c r="B11462" s="63" t="s">
        <v>14523</v>
      </c>
    </row>
    <row r="11463" spans="1:2" x14ac:dyDescent="0.25">
      <c r="A11463" s="62">
        <v>47101504</v>
      </c>
      <c r="B11463" s="63" t="s">
        <v>18316</v>
      </c>
    </row>
    <row r="11464" spans="1:2" x14ac:dyDescent="0.25">
      <c r="A11464" s="62">
        <v>47101505</v>
      </c>
      <c r="B11464" s="63" t="s">
        <v>16613</v>
      </c>
    </row>
    <row r="11465" spans="1:2" x14ac:dyDescent="0.25">
      <c r="A11465" s="62">
        <v>47101506</v>
      </c>
      <c r="B11465" s="63" t="s">
        <v>3005</v>
      </c>
    </row>
    <row r="11466" spans="1:2" x14ac:dyDescent="0.25">
      <c r="A11466" s="62">
        <v>47101507</v>
      </c>
      <c r="B11466" s="63" t="s">
        <v>2334</v>
      </c>
    </row>
    <row r="11467" spans="1:2" x14ac:dyDescent="0.25">
      <c r="A11467" s="62">
        <v>47101508</v>
      </c>
      <c r="B11467" s="63" t="s">
        <v>16041</v>
      </c>
    </row>
    <row r="11468" spans="1:2" x14ac:dyDescent="0.25">
      <c r="A11468" s="62">
        <v>47101509</v>
      </c>
      <c r="B11468" s="63" t="s">
        <v>10902</v>
      </c>
    </row>
    <row r="11469" spans="1:2" x14ac:dyDescent="0.25">
      <c r="A11469" s="62">
        <v>47101510</v>
      </c>
      <c r="B11469" s="63" t="s">
        <v>6881</v>
      </c>
    </row>
    <row r="11470" spans="1:2" x14ac:dyDescent="0.25">
      <c r="A11470" s="62">
        <v>47101511</v>
      </c>
      <c r="B11470" s="63" t="s">
        <v>16758</v>
      </c>
    </row>
    <row r="11471" spans="1:2" x14ac:dyDescent="0.25">
      <c r="A11471" s="62">
        <v>47101512</v>
      </c>
      <c r="B11471" s="63" t="s">
        <v>4725</v>
      </c>
    </row>
    <row r="11472" spans="1:2" x14ac:dyDescent="0.25">
      <c r="A11472" s="62">
        <v>47101513</v>
      </c>
      <c r="B11472" s="63" t="s">
        <v>15946</v>
      </c>
    </row>
    <row r="11473" spans="1:2" x14ac:dyDescent="0.25">
      <c r="A11473" s="62">
        <v>47101514</v>
      </c>
      <c r="B11473" s="63" t="s">
        <v>17961</v>
      </c>
    </row>
    <row r="11474" spans="1:2" x14ac:dyDescent="0.25">
      <c r="A11474" s="62">
        <v>47101516</v>
      </c>
      <c r="B11474" s="63" t="s">
        <v>12846</v>
      </c>
    </row>
    <row r="11475" spans="1:2" x14ac:dyDescent="0.25">
      <c r="A11475" s="62">
        <v>47101517</v>
      </c>
      <c r="B11475" s="63" t="s">
        <v>17207</v>
      </c>
    </row>
    <row r="11476" spans="1:2" x14ac:dyDescent="0.25">
      <c r="A11476" s="62">
        <v>47101518</v>
      </c>
      <c r="B11476" s="63" t="s">
        <v>1653</v>
      </c>
    </row>
    <row r="11477" spans="1:2" x14ac:dyDescent="0.25">
      <c r="A11477" s="62">
        <v>47101519</v>
      </c>
      <c r="B11477" s="63" t="s">
        <v>18232</v>
      </c>
    </row>
    <row r="11478" spans="1:2" x14ac:dyDescent="0.25">
      <c r="A11478" s="62">
        <v>47101521</v>
      </c>
      <c r="B11478" s="63" t="s">
        <v>10215</v>
      </c>
    </row>
    <row r="11479" spans="1:2" x14ac:dyDescent="0.25">
      <c r="A11479" s="62">
        <v>47101522</v>
      </c>
      <c r="B11479" s="63" t="s">
        <v>4482</v>
      </c>
    </row>
    <row r="11480" spans="1:2" x14ac:dyDescent="0.25">
      <c r="A11480" s="62">
        <v>47101523</v>
      </c>
      <c r="B11480" s="63" t="s">
        <v>5033</v>
      </c>
    </row>
    <row r="11481" spans="1:2" x14ac:dyDescent="0.25">
      <c r="A11481" s="62">
        <v>47101524</v>
      </c>
      <c r="B11481" s="63" t="s">
        <v>14493</v>
      </c>
    </row>
    <row r="11482" spans="1:2" x14ac:dyDescent="0.25">
      <c r="A11482" s="62">
        <v>47101525</v>
      </c>
      <c r="B11482" s="63" t="s">
        <v>2176</v>
      </c>
    </row>
    <row r="11483" spans="1:2" x14ac:dyDescent="0.25">
      <c r="A11483" s="62">
        <v>47101526</v>
      </c>
      <c r="B11483" s="63" t="s">
        <v>7452</v>
      </c>
    </row>
    <row r="11484" spans="1:2" x14ac:dyDescent="0.25">
      <c r="A11484" s="62">
        <v>47101527</v>
      </c>
      <c r="B11484" s="63" t="s">
        <v>17741</v>
      </c>
    </row>
    <row r="11485" spans="1:2" x14ac:dyDescent="0.25">
      <c r="A11485" s="62">
        <v>47101528</v>
      </c>
      <c r="B11485" s="63" t="s">
        <v>9727</v>
      </c>
    </row>
    <row r="11486" spans="1:2" x14ac:dyDescent="0.25">
      <c r="A11486" s="62">
        <v>47101529</v>
      </c>
      <c r="B11486" s="63" t="s">
        <v>12602</v>
      </c>
    </row>
    <row r="11487" spans="1:2" x14ac:dyDescent="0.25">
      <c r="A11487" s="62">
        <v>47101530</v>
      </c>
      <c r="B11487" s="63" t="s">
        <v>5980</v>
      </c>
    </row>
    <row r="11488" spans="1:2" x14ac:dyDescent="0.25">
      <c r="A11488" s="62">
        <v>47101531</v>
      </c>
      <c r="B11488" s="63" t="s">
        <v>5499</v>
      </c>
    </row>
    <row r="11489" spans="1:2" x14ac:dyDescent="0.25">
      <c r="A11489" s="62">
        <v>47101532</v>
      </c>
      <c r="B11489" s="63" t="s">
        <v>16584</v>
      </c>
    </row>
    <row r="11490" spans="1:2" x14ac:dyDescent="0.25">
      <c r="A11490" s="62">
        <v>47101533</v>
      </c>
      <c r="B11490" s="63" t="s">
        <v>7254</v>
      </c>
    </row>
    <row r="11491" spans="1:2" x14ac:dyDescent="0.25">
      <c r="A11491" s="62">
        <v>47101534</v>
      </c>
      <c r="B11491" s="63" t="s">
        <v>12478</v>
      </c>
    </row>
    <row r="11492" spans="1:2" x14ac:dyDescent="0.25">
      <c r="A11492" s="62">
        <v>47101535</v>
      </c>
      <c r="B11492" s="63" t="s">
        <v>8026</v>
      </c>
    </row>
    <row r="11493" spans="1:2" x14ac:dyDescent="0.25">
      <c r="A11493" s="62">
        <v>47101536</v>
      </c>
      <c r="B11493" s="63" t="s">
        <v>14098</v>
      </c>
    </row>
    <row r="11494" spans="1:2" x14ac:dyDescent="0.25">
      <c r="A11494" s="62">
        <v>47101537</v>
      </c>
      <c r="B11494" s="63" t="s">
        <v>12785</v>
      </c>
    </row>
    <row r="11495" spans="1:2" x14ac:dyDescent="0.25">
      <c r="A11495" s="62">
        <v>47101538</v>
      </c>
      <c r="B11495" s="63" t="s">
        <v>12038</v>
      </c>
    </row>
    <row r="11496" spans="1:2" x14ac:dyDescent="0.25">
      <c r="A11496" s="62">
        <v>47101539</v>
      </c>
      <c r="B11496" s="63" t="s">
        <v>734</v>
      </c>
    </row>
    <row r="11497" spans="1:2" x14ac:dyDescent="0.25">
      <c r="A11497" s="62">
        <v>47101601</v>
      </c>
      <c r="B11497" s="63" t="s">
        <v>14402</v>
      </c>
    </row>
    <row r="11498" spans="1:2" x14ac:dyDescent="0.25">
      <c r="A11498" s="62">
        <v>47101602</v>
      </c>
      <c r="B11498" s="63" t="s">
        <v>5174</v>
      </c>
    </row>
    <row r="11499" spans="1:2" x14ac:dyDescent="0.25">
      <c r="A11499" s="62">
        <v>47101603</v>
      </c>
      <c r="B11499" s="63" t="s">
        <v>887</v>
      </c>
    </row>
    <row r="11500" spans="1:2" x14ac:dyDescent="0.25">
      <c r="A11500" s="62">
        <v>47101604</v>
      </c>
      <c r="B11500" s="63" t="s">
        <v>6481</v>
      </c>
    </row>
    <row r="11501" spans="1:2" x14ac:dyDescent="0.25">
      <c r="A11501" s="62">
        <v>47101605</v>
      </c>
      <c r="B11501" s="63" t="s">
        <v>2340</v>
      </c>
    </row>
    <row r="11502" spans="1:2" x14ac:dyDescent="0.25">
      <c r="A11502" s="62">
        <v>47101606</v>
      </c>
      <c r="B11502" s="63" t="s">
        <v>3169</v>
      </c>
    </row>
    <row r="11503" spans="1:2" x14ac:dyDescent="0.25">
      <c r="A11503" s="62">
        <v>47101607</v>
      </c>
      <c r="B11503" s="63" t="s">
        <v>343</v>
      </c>
    </row>
    <row r="11504" spans="1:2" x14ac:dyDescent="0.25">
      <c r="A11504" s="62">
        <v>47101608</v>
      </c>
      <c r="B11504" s="63" t="s">
        <v>10779</v>
      </c>
    </row>
    <row r="11505" spans="1:2" x14ac:dyDescent="0.25">
      <c r="A11505" s="62">
        <v>47101609</v>
      </c>
      <c r="B11505" s="63" t="s">
        <v>1171</v>
      </c>
    </row>
    <row r="11506" spans="1:2" x14ac:dyDescent="0.25">
      <c r="A11506" s="62">
        <v>47101610</v>
      </c>
      <c r="B11506" s="63" t="s">
        <v>10279</v>
      </c>
    </row>
    <row r="11507" spans="1:2" x14ac:dyDescent="0.25">
      <c r="A11507" s="62">
        <v>47101611</v>
      </c>
      <c r="B11507" s="63" t="s">
        <v>17774</v>
      </c>
    </row>
    <row r="11508" spans="1:2" x14ac:dyDescent="0.25">
      <c r="A11508" s="62">
        <v>47101612</v>
      </c>
      <c r="B11508" s="63" t="s">
        <v>9110</v>
      </c>
    </row>
    <row r="11509" spans="1:2" x14ac:dyDescent="0.25">
      <c r="A11509" s="62">
        <v>47101613</v>
      </c>
      <c r="B11509" s="63" t="s">
        <v>12039</v>
      </c>
    </row>
    <row r="11510" spans="1:2" x14ac:dyDescent="0.25">
      <c r="A11510" s="62">
        <v>47111501</v>
      </c>
      <c r="B11510" s="63" t="s">
        <v>935</v>
      </c>
    </row>
    <row r="11511" spans="1:2" x14ac:dyDescent="0.25">
      <c r="A11511" s="62">
        <v>47111502</v>
      </c>
      <c r="B11511" s="63" t="s">
        <v>10361</v>
      </c>
    </row>
    <row r="11512" spans="1:2" x14ac:dyDescent="0.25">
      <c r="A11512" s="62">
        <v>47111503</v>
      </c>
      <c r="B11512" s="63" t="s">
        <v>5719</v>
      </c>
    </row>
    <row r="11513" spans="1:2" x14ac:dyDescent="0.25">
      <c r="A11513" s="62">
        <v>47111505</v>
      </c>
      <c r="B11513" s="63" t="s">
        <v>9742</v>
      </c>
    </row>
    <row r="11514" spans="1:2" x14ac:dyDescent="0.25">
      <c r="A11514" s="62">
        <v>47111601</v>
      </c>
      <c r="B11514" s="63" t="s">
        <v>12030</v>
      </c>
    </row>
    <row r="11515" spans="1:2" x14ac:dyDescent="0.25">
      <c r="A11515" s="62">
        <v>47111602</v>
      </c>
      <c r="B11515" s="63" t="s">
        <v>4440</v>
      </c>
    </row>
    <row r="11516" spans="1:2" x14ac:dyDescent="0.25">
      <c r="A11516" s="62">
        <v>47111603</v>
      </c>
      <c r="B11516" s="63" t="s">
        <v>3952</v>
      </c>
    </row>
    <row r="11517" spans="1:2" x14ac:dyDescent="0.25">
      <c r="A11517" s="62">
        <v>47111701</v>
      </c>
      <c r="B11517" s="63" t="s">
        <v>9351</v>
      </c>
    </row>
    <row r="11518" spans="1:2" x14ac:dyDescent="0.25">
      <c r="A11518" s="62">
        <v>47121501</v>
      </c>
      <c r="B11518" s="63" t="s">
        <v>1546</v>
      </c>
    </row>
    <row r="11519" spans="1:2" x14ac:dyDescent="0.25">
      <c r="A11519" s="62">
        <v>47121502</v>
      </c>
      <c r="B11519" s="63" t="s">
        <v>12060</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15927</v>
      </c>
    </row>
    <row r="11523" spans="1:2" x14ac:dyDescent="0.25">
      <c r="A11523" s="62">
        <v>47121605</v>
      </c>
      <c r="B11523" s="63" t="s">
        <v>14185</v>
      </c>
    </row>
    <row r="11524" spans="1:2" x14ac:dyDescent="0.25">
      <c r="A11524" s="62">
        <v>47121606</v>
      </c>
      <c r="B11524" s="63" t="s">
        <v>15770</v>
      </c>
    </row>
    <row r="11525" spans="1:2" x14ac:dyDescent="0.25">
      <c r="A11525" s="62">
        <v>47121607</v>
      </c>
      <c r="B11525" s="63" t="s">
        <v>10442</v>
      </c>
    </row>
    <row r="11526" spans="1:2" x14ac:dyDescent="0.25">
      <c r="A11526" s="62">
        <v>47121608</v>
      </c>
      <c r="B11526" s="63" t="s">
        <v>2277</v>
      </c>
    </row>
    <row r="11527" spans="1:2" x14ac:dyDescent="0.25">
      <c r="A11527" s="62">
        <v>47121609</v>
      </c>
      <c r="B11527" s="63" t="s">
        <v>18374</v>
      </c>
    </row>
    <row r="11528" spans="1:2" x14ac:dyDescent="0.25">
      <c r="A11528" s="62">
        <v>47121610</v>
      </c>
      <c r="B11528" s="63" t="s">
        <v>14075</v>
      </c>
    </row>
    <row r="11529" spans="1:2" x14ac:dyDescent="0.25">
      <c r="A11529" s="62">
        <v>47121611</v>
      </c>
      <c r="B11529" s="63" t="s">
        <v>18576</v>
      </c>
    </row>
    <row r="11530" spans="1:2" x14ac:dyDescent="0.25">
      <c r="A11530" s="62">
        <v>47121612</v>
      </c>
      <c r="B11530" s="63" t="s">
        <v>9209</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1936</v>
      </c>
    </row>
    <row r="11534" spans="1:2" x14ac:dyDescent="0.25">
      <c r="A11534" s="62">
        <v>47121703</v>
      </c>
      <c r="B11534" s="63" t="s">
        <v>11859</v>
      </c>
    </row>
    <row r="11535" spans="1:2" x14ac:dyDescent="0.25">
      <c r="A11535" s="62">
        <v>47121704</v>
      </c>
      <c r="B11535" s="63" t="s">
        <v>14809</v>
      </c>
    </row>
    <row r="11536" spans="1:2" x14ac:dyDescent="0.25">
      <c r="A11536" s="62">
        <v>47121705</v>
      </c>
      <c r="B11536" s="63" t="s">
        <v>7123</v>
      </c>
    </row>
    <row r="11537" spans="1:2" x14ac:dyDescent="0.25">
      <c r="A11537" s="62">
        <v>47121706</v>
      </c>
      <c r="B11537" s="63" t="s">
        <v>7189</v>
      </c>
    </row>
    <row r="11538" spans="1:2" x14ac:dyDescent="0.25">
      <c r="A11538" s="62">
        <v>47121707</v>
      </c>
      <c r="B11538" s="63" t="s">
        <v>9747</v>
      </c>
    </row>
    <row r="11539" spans="1:2" x14ac:dyDescent="0.25">
      <c r="A11539" s="62">
        <v>47121708</v>
      </c>
      <c r="B11539" s="63" t="s">
        <v>2500</v>
      </c>
    </row>
    <row r="11540" spans="1:2" x14ac:dyDescent="0.25">
      <c r="A11540" s="62">
        <v>47121801</v>
      </c>
      <c r="B11540" s="63" t="s">
        <v>6301</v>
      </c>
    </row>
    <row r="11541" spans="1:2" x14ac:dyDescent="0.25">
      <c r="A11541" s="62">
        <v>47121802</v>
      </c>
      <c r="B11541" s="63" t="s">
        <v>8065</v>
      </c>
    </row>
    <row r="11542" spans="1:2" x14ac:dyDescent="0.25">
      <c r="A11542" s="62">
        <v>47121803</v>
      </c>
      <c r="B11542" s="63" t="s">
        <v>14429</v>
      </c>
    </row>
    <row r="11543" spans="1:2" x14ac:dyDescent="0.25">
      <c r="A11543" s="62">
        <v>47121804</v>
      </c>
      <c r="B11543" s="63" t="s">
        <v>17319</v>
      </c>
    </row>
    <row r="11544" spans="1:2" x14ac:dyDescent="0.25">
      <c r="A11544" s="62">
        <v>47121805</v>
      </c>
      <c r="B11544" s="63" t="s">
        <v>6903</v>
      </c>
    </row>
    <row r="11545" spans="1:2" x14ac:dyDescent="0.25">
      <c r="A11545" s="62">
        <v>47121806</v>
      </c>
      <c r="B11545" s="63" t="s">
        <v>14368</v>
      </c>
    </row>
    <row r="11546" spans="1:2" x14ac:dyDescent="0.25">
      <c r="A11546" s="62">
        <v>47121807</v>
      </c>
      <c r="B11546" s="63" t="s">
        <v>7534</v>
      </c>
    </row>
    <row r="11547" spans="1:2" x14ac:dyDescent="0.25">
      <c r="A11547" s="62">
        <v>47121808</v>
      </c>
      <c r="B11547" s="63" t="s">
        <v>13632</v>
      </c>
    </row>
    <row r="11548" spans="1:2" x14ac:dyDescent="0.25">
      <c r="A11548" s="62">
        <v>47121809</v>
      </c>
      <c r="B11548" s="63" t="s">
        <v>16440</v>
      </c>
    </row>
    <row r="11549" spans="1:2" x14ac:dyDescent="0.25">
      <c r="A11549" s="62">
        <v>47121810</v>
      </c>
      <c r="B11549" s="63" t="s">
        <v>8763</v>
      </c>
    </row>
    <row r="11550" spans="1:2" x14ac:dyDescent="0.25">
      <c r="A11550" s="62">
        <v>47121811</v>
      </c>
      <c r="B11550" s="63" t="s">
        <v>13710</v>
      </c>
    </row>
    <row r="11551" spans="1:2" x14ac:dyDescent="0.25">
      <c r="A11551" s="62">
        <v>47121812</v>
      </c>
      <c r="B11551" s="63" t="s">
        <v>8248</v>
      </c>
    </row>
    <row r="11552" spans="1:2" x14ac:dyDescent="0.25">
      <c r="A11552" s="62">
        <v>47121813</v>
      </c>
      <c r="B11552" s="63" t="s">
        <v>1895</v>
      </c>
    </row>
    <row r="11553" spans="1:2" x14ac:dyDescent="0.25">
      <c r="A11553" s="62">
        <v>47121901</v>
      </c>
      <c r="B11553" s="63" t="s">
        <v>1124</v>
      </c>
    </row>
    <row r="11554" spans="1:2" x14ac:dyDescent="0.25">
      <c r="A11554" s="62">
        <v>47121902</v>
      </c>
      <c r="B11554" s="63" t="s">
        <v>14061</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9546</v>
      </c>
    </row>
    <row r="11558" spans="1:2" x14ac:dyDescent="0.25">
      <c r="A11558" s="62">
        <v>47131503</v>
      </c>
      <c r="B11558" s="63" t="s">
        <v>11604</v>
      </c>
    </row>
    <row r="11559" spans="1:2" x14ac:dyDescent="0.25">
      <c r="A11559" s="62">
        <v>47131601</v>
      </c>
      <c r="B11559" s="63" t="s">
        <v>5082</v>
      </c>
    </row>
    <row r="11560" spans="1:2" x14ac:dyDescent="0.25">
      <c r="A11560" s="62">
        <v>47131602</v>
      </c>
      <c r="B11560" s="63" t="s">
        <v>12138</v>
      </c>
    </row>
    <row r="11561" spans="1:2" x14ac:dyDescent="0.25">
      <c r="A11561" s="62">
        <v>47131603</v>
      </c>
      <c r="B11561" s="63" t="s">
        <v>5613</v>
      </c>
    </row>
    <row r="11562" spans="1:2" x14ac:dyDescent="0.25">
      <c r="A11562" s="62">
        <v>47131604</v>
      </c>
      <c r="B11562" s="63" t="s">
        <v>17592</v>
      </c>
    </row>
    <row r="11563" spans="1:2" x14ac:dyDescent="0.25">
      <c r="A11563" s="62">
        <v>47131605</v>
      </c>
      <c r="B11563" s="63" t="s">
        <v>12949</v>
      </c>
    </row>
    <row r="11564" spans="1:2" x14ac:dyDescent="0.25">
      <c r="A11564" s="62">
        <v>47131608</v>
      </c>
      <c r="B11564" s="63" t="s">
        <v>10836</v>
      </c>
    </row>
    <row r="11565" spans="1:2" x14ac:dyDescent="0.25">
      <c r="A11565" s="62">
        <v>47131609</v>
      </c>
      <c r="B11565" s="63" t="s">
        <v>17549</v>
      </c>
    </row>
    <row r="11566" spans="1:2" x14ac:dyDescent="0.25">
      <c r="A11566" s="62">
        <v>47131610</v>
      </c>
      <c r="B11566" s="63" t="s">
        <v>8580</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13201</v>
      </c>
    </row>
    <row r="11570" spans="1:2" x14ac:dyDescent="0.25">
      <c r="A11570" s="62">
        <v>47131614</v>
      </c>
      <c r="B11570" s="63" t="s">
        <v>17374</v>
      </c>
    </row>
    <row r="11571" spans="1:2" x14ac:dyDescent="0.25">
      <c r="A11571" s="62">
        <v>47131615</v>
      </c>
      <c r="B11571" s="63" t="s">
        <v>8610</v>
      </c>
    </row>
    <row r="11572" spans="1:2" x14ac:dyDescent="0.25">
      <c r="A11572" s="62">
        <v>47131616</v>
      </c>
      <c r="B11572" s="63" t="s">
        <v>14736</v>
      </c>
    </row>
    <row r="11573" spans="1:2" x14ac:dyDescent="0.25">
      <c r="A11573" s="62">
        <v>47131617</v>
      </c>
      <c r="B11573" s="63" t="s">
        <v>16607</v>
      </c>
    </row>
    <row r="11574" spans="1:2" x14ac:dyDescent="0.25">
      <c r="A11574" s="62">
        <v>47131618</v>
      </c>
      <c r="B11574" s="63" t="s">
        <v>2488</v>
      </c>
    </row>
    <row r="11575" spans="1:2" x14ac:dyDescent="0.25">
      <c r="A11575" s="62">
        <v>47131619</v>
      </c>
      <c r="B11575" s="63" t="s">
        <v>9381</v>
      </c>
    </row>
    <row r="11576" spans="1:2" x14ac:dyDescent="0.25">
      <c r="A11576" s="62">
        <v>47131701</v>
      </c>
      <c r="B11576" s="63" t="s">
        <v>6238</v>
      </c>
    </row>
    <row r="11577" spans="1:2" x14ac:dyDescent="0.25">
      <c r="A11577" s="62">
        <v>47131702</v>
      </c>
      <c r="B11577" s="63" t="s">
        <v>2151</v>
      </c>
    </row>
    <row r="11578" spans="1:2" x14ac:dyDescent="0.25">
      <c r="A11578" s="62">
        <v>47131703</v>
      </c>
      <c r="B11578" s="63" t="s">
        <v>5816</v>
      </c>
    </row>
    <row r="11579" spans="1:2" x14ac:dyDescent="0.25">
      <c r="A11579" s="62">
        <v>47131704</v>
      </c>
      <c r="B11579" s="63" t="s">
        <v>16502</v>
      </c>
    </row>
    <row r="11580" spans="1:2" x14ac:dyDescent="0.25">
      <c r="A11580" s="62">
        <v>47131705</v>
      </c>
      <c r="B11580" s="63" t="s">
        <v>12088</v>
      </c>
    </row>
    <row r="11581" spans="1:2" x14ac:dyDescent="0.25">
      <c r="A11581" s="62">
        <v>47131706</v>
      </c>
      <c r="B11581" s="63" t="s">
        <v>2812</v>
      </c>
    </row>
    <row r="11582" spans="1:2" x14ac:dyDescent="0.25">
      <c r="A11582" s="62">
        <v>47131707</v>
      </c>
      <c r="B11582" s="63" t="s">
        <v>17</v>
      </c>
    </row>
    <row r="11583" spans="1:2" x14ac:dyDescent="0.25">
      <c r="A11583" s="62">
        <v>47131708</v>
      </c>
      <c r="B11583" s="63" t="s">
        <v>1331</v>
      </c>
    </row>
    <row r="11584" spans="1:2" x14ac:dyDescent="0.25">
      <c r="A11584" s="62">
        <v>47131709</v>
      </c>
      <c r="B11584" s="63" t="s">
        <v>7385</v>
      </c>
    </row>
    <row r="11585" spans="1:2" x14ac:dyDescent="0.25">
      <c r="A11585" s="62">
        <v>47131710</v>
      </c>
      <c r="B11585" s="63" t="s">
        <v>6954</v>
      </c>
    </row>
    <row r="11586" spans="1:2" x14ac:dyDescent="0.25">
      <c r="A11586" s="62">
        <v>47131711</v>
      </c>
      <c r="B11586" s="63" t="s">
        <v>17371</v>
      </c>
    </row>
    <row r="11587" spans="1:2" x14ac:dyDescent="0.25">
      <c r="A11587" s="62">
        <v>47131801</v>
      </c>
      <c r="B11587" s="63" t="s">
        <v>11852</v>
      </c>
    </row>
    <row r="11588" spans="1:2" x14ac:dyDescent="0.25">
      <c r="A11588" s="62">
        <v>47131802</v>
      </c>
      <c r="B11588" s="63" t="s">
        <v>17391</v>
      </c>
    </row>
    <row r="11589" spans="1:2" x14ac:dyDescent="0.25">
      <c r="A11589" s="62">
        <v>47131803</v>
      </c>
      <c r="B11589" s="63" t="s">
        <v>12950</v>
      </c>
    </row>
    <row r="11590" spans="1:2" x14ac:dyDescent="0.25">
      <c r="A11590" s="62">
        <v>47131804</v>
      </c>
      <c r="B11590" s="63" t="s">
        <v>11506</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3805</v>
      </c>
    </row>
    <row r="11594" spans="1:2" x14ac:dyDescent="0.25">
      <c r="A11594" s="62">
        <v>47131808</v>
      </c>
      <c r="B11594" s="63" t="s">
        <v>14624</v>
      </c>
    </row>
    <row r="11595" spans="1:2" x14ac:dyDescent="0.25">
      <c r="A11595" s="62">
        <v>47131809</v>
      </c>
      <c r="B11595" s="63" t="s">
        <v>4168</v>
      </c>
    </row>
    <row r="11596" spans="1:2" x14ac:dyDescent="0.25">
      <c r="A11596" s="62">
        <v>47131810</v>
      </c>
      <c r="B11596" s="63" t="s">
        <v>17334</v>
      </c>
    </row>
    <row r="11597" spans="1:2" x14ac:dyDescent="0.25">
      <c r="A11597" s="62">
        <v>47131811</v>
      </c>
      <c r="B11597" s="63" t="s">
        <v>8524</v>
      </c>
    </row>
    <row r="11598" spans="1:2" x14ac:dyDescent="0.25">
      <c r="A11598" s="62">
        <v>47131812</v>
      </c>
      <c r="B11598" s="63" t="s">
        <v>9253</v>
      </c>
    </row>
    <row r="11599" spans="1:2" x14ac:dyDescent="0.25">
      <c r="A11599" s="62">
        <v>47131813</v>
      </c>
      <c r="B11599" s="63" t="s">
        <v>1908</v>
      </c>
    </row>
    <row r="11600" spans="1:2" x14ac:dyDescent="0.25">
      <c r="A11600" s="62">
        <v>47131814</v>
      </c>
      <c r="B11600" s="63" t="s">
        <v>8937</v>
      </c>
    </row>
    <row r="11601" spans="1:2" x14ac:dyDescent="0.25">
      <c r="A11601" s="62">
        <v>47131815</v>
      </c>
      <c r="B11601" s="63" t="s">
        <v>17006</v>
      </c>
    </row>
    <row r="11602" spans="1:2" x14ac:dyDescent="0.25">
      <c r="A11602" s="62">
        <v>47131816</v>
      </c>
      <c r="B11602" s="63" t="s">
        <v>5224</v>
      </c>
    </row>
    <row r="11603" spans="1:2" x14ac:dyDescent="0.25">
      <c r="A11603" s="62">
        <v>47131817</v>
      </c>
      <c r="B11603" s="63" t="s">
        <v>16863</v>
      </c>
    </row>
    <row r="11604" spans="1:2" x14ac:dyDescent="0.25">
      <c r="A11604" s="62">
        <v>47131818</v>
      </c>
      <c r="B11604" s="63" t="s">
        <v>3477</v>
      </c>
    </row>
    <row r="11605" spans="1:2" x14ac:dyDescent="0.25">
      <c r="A11605" s="62">
        <v>47131819</v>
      </c>
      <c r="B11605" s="63" t="s">
        <v>16842</v>
      </c>
    </row>
    <row r="11606" spans="1:2" x14ac:dyDescent="0.25">
      <c r="A11606" s="62">
        <v>47131820</v>
      </c>
      <c r="B11606" s="63" t="s">
        <v>6482</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14868</v>
      </c>
    </row>
    <row r="11610" spans="1:2" x14ac:dyDescent="0.25">
      <c r="A11610" s="62">
        <v>47131824</v>
      </c>
      <c r="B11610" s="63" t="s">
        <v>4793</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14435</v>
      </c>
    </row>
    <row r="11615" spans="1:2" x14ac:dyDescent="0.25">
      <c r="A11615" s="62">
        <v>47131829</v>
      </c>
      <c r="B11615" s="63" t="s">
        <v>15665</v>
      </c>
    </row>
    <row r="11616" spans="1:2" x14ac:dyDescent="0.25">
      <c r="A11616" s="62">
        <v>47131830</v>
      </c>
      <c r="B11616" s="63" t="s">
        <v>14155</v>
      </c>
    </row>
    <row r="11617" spans="1:2" x14ac:dyDescent="0.25">
      <c r="A11617" s="62">
        <v>47131831</v>
      </c>
      <c r="B11617" s="63" t="s">
        <v>1044</v>
      </c>
    </row>
    <row r="11618" spans="1:2" x14ac:dyDescent="0.25">
      <c r="A11618" s="62">
        <v>47131832</v>
      </c>
      <c r="B11618" s="63" t="s">
        <v>9402</v>
      </c>
    </row>
    <row r="11619" spans="1:2" x14ac:dyDescent="0.25">
      <c r="A11619" s="62">
        <v>47131833</v>
      </c>
      <c r="B11619" s="63" t="s">
        <v>5259</v>
      </c>
    </row>
    <row r="11620" spans="1:2" x14ac:dyDescent="0.25">
      <c r="A11620" s="62">
        <v>47131834</v>
      </c>
      <c r="B11620" s="63" t="s">
        <v>2669</v>
      </c>
    </row>
    <row r="11621" spans="1:2" x14ac:dyDescent="0.25">
      <c r="A11621" s="62">
        <v>47131901</v>
      </c>
      <c r="B11621" s="63" t="s">
        <v>9353</v>
      </c>
    </row>
    <row r="11622" spans="1:2" x14ac:dyDescent="0.25">
      <c r="A11622" s="62">
        <v>47131902</v>
      </c>
      <c r="B11622" s="63" t="s">
        <v>5312</v>
      </c>
    </row>
    <row r="11623" spans="1:2" x14ac:dyDescent="0.25">
      <c r="A11623" s="62">
        <v>47131903</v>
      </c>
      <c r="B11623" s="63" t="s">
        <v>11199</v>
      </c>
    </row>
    <row r="11624" spans="1:2" x14ac:dyDescent="0.25">
      <c r="A11624" s="62">
        <v>47131904</v>
      </c>
      <c r="B11624" s="63" t="s">
        <v>10326</v>
      </c>
    </row>
    <row r="11625" spans="1:2" x14ac:dyDescent="0.25">
      <c r="A11625" s="62">
        <v>47131905</v>
      </c>
      <c r="B11625" s="63" t="s">
        <v>10677</v>
      </c>
    </row>
    <row r="11626" spans="1:2" x14ac:dyDescent="0.25">
      <c r="A11626" s="62">
        <v>47131906</v>
      </c>
      <c r="B11626" s="63" t="s">
        <v>10090</v>
      </c>
    </row>
    <row r="11627" spans="1:2" x14ac:dyDescent="0.25">
      <c r="A11627" s="62">
        <v>47131907</v>
      </c>
      <c r="B11627" s="63" t="s">
        <v>3871</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1601</v>
      </c>
    </row>
    <row r="11632" spans="1:2" x14ac:dyDescent="0.25">
      <c r="A11632" s="62">
        <v>48101501</v>
      </c>
      <c r="B11632" s="63" t="s">
        <v>6556</v>
      </c>
    </row>
    <row r="11633" spans="1:2" x14ac:dyDescent="0.25">
      <c r="A11633" s="62">
        <v>48101502</v>
      </c>
      <c r="B11633" s="63" t="s">
        <v>15572</v>
      </c>
    </row>
    <row r="11634" spans="1:2" x14ac:dyDescent="0.25">
      <c r="A11634" s="62">
        <v>48101503</v>
      </c>
      <c r="B11634" s="63" t="s">
        <v>9981</v>
      </c>
    </row>
    <row r="11635" spans="1:2" x14ac:dyDescent="0.25">
      <c r="A11635" s="62">
        <v>48101504</v>
      </c>
      <c r="B11635" s="63" t="s">
        <v>4674</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8782</v>
      </c>
    </row>
    <row r="11639" spans="1:2" x14ac:dyDescent="0.25">
      <c r="A11639" s="62">
        <v>48101508</v>
      </c>
      <c r="B11639" s="63" t="s">
        <v>11438</v>
      </c>
    </row>
    <row r="11640" spans="1:2" x14ac:dyDescent="0.25">
      <c r="A11640" s="62">
        <v>48101509</v>
      </c>
      <c r="B11640" s="63" t="s">
        <v>15475</v>
      </c>
    </row>
    <row r="11641" spans="1:2" x14ac:dyDescent="0.25">
      <c r="A11641" s="62">
        <v>48101510</v>
      </c>
      <c r="B11641" s="63" t="s">
        <v>14686</v>
      </c>
    </row>
    <row r="11642" spans="1:2" x14ac:dyDescent="0.25">
      <c r="A11642" s="62">
        <v>48101511</v>
      </c>
      <c r="B11642" s="63" t="s">
        <v>11373</v>
      </c>
    </row>
    <row r="11643" spans="1:2" x14ac:dyDescent="0.25">
      <c r="A11643" s="62">
        <v>48101512</v>
      </c>
      <c r="B11643" s="63" t="s">
        <v>17297</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15137</v>
      </c>
    </row>
    <row r="11647" spans="1:2" x14ac:dyDescent="0.25">
      <c r="A11647" s="62">
        <v>48101516</v>
      </c>
      <c r="B11647" s="63" t="s">
        <v>10264</v>
      </c>
    </row>
    <row r="11648" spans="1:2" x14ac:dyDescent="0.25">
      <c r="A11648" s="62">
        <v>48101517</v>
      </c>
      <c r="B11648" s="63" t="s">
        <v>10242</v>
      </c>
    </row>
    <row r="11649" spans="1:2" x14ac:dyDescent="0.25">
      <c r="A11649" s="62">
        <v>48101518</v>
      </c>
      <c r="B11649" s="63" t="s">
        <v>3737</v>
      </c>
    </row>
    <row r="11650" spans="1:2" x14ac:dyDescent="0.25">
      <c r="A11650" s="62">
        <v>48101519</v>
      </c>
      <c r="B11650" s="63" t="s">
        <v>4505</v>
      </c>
    </row>
    <row r="11651" spans="1:2" x14ac:dyDescent="0.25">
      <c r="A11651" s="62">
        <v>48101520</v>
      </c>
      <c r="B11651" s="63" t="s">
        <v>11185</v>
      </c>
    </row>
    <row r="11652" spans="1:2" x14ac:dyDescent="0.25">
      <c r="A11652" s="62">
        <v>48101521</v>
      </c>
      <c r="B11652" s="63" t="s">
        <v>4176</v>
      </c>
    </row>
    <row r="11653" spans="1:2" x14ac:dyDescent="0.25">
      <c r="A11653" s="62">
        <v>48101522</v>
      </c>
      <c r="B11653" s="63" t="s">
        <v>1242</v>
      </c>
    </row>
    <row r="11654" spans="1:2" x14ac:dyDescent="0.25">
      <c r="A11654" s="62">
        <v>48101523</v>
      </c>
      <c r="B11654" s="63" t="s">
        <v>17009</v>
      </c>
    </row>
    <row r="11655" spans="1:2" x14ac:dyDescent="0.25">
      <c r="A11655" s="62">
        <v>48101524</v>
      </c>
      <c r="B11655" s="63" t="s">
        <v>2841</v>
      </c>
    </row>
    <row r="11656" spans="1:2" x14ac:dyDescent="0.25">
      <c r="A11656" s="62">
        <v>48101525</v>
      </c>
      <c r="B11656" s="63" t="s">
        <v>8908</v>
      </c>
    </row>
    <row r="11657" spans="1:2" x14ac:dyDescent="0.25">
      <c r="A11657" s="62">
        <v>48101526</v>
      </c>
      <c r="B11657" s="63" t="s">
        <v>18431</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6781</v>
      </c>
    </row>
    <row r="11663" spans="1:2" x14ac:dyDescent="0.25">
      <c r="A11663" s="62">
        <v>48101532</v>
      </c>
      <c r="B11663" s="63" t="s">
        <v>53</v>
      </c>
    </row>
    <row r="11664" spans="1:2" x14ac:dyDescent="0.25">
      <c r="A11664" s="62">
        <v>48101601</v>
      </c>
      <c r="B11664" s="63" t="s">
        <v>11275</v>
      </c>
    </row>
    <row r="11665" spans="1:2" x14ac:dyDescent="0.25">
      <c r="A11665" s="62">
        <v>48101602</v>
      </c>
      <c r="B11665" s="63" t="s">
        <v>559</v>
      </c>
    </row>
    <row r="11666" spans="1:2" x14ac:dyDescent="0.25">
      <c r="A11666" s="62">
        <v>48101603</v>
      </c>
      <c r="B11666" s="63" t="s">
        <v>461</v>
      </c>
    </row>
    <row r="11667" spans="1:2" x14ac:dyDescent="0.25">
      <c r="A11667" s="62">
        <v>48101604</v>
      </c>
      <c r="B11667" s="63" t="s">
        <v>9731</v>
      </c>
    </row>
    <row r="11668" spans="1:2" x14ac:dyDescent="0.25">
      <c r="A11668" s="62">
        <v>48101605</v>
      </c>
      <c r="B11668" s="63" t="s">
        <v>9833</v>
      </c>
    </row>
    <row r="11669" spans="1:2" x14ac:dyDescent="0.25">
      <c r="A11669" s="62">
        <v>48101606</v>
      </c>
      <c r="B11669" s="63" t="s">
        <v>2290</v>
      </c>
    </row>
    <row r="11670" spans="1:2" x14ac:dyDescent="0.25">
      <c r="A11670" s="62">
        <v>48101607</v>
      </c>
      <c r="B11670" s="63" t="s">
        <v>5137</v>
      </c>
    </row>
    <row r="11671" spans="1:2" x14ac:dyDescent="0.25">
      <c r="A11671" s="62">
        <v>48101608</v>
      </c>
      <c r="B11671" s="63" t="s">
        <v>1650</v>
      </c>
    </row>
    <row r="11672" spans="1:2" x14ac:dyDescent="0.25">
      <c r="A11672" s="62">
        <v>48101609</v>
      </c>
      <c r="B11672" s="63" t="s">
        <v>8613</v>
      </c>
    </row>
    <row r="11673" spans="1:2" x14ac:dyDescent="0.25">
      <c r="A11673" s="62">
        <v>48101610</v>
      </c>
      <c r="B11673" s="63" t="s">
        <v>18285</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3354</v>
      </c>
    </row>
    <row r="11677" spans="1:2" x14ac:dyDescent="0.25">
      <c r="A11677" s="62">
        <v>48101614</v>
      </c>
      <c r="B11677" s="63" t="s">
        <v>525</v>
      </c>
    </row>
    <row r="11678" spans="1:2" x14ac:dyDescent="0.25">
      <c r="A11678" s="62">
        <v>48101615</v>
      </c>
      <c r="B11678" s="63" t="s">
        <v>7606</v>
      </c>
    </row>
    <row r="11679" spans="1:2" x14ac:dyDescent="0.25">
      <c r="A11679" s="62">
        <v>48101616</v>
      </c>
      <c r="B11679" s="63" t="s">
        <v>17632</v>
      </c>
    </row>
    <row r="11680" spans="1:2" x14ac:dyDescent="0.25">
      <c r="A11680" s="62">
        <v>48101617</v>
      </c>
      <c r="B11680" s="63" t="s">
        <v>14862</v>
      </c>
    </row>
    <row r="11681" spans="1:2" x14ac:dyDescent="0.25">
      <c r="A11681" s="62">
        <v>48101701</v>
      </c>
      <c r="B11681" s="63" t="s">
        <v>13855</v>
      </c>
    </row>
    <row r="11682" spans="1:2" x14ac:dyDescent="0.25">
      <c r="A11682" s="62">
        <v>48101702</v>
      </c>
      <c r="B11682" s="63" t="s">
        <v>3467</v>
      </c>
    </row>
    <row r="11683" spans="1:2" x14ac:dyDescent="0.25">
      <c r="A11683" s="62">
        <v>48101703</v>
      </c>
      <c r="B11683" s="63" t="s">
        <v>447</v>
      </c>
    </row>
    <row r="11684" spans="1:2" x14ac:dyDescent="0.25">
      <c r="A11684" s="62">
        <v>48101704</v>
      </c>
      <c r="B11684" s="63" t="s">
        <v>13211</v>
      </c>
    </row>
    <row r="11685" spans="1:2" x14ac:dyDescent="0.25">
      <c r="A11685" s="62">
        <v>48101705</v>
      </c>
      <c r="B11685" s="63" t="s">
        <v>11354</v>
      </c>
    </row>
    <row r="11686" spans="1:2" x14ac:dyDescent="0.25">
      <c r="A11686" s="62">
        <v>48101706</v>
      </c>
      <c r="B11686" s="63" t="s">
        <v>15682</v>
      </c>
    </row>
    <row r="11687" spans="1:2" x14ac:dyDescent="0.25">
      <c r="A11687" s="62">
        <v>48101707</v>
      </c>
      <c r="B11687" s="63" t="s">
        <v>1970</v>
      </c>
    </row>
    <row r="11688" spans="1:2" x14ac:dyDescent="0.25">
      <c r="A11688" s="62">
        <v>48101708</v>
      </c>
      <c r="B11688" s="63" t="s">
        <v>7537</v>
      </c>
    </row>
    <row r="11689" spans="1:2" x14ac:dyDescent="0.25">
      <c r="A11689" s="62">
        <v>48101709</v>
      </c>
      <c r="B11689" s="63" t="s">
        <v>923</v>
      </c>
    </row>
    <row r="11690" spans="1:2" x14ac:dyDescent="0.25">
      <c r="A11690" s="62">
        <v>48101710</v>
      </c>
      <c r="B11690" s="63" t="s">
        <v>14178</v>
      </c>
    </row>
    <row r="11691" spans="1:2" x14ac:dyDescent="0.25">
      <c r="A11691" s="62">
        <v>48101711</v>
      </c>
      <c r="B11691" s="63" t="s">
        <v>8163</v>
      </c>
    </row>
    <row r="11692" spans="1:2" x14ac:dyDescent="0.25">
      <c r="A11692" s="62">
        <v>48101712</v>
      </c>
      <c r="B11692" s="63" t="s">
        <v>18297</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11106</v>
      </c>
    </row>
    <row r="11696" spans="1:2" x14ac:dyDescent="0.25">
      <c r="A11696" s="62">
        <v>48101801</v>
      </c>
      <c r="B11696" s="63" t="s">
        <v>2711</v>
      </c>
    </row>
    <row r="11697" spans="1:2" x14ac:dyDescent="0.25">
      <c r="A11697" s="62">
        <v>48101802</v>
      </c>
      <c r="B11697" s="63" t="s">
        <v>11762</v>
      </c>
    </row>
    <row r="11698" spans="1:2" x14ac:dyDescent="0.25">
      <c r="A11698" s="62">
        <v>48101803</v>
      </c>
      <c r="B11698" s="63" t="s">
        <v>2352</v>
      </c>
    </row>
    <row r="11699" spans="1:2" x14ac:dyDescent="0.25">
      <c r="A11699" s="62">
        <v>48101804</v>
      </c>
      <c r="B11699" s="63" t="s">
        <v>9733</v>
      </c>
    </row>
    <row r="11700" spans="1:2" x14ac:dyDescent="0.25">
      <c r="A11700" s="62">
        <v>48101805</v>
      </c>
      <c r="B11700" s="63" t="s">
        <v>8329</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10383</v>
      </c>
    </row>
    <row r="11704" spans="1:2" x14ac:dyDescent="0.25">
      <c r="A11704" s="62">
        <v>48101809</v>
      </c>
      <c r="B11704" s="63" t="s">
        <v>12072</v>
      </c>
    </row>
    <row r="11705" spans="1:2" x14ac:dyDescent="0.25">
      <c r="A11705" s="62">
        <v>48101810</v>
      </c>
      <c r="B11705" s="63" t="s">
        <v>4511</v>
      </c>
    </row>
    <row r="11706" spans="1:2" x14ac:dyDescent="0.25">
      <c r="A11706" s="62">
        <v>48101811</v>
      </c>
      <c r="B11706" s="63" t="s">
        <v>13753</v>
      </c>
    </row>
    <row r="11707" spans="1:2" x14ac:dyDescent="0.25">
      <c r="A11707" s="62">
        <v>48101812</v>
      </c>
      <c r="B11707" s="63" t="s">
        <v>11748</v>
      </c>
    </row>
    <row r="11708" spans="1:2" x14ac:dyDescent="0.25">
      <c r="A11708" s="62">
        <v>48101813</v>
      </c>
      <c r="B11708" s="63" t="s">
        <v>6467</v>
      </c>
    </row>
    <row r="11709" spans="1:2" x14ac:dyDescent="0.25">
      <c r="A11709" s="62">
        <v>48101814</v>
      </c>
      <c r="B11709" s="63" t="s">
        <v>17584</v>
      </c>
    </row>
    <row r="11710" spans="1:2" x14ac:dyDescent="0.25">
      <c r="A11710" s="62">
        <v>48101815</v>
      </c>
      <c r="B11710" s="63" t="s">
        <v>11445</v>
      </c>
    </row>
    <row r="11711" spans="1:2" x14ac:dyDescent="0.25">
      <c r="A11711" s="62">
        <v>48101816</v>
      </c>
      <c r="B11711" s="63" t="s">
        <v>11230</v>
      </c>
    </row>
    <row r="11712" spans="1:2" x14ac:dyDescent="0.25">
      <c r="A11712" s="62">
        <v>48101817</v>
      </c>
      <c r="B11712" s="63" t="s">
        <v>1656</v>
      </c>
    </row>
    <row r="11713" spans="1:2" x14ac:dyDescent="0.25">
      <c r="A11713" s="62">
        <v>48101901</v>
      </c>
      <c r="B11713" s="63" t="s">
        <v>2108</v>
      </c>
    </row>
    <row r="11714" spans="1:2" x14ac:dyDescent="0.25">
      <c r="A11714" s="62">
        <v>48101902</v>
      </c>
      <c r="B11714" s="63" t="s">
        <v>16797</v>
      </c>
    </row>
    <row r="11715" spans="1:2" x14ac:dyDescent="0.25">
      <c r="A11715" s="62">
        <v>48101903</v>
      </c>
      <c r="B11715" s="63" t="s">
        <v>10051</v>
      </c>
    </row>
    <row r="11716" spans="1:2" x14ac:dyDescent="0.25">
      <c r="A11716" s="62">
        <v>48101904</v>
      </c>
      <c r="B11716" s="63" t="s">
        <v>18419</v>
      </c>
    </row>
    <row r="11717" spans="1:2" x14ac:dyDescent="0.25">
      <c r="A11717" s="62">
        <v>48101905</v>
      </c>
      <c r="B11717" s="63" t="s">
        <v>8550</v>
      </c>
    </row>
    <row r="11718" spans="1:2" x14ac:dyDescent="0.25">
      <c r="A11718" s="62">
        <v>48101906</v>
      </c>
      <c r="B11718" s="63" t="s">
        <v>2784</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10094</v>
      </c>
    </row>
    <row r="11722" spans="1:2" x14ac:dyDescent="0.25">
      <c r="A11722" s="62">
        <v>48101910</v>
      </c>
      <c r="B11722" s="63" t="s">
        <v>5086</v>
      </c>
    </row>
    <row r="11723" spans="1:2" x14ac:dyDescent="0.25">
      <c r="A11723" s="62">
        <v>48101911</v>
      </c>
      <c r="B11723" s="63" t="s">
        <v>5848</v>
      </c>
    </row>
    <row r="11724" spans="1:2" x14ac:dyDescent="0.25">
      <c r="A11724" s="62">
        <v>48101912</v>
      </c>
      <c r="B11724" s="63" t="s">
        <v>7396</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1490</v>
      </c>
    </row>
    <row r="11728" spans="1:2" x14ac:dyDescent="0.25">
      <c r="A11728" s="62">
        <v>48101916</v>
      </c>
      <c r="B11728" s="63" t="s">
        <v>15464</v>
      </c>
    </row>
    <row r="11729" spans="1:2" x14ac:dyDescent="0.25">
      <c r="A11729" s="62">
        <v>48101917</v>
      </c>
      <c r="B11729" s="63" t="s">
        <v>18398</v>
      </c>
    </row>
    <row r="11730" spans="1:2" x14ac:dyDescent="0.25">
      <c r="A11730" s="62">
        <v>48101918</v>
      </c>
      <c r="B11730" s="63" t="s">
        <v>14953</v>
      </c>
    </row>
    <row r="11731" spans="1:2" x14ac:dyDescent="0.25">
      <c r="A11731" s="62">
        <v>48101919</v>
      </c>
      <c r="B11731" s="63" t="s">
        <v>4230</v>
      </c>
    </row>
    <row r="11732" spans="1:2" x14ac:dyDescent="0.25">
      <c r="A11732" s="62">
        <v>48101920</v>
      </c>
      <c r="B11732" s="63" t="s">
        <v>7488</v>
      </c>
    </row>
    <row r="11733" spans="1:2" x14ac:dyDescent="0.25">
      <c r="A11733" s="62">
        <v>48102001</v>
      </c>
      <c r="B11733" s="63" t="s">
        <v>10433</v>
      </c>
    </row>
    <row r="11734" spans="1:2" x14ac:dyDescent="0.25">
      <c r="A11734" s="62">
        <v>48102002</v>
      </c>
      <c r="B11734" s="63" t="s">
        <v>7643</v>
      </c>
    </row>
    <row r="11735" spans="1:2" x14ac:dyDescent="0.25">
      <c r="A11735" s="62">
        <v>48102003</v>
      </c>
      <c r="B11735" s="63" t="s">
        <v>14794</v>
      </c>
    </row>
    <row r="11736" spans="1:2" x14ac:dyDescent="0.25">
      <c r="A11736" s="62">
        <v>48102004</v>
      </c>
      <c r="B11736" s="63" t="s">
        <v>5169</v>
      </c>
    </row>
    <row r="11737" spans="1:2" x14ac:dyDescent="0.25">
      <c r="A11737" s="62">
        <v>48102005</v>
      </c>
      <c r="B11737" s="63" t="s">
        <v>692</v>
      </c>
    </row>
    <row r="11738" spans="1:2" x14ac:dyDescent="0.25">
      <c r="A11738" s="62">
        <v>48102006</v>
      </c>
      <c r="B11738" s="63" t="s">
        <v>14982</v>
      </c>
    </row>
    <row r="11739" spans="1:2" x14ac:dyDescent="0.25">
      <c r="A11739" s="62">
        <v>48102007</v>
      </c>
      <c r="B11739" s="63" t="s">
        <v>6795</v>
      </c>
    </row>
    <row r="11740" spans="1:2" x14ac:dyDescent="0.25">
      <c r="A11740" s="62">
        <v>48102101</v>
      </c>
      <c r="B11740" s="63" t="s">
        <v>13221</v>
      </c>
    </row>
    <row r="11741" spans="1:2" x14ac:dyDescent="0.25">
      <c r="A11741" s="62">
        <v>48102102</v>
      </c>
      <c r="B11741" s="63" t="s">
        <v>12862</v>
      </c>
    </row>
    <row r="11742" spans="1:2" x14ac:dyDescent="0.25">
      <c r="A11742" s="62">
        <v>48102103</v>
      </c>
      <c r="B11742" s="63" t="s">
        <v>14750</v>
      </c>
    </row>
    <row r="11743" spans="1:2" x14ac:dyDescent="0.25">
      <c r="A11743" s="62">
        <v>48102104</v>
      </c>
      <c r="B11743" s="63" t="s">
        <v>10838</v>
      </c>
    </row>
    <row r="11744" spans="1:2" x14ac:dyDescent="0.25">
      <c r="A11744" s="62">
        <v>48102105</v>
      </c>
      <c r="B11744" s="63" t="s">
        <v>18348</v>
      </c>
    </row>
    <row r="11745" spans="1:2" x14ac:dyDescent="0.25">
      <c r="A11745" s="62">
        <v>48102106</v>
      </c>
      <c r="B11745" s="63" t="s">
        <v>8831</v>
      </c>
    </row>
    <row r="11746" spans="1:2" x14ac:dyDescent="0.25">
      <c r="A11746" s="62">
        <v>48102107</v>
      </c>
      <c r="B11746" s="63" t="s">
        <v>1651</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4389</v>
      </c>
    </row>
    <row r="11750" spans="1:2" x14ac:dyDescent="0.25">
      <c r="A11750" s="62">
        <v>48111102</v>
      </c>
      <c r="B11750" s="63" t="s">
        <v>6709</v>
      </c>
    </row>
    <row r="11751" spans="1:2" x14ac:dyDescent="0.25">
      <c r="A11751" s="62">
        <v>48111103</v>
      </c>
      <c r="B11751" s="63" t="s">
        <v>10704</v>
      </c>
    </row>
    <row r="11752" spans="1:2" x14ac:dyDescent="0.25">
      <c r="A11752" s="62">
        <v>48111104</v>
      </c>
      <c r="B11752" s="63" t="s">
        <v>8076</v>
      </c>
    </row>
    <row r="11753" spans="1:2" x14ac:dyDescent="0.25">
      <c r="A11753" s="62">
        <v>48111105</v>
      </c>
      <c r="B11753" s="63" t="s">
        <v>10160</v>
      </c>
    </row>
    <row r="11754" spans="1:2" x14ac:dyDescent="0.25">
      <c r="A11754" s="62">
        <v>48111106</v>
      </c>
      <c r="B11754" s="63" t="s">
        <v>316</v>
      </c>
    </row>
    <row r="11755" spans="1:2" x14ac:dyDescent="0.25">
      <c r="A11755" s="62">
        <v>48111107</v>
      </c>
      <c r="B11755" s="63" t="s">
        <v>3578</v>
      </c>
    </row>
    <row r="11756" spans="1:2" x14ac:dyDescent="0.25">
      <c r="A11756" s="62">
        <v>48111108</v>
      </c>
      <c r="B11756" s="63" t="s">
        <v>7659</v>
      </c>
    </row>
    <row r="11757" spans="1:2" x14ac:dyDescent="0.25">
      <c r="A11757" s="62">
        <v>48111201</v>
      </c>
      <c r="B11757" s="63" t="s">
        <v>9334</v>
      </c>
    </row>
    <row r="11758" spans="1:2" x14ac:dyDescent="0.25">
      <c r="A11758" s="62">
        <v>48111202</v>
      </c>
      <c r="B11758" s="63" t="s">
        <v>13695</v>
      </c>
    </row>
    <row r="11759" spans="1:2" x14ac:dyDescent="0.25">
      <c r="A11759" s="62">
        <v>48111301</v>
      </c>
      <c r="B11759" s="63" t="s">
        <v>6396</v>
      </c>
    </row>
    <row r="11760" spans="1:2" x14ac:dyDescent="0.25">
      <c r="A11760" s="62">
        <v>48111302</v>
      </c>
      <c r="B11760" s="63" t="s">
        <v>11582</v>
      </c>
    </row>
    <row r="11761" spans="1:2" x14ac:dyDescent="0.25">
      <c r="A11761" s="62">
        <v>48111303</v>
      </c>
      <c r="B11761" s="63" t="s">
        <v>10816</v>
      </c>
    </row>
    <row r="11762" spans="1:2" x14ac:dyDescent="0.25">
      <c r="A11762" s="62">
        <v>48111401</v>
      </c>
      <c r="B11762" s="63" t="s">
        <v>1532</v>
      </c>
    </row>
    <row r="11763" spans="1:2" x14ac:dyDescent="0.25">
      <c r="A11763" s="62">
        <v>48111402</v>
      </c>
      <c r="B11763" s="63" t="s">
        <v>4128</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14091</v>
      </c>
    </row>
    <row r="11767" spans="1:2" x14ac:dyDescent="0.25">
      <c r="A11767" s="62">
        <v>48121101</v>
      </c>
      <c r="B11767" s="63" t="s">
        <v>5979</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5975</v>
      </c>
    </row>
    <row r="11772" spans="1:2" x14ac:dyDescent="0.25">
      <c r="A11772" s="62">
        <v>49101601</v>
      </c>
      <c r="B11772" s="63" t="s">
        <v>14971</v>
      </c>
    </row>
    <row r="11773" spans="1:2" x14ac:dyDescent="0.25">
      <c r="A11773" s="62">
        <v>49101602</v>
      </c>
      <c r="B11773" s="63" t="s">
        <v>2731</v>
      </c>
    </row>
    <row r="11774" spans="1:2" x14ac:dyDescent="0.25">
      <c r="A11774" s="62">
        <v>49101603</v>
      </c>
      <c r="B11774" s="63" t="s">
        <v>4614</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6759</v>
      </c>
    </row>
    <row r="11778" spans="1:2" x14ac:dyDescent="0.25">
      <c r="A11778" s="62">
        <v>49101607</v>
      </c>
      <c r="B11778" s="63" t="s">
        <v>11654</v>
      </c>
    </row>
    <row r="11779" spans="1:2" x14ac:dyDescent="0.25">
      <c r="A11779" s="62">
        <v>49101608</v>
      </c>
      <c r="B11779" s="63" t="s">
        <v>7060</v>
      </c>
    </row>
    <row r="11780" spans="1:2" x14ac:dyDescent="0.25">
      <c r="A11780" s="62">
        <v>49101609</v>
      </c>
      <c r="B11780" s="63" t="s">
        <v>13195</v>
      </c>
    </row>
    <row r="11781" spans="1:2" x14ac:dyDescent="0.25">
      <c r="A11781" s="62">
        <v>49101611</v>
      </c>
      <c r="B11781" s="63" t="s">
        <v>15420</v>
      </c>
    </row>
    <row r="11782" spans="1:2" x14ac:dyDescent="0.25">
      <c r="A11782" s="62">
        <v>49101612</v>
      </c>
      <c r="B11782" s="63" t="s">
        <v>4743</v>
      </c>
    </row>
    <row r="11783" spans="1:2" x14ac:dyDescent="0.25">
      <c r="A11783" s="62">
        <v>49101613</v>
      </c>
      <c r="B11783" s="63" t="s">
        <v>12759</v>
      </c>
    </row>
    <row r="11784" spans="1:2" x14ac:dyDescent="0.25">
      <c r="A11784" s="62">
        <v>49101701</v>
      </c>
      <c r="B11784" s="63" t="s">
        <v>3668</v>
      </c>
    </row>
    <row r="11785" spans="1:2" x14ac:dyDescent="0.25">
      <c r="A11785" s="62">
        <v>49101702</v>
      </c>
      <c r="B11785" s="63" t="s">
        <v>11971</v>
      </c>
    </row>
    <row r="11786" spans="1:2" x14ac:dyDescent="0.25">
      <c r="A11786" s="62">
        <v>49101704</v>
      </c>
      <c r="B11786" s="63" t="s">
        <v>12104</v>
      </c>
    </row>
    <row r="11787" spans="1:2" x14ac:dyDescent="0.25">
      <c r="A11787" s="62">
        <v>49101705</v>
      </c>
      <c r="B11787" s="63" t="s">
        <v>1944</v>
      </c>
    </row>
    <row r="11788" spans="1:2" x14ac:dyDescent="0.25">
      <c r="A11788" s="62">
        <v>49101706</v>
      </c>
      <c r="B11788" s="63" t="s">
        <v>17427</v>
      </c>
    </row>
    <row r="11789" spans="1:2" x14ac:dyDescent="0.25">
      <c r="A11789" s="62">
        <v>49101707</v>
      </c>
      <c r="B11789" s="63" t="s">
        <v>1871</v>
      </c>
    </row>
    <row r="11790" spans="1:2" x14ac:dyDescent="0.25">
      <c r="A11790" s="62">
        <v>49101708</v>
      </c>
      <c r="B11790" s="63" t="s">
        <v>11588</v>
      </c>
    </row>
    <row r="11791" spans="1:2" x14ac:dyDescent="0.25">
      <c r="A11791" s="62">
        <v>49121502</v>
      </c>
      <c r="B11791" s="63" t="s">
        <v>6365</v>
      </c>
    </row>
    <row r="11792" spans="1:2" x14ac:dyDescent="0.25">
      <c r="A11792" s="62">
        <v>49121503</v>
      </c>
      <c r="B11792" s="63" t="s">
        <v>18433</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18626</v>
      </c>
    </row>
    <row r="11796" spans="1:2" x14ac:dyDescent="0.25">
      <c r="A11796" s="62">
        <v>49121507</v>
      </c>
      <c r="B11796" s="63" t="s">
        <v>7750</v>
      </c>
    </row>
    <row r="11797" spans="1:2" x14ac:dyDescent="0.25">
      <c r="A11797" s="62">
        <v>49121508</v>
      </c>
      <c r="B11797" s="63" t="s">
        <v>12938</v>
      </c>
    </row>
    <row r="11798" spans="1:2" x14ac:dyDescent="0.25">
      <c r="A11798" s="62">
        <v>49121509</v>
      </c>
      <c r="B11798" s="63" t="s">
        <v>10761</v>
      </c>
    </row>
    <row r="11799" spans="1:2" x14ac:dyDescent="0.25">
      <c r="A11799" s="62">
        <v>49121510</v>
      </c>
      <c r="B11799" s="63" t="s">
        <v>14858</v>
      </c>
    </row>
    <row r="11800" spans="1:2" x14ac:dyDescent="0.25">
      <c r="A11800" s="62">
        <v>49121601</v>
      </c>
      <c r="B11800" s="63" t="s">
        <v>3705</v>
      </c>
    </row>
    <row r="11801" spans="1:2" x14ac:dyDescent="0.25">
      <c r="A11801" s="62">
        <v>49121602</v>
      </c>
      <c r="B11801" s="63" t="s">
        <v>14158</v>
      </c>
    </row>
    <row r="11802" spans="1:2" x14ac:dyDescent="0.25">
      <c r="A11802" s="62">
        <v>49121603</v>
      </c>
      <c r="B11802" s="63" t="s">
        <v>9782</v>
      </c>
    </row>
    <row r="11803" spans="1:2" x14ac:dyDescent="0.25">
      <c r="A11803" s="62">
        <v>49131501</v>
      </c>
      <c r="B11803" s="63" t="s">
        <v>4885</v>
      </c>
    </row>
    <row r="11804" spans="1:2" x14ac:dyDescent="0.25">
      <c r="A11804" s="62">
        <v>49131502</v>
      </c>
      <c r="B11804" s="63" t="s">
        <v>14865</v>
      </c>
    </row>
    <row r="11805" spans="1:2" x14ac:dyDescent="0.25">
      <c r="A11805" s="62">
        <v>49131503</v>
      </c>
      <c r="B11805" s="63" t="s">
        <v>17004</v>
      </c>
    </row>
    <row r="11806" spans="1:2" x14ac:dyDescent="0.25">
      <c r="A11806" s="62">
        <v>49131504</v>
      </c>
      <c r="B11806" s="63" t="s">
        <v>4985</v>
      </c>
    </row>
    <row r="11807" spans="1:2" x14ac:dyDescent="0.25">
      <c r="A11807" s="62">
        <v>49131505</v>
      </c>
      <c r="B11807" s="63" t="s">
        <v>15589</v>
      </c>
    </row>
    <row r="11808" spans="1:2" x14ac:dyDescent="0.25">
      <c r="A11808" s="62">
        <v>49131506</v>
      </c>
      <c r="B11808" s="63" t="s">
        <v>10545</v>
      </c>
    </row>
    <row r="11809" spans="1:2" x14ac:dyDescent="0.25">
      <c r="A11809" s="62">
        <v>49131601</v>
      </c>
      <c r="B11809" s="63" t="s">
        <v>6959</v>
      </c>
    </row>
    <row r="11810" spans="1:2" x14ac:dyDescent="0.25">
      <c r="A11810" s="62">
        <v>49131602</v>
      </c>
      <c r="B11810" s="63" t="s">
        <v>9440</v>
      </c>
    </row>
    <row r="11811" spans="1:2" x14ac:dyDescent="0.25">
      <c r="A11811" s="62">
        <v>49131603</v>
      </c>
      <c r="B11811" s="63" t="s">
        <v>15971</v>
      </c>
    </row>
    <row r="11812" spans="1:2" x14ac:dyDescent="0.25">
      <c r="A11812" s="62">
        <v>49131604</v>
      </c>
      <c r="B11812" s="63" t="s">
        <v>3528</v>
      </c>
    </row>
    <row r="11813" spans="1:2" x14ac:dyDescent="0.25">
      <c r="A11813" s="62">
        <v>49131605</v>
      </c>
      <c r="B11813" s="63" t="s">
        <v>18493</v>
      </c>
    </row>
    <row r="11814" spans="1:2" x14ac:dyDescent="0.25">
      <c r="A11814" s="62">
        <v>49131606</v>
      </c>
      <c r="B11814" s="63" t="s">
        <v>11468</v>
      </c>
    </row>
    <row r="11815" spans="1:2" x14ac:dyDescent="0.25">
      <c r="A11815" s="62">
        <v>49131607</v>
      </c>
      <c r="B11815" s="63" t="s">
        <v>1288</v>
      </c>
    </row>
    <row r="11816" spans="1:2" x14ac:dyDescent="0.25">
      <c r="A11816" s="62">
        <v>49141501</v>
      </c>
      <c r="B11816" s="63" t="s">
        <v>9642</v>
      </c>
    </row>
    <row r="11817" spans="1:2" x14ac:dyDescent="0.25">
      <c r="A11817" s="62">
        <v>49141502</v>
      </c>
      <c r="B11817" s="63" t="s">
        <v>593</v>
      </c>
    </row>
    <row r="11818" spans="1:2" x14ac:dyDescent="0.25">
      <c r="A11818" s="62">
        <v>49141503</v>
      </c>
      <c r="B11818" s="63" t="s">
        <v>6640</v>
      </c>
    </row>
    <row r="11819" spans="1:2" x14ac:dyDescent="0.25">
      <c r="A11819" s="62">
        <v>49141504</v>
      </c>
      <c r="B11819" s="63" t="s">
        <v>6463</v>
      </c>
    </row>
    <row r="11820" spans="1:2" x14ac:dyDescent="0.25">
      <c r="A11820" s="62">
        <v>49141505</v>
      </c>
      <c r="B11820" s="63" t="s">
        <v>12528</v>
      </c>
    </row>
    <row r="11821" spans="1:2" x14ac:dyDescent="0.25">
      <c r="A11821" s="62">
        <v>49141506</v>
      </c>
      <c r="B11821" s="63" t="s">
        <v>1130</v>
      </c>
    </row>
    <row r="11822" spans="1:2" x14ac:dyDescent="0.25">
      <c r="A11822" s="62">
        <v>49141507</v>
      </c>
      <c r="B11822" s="63" t="s">
        <v>1367</v>
      </c>
    </row>
    <row r="11823" spans="1:2" x14ac:dyDescent="0.25">
      <c r="A11823" s="62">
        <v>49141602</v>
      </c>
      <c r="B11823" s="63" t="s">
        <v>2361</v>
      </c>
    </row>
    <row r="11824" spans="1:2" x14ac:dyDescent="0.25">
      <c r="A11824" s="62">
        <v>49141603</v>
      </c>
      <c r="B11824" s="63" t="s">
        <v>6616</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1796</v>
      </c>
    </row>
    <row r="11828" spans="1:2" x14ac:dyDescent="0.25">
      <c r="A11828" s="62">
        <v>49141607</v>
      </c>
      <c r="B11828" s="63" t="s">
        <v>13018</v>
      </c>
    </row>
    <row r="11829" spans="1:2" x14ac:dyDescent="0.25">
      <c r="A11829" s="62">
        <v>49151501</v>
      </c>
      <c r="B11829" s="63" t="s">
        <v>15630</v>
      </c>
    </row>
    <row r="11830" spans="1:2" x14ac:dyDescent="0.25">
      <c r="A11830" s="62">
        <v>49151502</v>
      </c>
      <c r="B11830" s="63" t="s">
        <v>4020</v>
      </c>
    </row>
    <row r="11831" spans="1:2" x14ac:dyDescent="0.25">
      <c r="A11831" s="62">
        <v>49151503</v>
      </c>
      <c r="B11831" s="63" t="s">
        <v>15045</v>
      </c>
    </row>
    <row r="11832" spans="1:2" x14ac:dyDescent="0.25">
      <c r="A11832" s="62">
        <v>49151504</v>
      </c>
      <c r="B11832" s="63" t="s">
        <v>16869</v>
      </c>
    </row>
    <row r="11833" spans="1:2" x14ac:dyDescent="0.25">
      <c r="A11833" s="62">
        <v>49151505</v>
      </c>
      <c r="B11833" s="63" t="s">
        <v>5024</v>
      </c>
    </row>
    <row r="11834" spans="1:2" x14ac:dyDescent="0.25">
      <c r="A11834" s="62">
        <v>49151601</v>
      </c>
      <c r="B11834" s="63" t="s">
        <v>10062</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6063</v>
      </c>
    </row>
    <row r="11838" spans="1:2" x14ac:dyDescent="0.25">
      <c r="A11838" s="62">
        <v>49161502</v>
      </c>
      <c r="B11838" s="63" t="s">
        <v>8063</v>
      </c>
    </row>
    <row r="11839" spans="1:2" x14ac:dyDescent="0.25">
      <c r="A11839" s="62">
        <v>49161503</v>
      </c>
      <c r="B11839" s="63" t="s">
        <v>11564</v>
      </c>
    </row>
    <row r="11840" spans="1:2" x14ac:dyDescent="0.25">
      <c r="A11840" s="62">
        <v>49161504</v>
      </c>
      <c r="B11840" s="63" t="s">
        <v>8370</v>
      </c>
    </row>
    <row r="11841" spans="1:2" x14ac:dyDescent="0.25">
      <c r="A11841" s="62">
        <v>49161505</v>
      </c>
      <c r="B11841" s="63" t="s">
        <v>17772</v>
      </c>
    </row>
    <row r="11842" spans="1:2" x14ac:dyDescent="0.25">
      <c r="A11842" s="62">
        <v>49161506</v>
      </c>
      <c r="B11842" s="63" t="s">
        <v>8779</v>
      </c>
    </row>
    <row r="11843" spans="1:2" x14ac:dyDescent="0.25">
      <c r="A11843" s="62">
        <v>49161507</v>
      </c>
      <c r="B11843" s="63" t="s">
        <v>2516</v>
      </c>
    </row>
    <row r="11844" spans="1:2" x14ac:dyDescent="0.25">
      <c r="A11844" s="62">
        <v>49161508</v>
      </c>
      <c r="B11844" s="63" t="s">
        <v>8462</v>
      </c>
    </row>
    <row r="11845" spans="1:2" x14ac:dyDescent="0.25">
      <c r="A11845" s="62">
        <v>49161509</v>
      </c>
      <c r="B11845" s="63" t="s">
        <v>16467</v>
      </c>
    </row>
    <row r="11846" spans="1:2" x14ac:dyDescent="0.25">
      <c r="A11846" s="62">
        <v>49161510</v>
      </c>
      <c r="B11846" s="63" t="s">
        <v>18251</v>
      </c>
    </row>
    <row r="11847" spans="1:2" x14ac:dyDescent="0.25">
      <c r="A11847" s="62">
        <v>49161511</v>
      </c>
      <c r="B11847" s="63" t="s">
        <v>7551</v>
      </c>
    </row>
    <row r="11848" spans="1:2" x14ac:dyDescent="0.25">
      <c r="A11848" s="62">
        <v>49161512</v>
      </c>
      <c r="B11848" s="63" t="s">
        <v>2420</v>
      </c>
    </row>
    <row r="11849" spans="1:2" x14ac:dyDescent="0.25">
      <c r="A11849" s="62">
        <v>49161513</v>
      </c>
      <c r="B11849" s="63" t="s">
        <v>3252</v>
      </c>
    </row>
    <row r="11850" spans="1:2" x14ac:dyDescent="0.25">
      <c r="A11850" s="62">
        <v>49161514</v>
      </c>
      <c r="B11850" s="63" t="s">
        <v>6696</v>
      </c>
    </row>
    <row r="11851" spans="1:2" x14ac:dyDescent="0.25">
      <c r="A11851" s="62">
        <v>49161515</v>
      </c>
      <c r="B11851" s="63" t="s">
        <v>7915</v>
      </c>
    </row>
    <row r="11852" spans="1:2" x14ac:dyDescent="0.25">
      <c r="A11852" s="62">
        <v>49161516</v>
      </c>
      <c r="B11852" s="63" t="s">
        <v>16453</v>
      </c>
    </row>
    <row r="11853" spans="1:2" x14ac:dyDescent="0.25">
      <c r="A11853" s="62">
        <v>49161517</v>
      </c>
      <c r="B11853" s="63" t="s">
        <v>12627</v>
      </c>
    </row>
    <row r="11854" spans="1:2" x14ac:dyDescent="0.25">
      <c r="A11854" s="62">
        <v>49161518</v>
      </c>
      <c r="B11854" s="63" t="s">
        <v>18738</v>
      </c>
    </row>
    <row r="11855" spans="1:2" x14ac:dyDescent="0.25">
      <c r="A11855" s="62">
        <v>49161519</v>
      </c>
      <c r="B11855" s="63" t="s">
        <v>11284</v>
      </c>
    </row>
    <row r="11856" spans="1:2" x14ac:dyDescent="0.25">
      <c r="A11856" s="62">
        <v>49161520</v>
      </c>
      <c r="B11856" s="63" t="s">
        <v>7654</v>
      </c>
    </row>
    <row r="11857" spans="1:2" x14ac:dyDescent="0.25">
      <c r="A11857" s="62">
        <v>49161521</v>
      </c>
      <c r="B11857" s="63" t="s">
        <v>11700</v>
      </c>
    </row>
    <row r="11858" spans="1:2" x14ac:dyDescent="0.25">
      <c r="A11858" s="62">
        <v>49161522</v>
      </c>
      <c r="B11858" s="63" t="s">
        <v>7466</v>
      </c>
    </row>
    <row r="11859" spans="1:2" x14ac:dyDescent="0.25">
      <c r="A11859" s="62">
        <v>49161523</v>
      </c>
      <c r="B11859" s="63" t="s">
        <v>11845</v>
      </c>
    </row>
    <row r="11860" spans="1:2" x14ac:dyDescent="0.25">
      <c r="A11860" s="62">
        <v>49161524</v>
      </c>
      <c r="B11860" s="63" t="s">
        <v>3104</v>
      </c>
    </row>
    <row r="11861" spans="1:2" x14ac:dyDescent="0.25">
      <c r="A11861" s="62">
        <v>49161525</v>
      </c>
      <c r="B11861" s="63" t="s">
        <v>7629</v>
      </c>
    </row>
    <row r="11862" spans="1:2" x14ac:dyDescent="0.25">
      <c r="A11862" s="62">
        <v>49161526</v>
      </c>
      <c r="B11862" s="63" t="s">
        <v>15754</v>
      </c>
    </row>
    <row r="11863" spans="1:2" x14ac:dyDescent="0.25">
      <c r="A11863" s="62">
        <v>49161601</v>
      </c>
      <c r="B11863" s="63" t="s">
        <v>7224</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16986</v>
      </c>
    </row>
    <row r="11867" spans="1:2" x14ac:dyDescent="0.25">
      <c r="A11867" s="62">
        <v>49161605</v>
      </c>
      <c r="B11867" s="63" t="s">
        <v>7554</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3572</v>
      </c>
    </row>
    <row r="11871" spans="1:2" x14ac:dyDescent="0.25">
      <c r="A11871" s="62">
        <v>49161609</v>
      </c>
      <c r="B11871" s="63" t="s">
        <v>6248</v>
      </c>
    </row>
    <row r="11872" spans="1:2" x14ac:dyDescent="0.25">
      <c r="A11872" s="62">
        <v>49161610</v>
      </c>
      <c r="B11872" s="63" t="s">
        <v>12690</v>
      </c>
    </row>
    <row r="11873" spans="1:2" x14ac:dyDescent="0.25">
      <c r="A11873" s="62">
        <v>49161611</v>
      </c>
      <c r="B11873" s="63" t="s">
        <v>9441</v>
      </c>
    </row>
    <row r="11874" spans="1:2" x14ac:dyDescent="0.25">
      <c r="A11874" s="62">
        <v>49161612</v>
      </c>
      <c r="B11874" s="63" t="s">
        <v>10301</v>
      </c>
    </row>
    <row r="11875" spans="1:2" x14ac:dyDescent="0.25">
      <c r="A11875" s="62">
        <v>49161613</v>
      </c>
      <c r="B11875" s="63" t="s">
        <v>8013</v>
      </c>
    </row>
    <row r="11876" spans="1:2" x14ac:dyDescent="0.25">
      <c r="A11876" s="62">
        <v>49161614</v>
      </c>
      <c r="B11876" s="63" t="s">
        <v>1278</v>
      </c>
    </row>
    <row r="11877" spans="1:2" x14ac:dyDescent="0.25">
      <c r="A11877" s="62">
        <v>49161615</v>
      </c>
      <c r="B11877" s="63" t="s">
        <v>10502</v>
      </c>
    </row>
    <row r="11878" spans="1:2" x14ac:dyDescent="0.25">
      <c r="A11878" s="62">
        <v>49161616</v>
      </c>
      <c r="B11878" s="63" t="s">
        <v>8964</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10488</v>
      </c>
    </row>
    <row r="11886" spans="1:2" x14ac:dyDescent="0.25">
      <c r="A11886" s="62">
        <v>49161704</v>
      </c>
      <c r="B11886" s="63" t="s">
        <v>8936</v>
      </c>
    </row>
    <row r="11887" spans="1:2" x14ac:dyDescent="0.25">
      <c r="A11887" s="62">
        <v>49161705</v>
      </c>
      <c r="B11887" s="63" t="s">
        <v>3557</v>
      </c>
    </row>
    <row r="11888" spans="1:2" x14ac:dyDescent="0.25">
      <c r="A11888" s="62">
        <v>49161706</v>
      </c>
      <c r="B11888" s="63" t="s">
        <v>18445</v>
      </c>
    </row>
    <row r="11889" spans="1:2" x14ac:dyDescent="0.25">
      <c r="A11889" s="62">
        <v>49161707</v>
      </c>
      <c r="B11889" s="63" t="s">
        <v>3772</v>
      </c>
    </row>
    <row r="11890" spans="1:2" x14ac:dyDescent="0.25">
      <c r="A11890" s="62">
        <v>49171501</v>
      </c>
      <c r="B11890" s="63" t="s">
        <v>4169</v>
      </c>
    </row>
    <row r="11891" spans="1:2" x14ac:dyDescent="0.25">
      <c r="A11891" s="62">
        <v>49171502</v>
      </c>
      <c r="B11891" s="63" t="s">
        <v>761</v>
      </c>
    </row>
    <row r="11892" spans="1:2" x14ac:dyDescent="0.25">
      <c r="A11892" s="62">
        <v>49171503</v>
      </c>
      <c r="B11892" s="63" t="s">
        <v>9112</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12674</v>
      </c>
    </row>
    <row r="11896" spans="1:2" x14ac:dyDescent="0.25">
      <c r="A11896" s="62">
        <v>49171602</v>
      </c>
      <c r="B11896" s="63" t="s">
        <v>6804</v>
      </c>
    </row>
    <row r="11897" spans="1:2" x14ac:dyDescent="0.25">
      <c r="A11897" s="62">
        <v>49171603</v>
      </c>
      <c r="B11897" s="63" t="s">
        <v>14310</v>
      </c>
    </row>
    <row r="11898" spans="1:2" x14ac:dyDescent="0.25">
      <c r="A11898" s="62">
        <v>49181501</v>
      </c>
      <c r="B11898" s="63" t="s">
        <v>10106</v>
      </c>
    </row>
    <row r="11899" spans="1:2" x14ac:dyDescent="0.25">
      <c r="A11899" s="62">
        <v>49181502</v>
      </c>
      <c r="B11899" s="63" t="s">
        <v>12937</v>
      </c>
    </row>
    <row r="11900" spans="1:2" x14ac:dyDescent="0.25">
      <c r="A11900" s="62">
        <v>49181503</v>
      </c>
      <c r="B11900" s="63" t="s">
        <v>12062</v>
      </c>
    </row>
    <row r="11901" spans="1:2" x14ac:dyDescent="0.25">
      <c r="A11901" s="62">
        <v>49181504</v>
      </c>
      <c r="B11901" s="63" t="s">
        <v>18661</v>
      </c>
    </row>
    <row r="11902" spans="1:2" x14ac:dyDescent="0.25">
      <c r="A11902" s="62">
        <v>49181505</v>
      </c>
      <c r="B11902" s="63" t="s">
        <v>11520</v>
      </c>
    </row>
    <row r="11903" spans="1:2" x14ac:dyDescent="0.25">
      <c r="A11903" s="62">
        <v>49181506</v>
      </c>
      <c r="B11903" s="63" t="s">
        <v>17564</v>
      </c>
    </row>
    <row r="11904" spans="1:2" x14ac:dyDescent="0.25">
      <c r="A11904" s="62">
        <v>49181507</v>
      </c>
      <c r="B11904" s="63" t="s">
        <v>14689</v>
      </c>
    </row>
    <row r="11905" spans="1:2" x14ac:dyDescent="0.25">
      <c r="A11905" s="62">
        <v>49181508</v>
      </c>
      <c r="B11905" s="63" t="s">
        <v>1662</v>
      </c>
    </row>
    <row r="11906" spans="1:2" x14ac:dyDescent="0.25">
      <c r="A11906" s="62">
        <v>49181509</v>
      </c>
      <c r="B11906" s="63" t="s">
        <v>13237</v>
      </c>
    </row>
    <row r="11907" spans="1:2" x14ac:dyDescent="0.25">
      <c r="A11907" s="62">
        <v>49181510</v>
      </c>
      <c r="B11907" s="63" t="s">
        <v>3615</v>
      </c>
    </row>
    <row r="11908" spans="1:2" x14ac:dyDescent="0.25">
      <c r="A11908" s="62">
        <v>49181511</v>
      </c>
      <c r="B11908" s="63" t="s">
        <v>17933</v>
      </c>
    </row>
    <row r="11909" spans="1:2" x14ac:dyDescent="0.25">
      <c r="A11909" s="62">
        <v>49181512</v>
      </c>
      <c r="B11909" s="63" t="s">
        <v>6125</v>
      </c>
    </row>
    <row r="11910" spans="1:2" x14ac:dyDescent="0.25">
      <c r="A11910" s="62">
        <v>49181513</v>
      </c>
      <c r="B11910" s="63" t="s">
        <v>14026</v>
      </c>
    </row>
    <row r="11911" spans="1:2" x14ac:dyDescent="0.25">
      <c r="A11911" s="62">
        <v>49181514</v>
      </c>
      <c r="B11911" s="63" t="s">
        <v>12155</v>
      </c>
    </row>
    <row r="11912" spans="1:2" x14ac:dyDescent="0.25">
      <c r="A11912" s="62">
        <v>49181515</v>
      </c>
      <c r="B11912" s="63" t="s">
        <v>14068</v>
      </c>
    </row>
    <row r="11913" spans="1:2" x14ac:dyDescent="0.25">
      <c r="A11913" s="62">
        <v>49181601</v>
      </c>
      <c r="B11913" s="63" t="s">
        <v>9333</v>
      </c>
    </row>
    <row r="11914" spans="1:2" x14ac:dyDescent="0.25">
      <c r="A11914" s="62">
        <v>49181602</v>
      </c>
      <c r="B11914" s="63" t="s">
        <v>18015</v>
      </c>
    </row>
    <row r="11915" spans="1:2" x14ac:dyDescent="0.25">
      <c r="A11915" s="62">
        <v>49181603</v>
      </c>
      <c r="B11915" s="63" t="s">
        <v>6232</v>
      </c>
    </row>
    <row r="11916" spans="1:2" x14ac:dyDescent="0.25">
      <c r="A11916" s="62">
        <v>49181604</v>
      </c>
      <c r="B11916" s="63" t="s">
        <v>6511</v>
      </c>
    </row>
    <row r="11917" spans="1:2" x14ac:dyDescent="0.25">
      <c r="A11917" s="62">
        <v>49181605</v>
      </c>
      <c r="B11917" s="63" t="s">
        <v>8423</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2343</v>
      </c>
    </row>
    <row r="11921" spans="1:2" x14ac:dyDescent="0.25">
      <c r="A11921" s="62">
        <v>49181609</v>
      </c>
      <c r="B11921" s="63" t="s">
        <v>14475</v>
      </c>
    </row>
    <row r="11922" spans="1:2" x14ac:dyDescent="0.25">
      <c r="A11922" s="62">
        <v>49181610</v>
      </c>
      <c r="B11922" s="63" t="s">
        <v>6241</v>
      </c>
    </row>
    <row r="11923" spans="1:2" x14ac:dyDescent="0.25">
      <c r="A11923" s="62">
        <v>49181611</v>
      </c>
      <c r="B11923" s="63" t="s">
        <v>13258</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15106</v>
      </c>
    </row>
    <row r="11927" spans="1:2" x14ac:dyDescent="0.25">
      <c r="A11927" s="62">
        <v>49201503</v>
      </c>
      <c r="B11927" s="63" t="s">
        <v>4312</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2231</v>
      </c>
    </row>
    <row r="11931" spans="1:2" x14ac:dyDescent="0.25">
      <c r="A11931" s="62">
        <v>49201514</v>
      </c>
      <c r="B11931" s="63" t="s">
        <v>6006</v>
      </c>
    </row>
    <row r="11932" spans="1:2" x14ac:dyDescent="0.25">
      <c r="A11932" s="62">
        <v>49201515</v>
      </c>
      <c r="B11932" s="63" t="s">
        <v>10610</v>
      </c>
    </row>
    <row r="11933" spans="1:2" x14ac:dyDescent="0.25">
      <c r="A11933" s="62">
        <v>49201516</v>
      </c>
      <c r="B11933" s="63" t="s">
        <v>10213</v>
      </c>
    </row>
    <row r="11934" spans="1:2" x14ac:dyDescent="0.25">
      <c r="A11934" s="62">
        <v>49201601</v>
      </c>
      <c r="B11934" s="63" t="s">
        <v>7824</v>
      </c>
    </row>
    <row r="11935" spans="1:2" x14ac:dyDescent="0.25">
      <c r="A11935" s="62">
        <v>49201602</v>
      </c>
      <c r="B11935" s="63" t="s">
        <v>1764</v>
      </c>
    </row>
    <row r="11936" spans="1:2" x14ac:dyDescent="0.25">
      <c r="A11936" s="62">
        <v>49201603</v>
      </c>
      <c r="B11936" s="63" t="s">
        <v>4292</v>
      </c>
    </row>
    <row r="11937" spans="1:2" x14ac:dyDescent="0.25">
      <c r="A11937" s="62">
        <v>49201604</v>
      </c>
      <c r="B11937" s="63" t="s">
        <v>4306</v>
      </c>
    </row>
    <row r="11938" spans="1:2" x14ac:dyDescent="0.25">
      <c r="A11938" s="62">
        <v>49201605</v>
      </c>
      <c r="B11938" s="63" t="s">
        <v>7268</v>
      </c>
    </row>
    <row r="11939" spans="1:2" x14ac:dyDescent="0.25">
      <c r="A11939" s="62">
        <v>49201606</v>
      </c>
      <c r="B11939" s="63" t="s">
        <v>14399</v>
      </c>
    </row>
    <row r="11940" spans="1:2" x14ac:dyDescent="0.25">
      <c r="A11940" s="62">
        <v>49201607</v>
      </c>
      <c r="B11940" s="63" t="s">
        <v>5696</v>
      </c>
    </row>
    <row r="11941" spans="1:2" x14ac:dyDescent="0.25">
      <c r="A11941" s="62">
        <v>49201608</v>
      </c>
      <c r="B11941" s="63" t="s">
        <v>1449</v>
      </c>
    </row>
    <row r="11942" spans="1:2" x14ac:dyDescent="0.25">
      <c r="A11942" s="62">
        <v>49201609</v>
      </c>
      <c r="B11942" s="63" t="s">
        <v>15294</v>
      </c>
    </row>
    <row r="11943" spans="1:2" x14ac:dyDescent="0.25">
      <c r="A11943" s="62">
        <v>49201610</v>
      </c>
      <c r="B11943" s="63" t="s">
        <v>18744</v>
      </c>
    </row>
    <row r="11944" spans="1:2" x14ac:dyDescent="0.25">
      <c r="A11944" s="62">
        <v>49201611</v>
      </c>
      <c r="B11944" s="63" t="s">
        <v>15722</v>
      </c>
    </row>
    <row r="11945" spans="1:2" x14ac:dyDescent="0.25">
      <c r="A11945" s="62">
        <v>49211601</v>
      </c>
      <c r="B11945" s="63" t="s">
        <v>1807</v>
      </c>
    </row>
    <row r="11946" spans="1:2" x14ac:dyDescent="0.25">
      <c r="A11946" s="62">
        <v>49211602</v>
      </c>
      <c r="B11946" s="63" t="s">
        <v>13655</v>
      </c>
    </row>
    <row r="11947" spans="1:2" x14ac:dyDescent="0.25">
      <c r="A11947" s="62">
        <v>49211603</v>
      </c>
      <c r="B11947" s="63" t="s">
        <v>8111</v>
      </c>
    </row>
    <row r="11948" spans="1:2" x14ac:dyDescent="0.25">
      <c r="A11948" s="62">
        <v>49211604</v>
      </c>
      <c r="B11948" s="63" t="s">
        <v>13410</v>
      </c>
    </row>
    <row r="11949" spans="1:2" x14ac:dyDescent="0.25">
      <c r="A11949" s="62">
        <v>49211605</v>
      </c>
      <c r="B11949" s="63" t="s">
        <v>4495</v>
      </c>
    </row>
    <row r="11950" spans="1:2" x14ac:dyDescent="0.25">
      <c r="A11950" s="62">
        <v>49211606</v>
      </c>
      <c r="B11950" s="63" t="s">
        <v>11367</v>
      </c>
    </row>
    <row r="11951" spans="1:2" x14ac:dyDescent="0.25">
      <c r="A11951" s="62">
        <v>49211607</v>
      </c>
      <c r="B11951" s="63" t="s">
        <v>86</v>
      </c>
    </row>
    <row r="11952" spans="1:2" x14ac:dyDescent="0.25">
      <c r="A11952" s="62">
        <v>49211608</v>
      </c>
      <c r="B11952" s="63" t="s">
        <v>5557</v>
      </c>
    </row>
    <row r="11953" spans="1:2" x14ac:dyDescent="0.25">
      <c r="A11953" s="62">
        <v>49211609</v>
      </c>
      <c r="B11953" s="63" t="s">
        <v>6134</v>
      </c>
    </row>
    <row r="11954" spans="1:2" x14ac:dyDescent="0.25">
      <c r="A11954" s="62">
        <v>49211701</v>
      </c>
      <c r="B11954" s="63" t="s">
        <v>10465</v>
      </c>
    </row>
    <row r="11955" spans="1:2" x14ac:dyDescent="0.25">
      <c r="A11955" s="62">
        <v>49211702</v>
      </c>
      <c r="B11955" s="63" t="s">
        <v>2984</v>
      </c>
    </row>
    <row r="11956" spans="1:2" x14ac:dyDescent="0.25">
      <c r="A11956" s="62">
        <v>49211703</v>
      </c>
      <c r="B11956" s="63" t="s">
        <v>11996</v>
      </c>
    </row>
    <row r="11957" spans="1:2" x14ac:dyDescent="0.25">
      <c r="A11957" s="62">
        <v>49211801</v>
      </c>
      <c r="B11957" s="63" t="s">
        <v>11392</v>
      </c>
    </row>
    <row r="11958" spans="1:2" x14ac:dyDescent="0.25">
      <c r="A11958" s="62">
        <v>49211802</v>
      </c>
      <c r="B11958" s="63" t="s">
        <v>4634</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3872</v>
      </c>
    </row>
    <row r="11962" spans="1:2" x14ac:dyDescent="0.25">
      <c r="A11962" s="62">
        <v>49211806</v>
      </c>
      <c r="B11962" s="63" t="s">
        <v>3060</v>
      </c>
    </row>
    <row r="11963" spans="1:2" x14ac:dyDescent="0.25">
      <c r="A11963" s="62">
        <v>49211807</v>
      </c>
      <c r="B11963" s="63" t="s">
        <v>10327</v>
      </c>
    </row>
    <row r="11964" spans="1:2" x14ac:dyDescent="0.25">
      <c r="A11964" s="62">
        <v>49221501</v>
      </c>
      <c r="B11964" s="63" t="s">
        <v>9361</v>
      </c>
    </row>
    <row r="11965" spans="1:2" x14ac:dyDescent="0.25">
      <c r="A11965" s="62">
        <v>49221502</v>
      </c>
      <c r="B11965" s="63" t="s">
        <v>14196</v>
      </c>
    </row>
    <row r="11966" spans="1:2" x14ac:dyDescent="0.25">
      <c r="A11966" s="62">
        <v>49221503</v>
      </c>
      <c r="B11966" s="63" t="s">
        <v>7172</v>
      </c>
    </row>
    <row r="11967" spans="1:2" x14ac:dyDescent="0.25">
      <c r="A11967" s="62">
        <v>49221504</v>
      </c>
      <c r="B11967" s="63" t="s">
        <v>12297</v>
      </c>
    </row>
    <row r="11968" spans="1:2" x14ac:dyDescent="0.25">
      <c r="A11968" s="62">
        <v>49221505</v>
      </c>
      <c r="B11968" s="63" t="s">
        <v>2881</v>
      </c>
    </row>
    <row r="11969" spans="1:2" x14ac:dyDescent="0.25">
      <c r="A11969" s="62">
        <v>49221506</v>
      </c>
      <c r="B11969" s="63" t="s">
        <v>16887</v>
      </c>
    </row>
    <row r="11970" spans="1:2" x14ac:dyDescent="0.25">
      <c r="A11970" s="62">
        <v>49221507</v>
      </c>
      <c r="B11970" s="63" t="s">
        <v>4920</v>
      </c>
    </row>
    <row r="11971" spans="1:2" x14ac:dyDescent="0.25">
      <c r="A11971" s="62">
        <v>49221508</v>
      </c>
      <c r="B11971" s="63" t="s">
        <v>10847</v>
      </c>
    </row>
    <row r="11972" spans="1:2" x14ac:dyDescent="0.25">
      <c r="A11972" s="62">
        <v>49221509</v>
      </c>
      <c r="B11972" s="63" t="s">
        <v>3556</v>
      </c>
    </row>
    <row r="11973" spans="1:2" x14ac:dyDescent="0.25">
      <c r="A11973" s="62">
        <v>49221510</v>
      </c>
      <c r="B11973" s="63" t="s">
        <v>14669</v>
      </c>
    </row>
    <row r="11974" spans="1:2" x14ac:dyDescent="0.25">
      <c r="A11974" s="62">
        <v>49221511</v>
      </c>
      <c r="B11974" s="63" t="s">
        <v>14391</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3235</v>
      </c>
    </row>
    <row r="11979" spans="1:2" x14ac:dyDescent="0.25">
      <c r="A11979" s="62">
        <v>49241505</v>
      </c>
      <c r="B11979" s="63" t="s">
        <v>14119</v>
      </c>
    </row>
    <row r="11980" spans="1:2" x14ac:dyDescent="0.25">
      <c r="A11980" s="62">
        <v>49241506</v>
      </c>
      <c r="B11980" s="63" t="s">
        <v>1301</v>
      </c>
    </row>
    <row r="11981" spans="1:2" x14ac:dyDescent="0.25">
      <c r="A11981" s="62">
        <v>49241507</v>
      </c>
      <c r="B11981" s="63" t="s">
        <v>1905</v>
      </c>
    </row>
    <row r="11982" spans="1:2" x14ac:dyDescent="0.25">
      <c r="A11982" s="62">
        <v>49241508</v>
      </c>
      <c r="B11982" s="63" t="s">
        <v>7986</v>
      </c>
    </row>
    <row r="11983" spans="1:2" x14ac:dyDescent="0.25">
      <c r="A11983" s="62">
        <v>49241509</v>
      </c>
      <c r="B11983" s="63" t="s">
        <v>12622</v>
      </c>
    </row>
    <row r="11984" spans="1:2" x14ac:dyDescent="0.25">
      <c r="A11984" s="62">
        <v>49241510</v>
      </c>
      <c r="B11984" s="63" t="s">
        <v>9704</v>
      </c>
    </row>
    <row r="11985" spans="1:2" x14ac:dyDescent="0.25">
      <c r="A11985" s="62">
        <v>49241601</v>
      </c>
      <c r="B11985" s="63" t="s">
        <v>4249</v>
      </c>
    </row>
    <row r="11986" spans="1:2" x14ac:dyDescent="0.25">
      <c r="A11986" s="62">
        <v>49241602</v>
      </c>
      <c r="B11986" s="63" t="s">
        <v>7516</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3102</v>
      </c>
    </row>
    <row r="11990" spans="1:2" x14ac:dyDescent="0.25">
      <c r="A11990" s="62">
        <v>49241702</v>
      </c>
      <c r="B11990" s="63" t="s">
        <v>14491</v>
      </c>
    </row>
    <row r="11991" spans="1:2" x14ac:dyDescent="0.25">
      <c r="A11991" s="62">
        <v>49241703</v>
      </c>
      <c r="B11991" s="63" t="s">
        <v>17346</v>
      </c>
    </row>
    <row r="11992" spans="1:2" x14ac:dyDescent="0.25">
      <c r="A11992" s="62">
        <v>49241704</v>
      </c>
      <c r="B11992" s="63" t="s">
        <v>6438</v>
      </c>
    </row>
    <row r="11993" spans="1:2" x14ac:dyDescent="0.25">
      <c r="A11993" s="62">
        <v>49241705</v>
      </c>
      <c r="B11993" s="63" t="s">
        <v>6316</v>
      </c>
    </row>
    <row r="11994" spans="1:2" x14ac:dyDescent="0.25">
      <c r="A11994" s="62">
        <v>49241706</v>
      </c>
      <c r="B11994" s="63" t="s">
        <v>10400</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3315</v>
      </c>
    </row>
    <row r="11998" spans="1:2" x14ac:dyDescent="0.25">
      <c r="A11998" s="62">
        <v>50101538</v>
      </c>
      <c r="B11998" s="63" t="s">
        <v>1593</v>
      </c>
    </row>
    <row r="11999" spans="1:2" x14ac:dyDescent="0.25">
      <c r="A11999" s="62">
        <v>50101539</v>
      </c>
      <c r="B11999" s="63" t="s">
        <v>10348</v>
      </c>
    </row>
    <row r="12000" spans="1:2" x14ac:dyDescent="0.25">
      <c r="A12000" s="62">
        <v>50101540</v>
      </c>
      <c r="B12000" s="63" t="s">
        <v>4631</v>
      </c>
    </row>
    <row r="12001" spans="1:2" x14ac:dyDescent="0.25">
      <c r="A12001" s="62">
        <v>50101541</v>
      </c>
      <c r="B12001" s="63" t="s">
        <v>3502</v>
      </c>
    </row>
    <row r="12002" spans="1:2" x14ac:dyDescent="0.25">
      <c r="A12002" s="62">
        <v>50101542</v>
      </c>
      <c r="B12002" s="63" t="s">
        <v>43</v>
      </c>
    </row>
    <row r="12003" spans="1:2" x14ac:dyDescent="0.25">
      <c r="A12003" s="62">
        <v>50101543</v>
      </c>
      <c r="B12003" s="63" t="s">
        <v>1633</v>
      </c>
    </row>
    <row r="12004" spans="1:2" x14ac:dyDescent="0.25">
      <c r="A12004" s="62">
        <v>50101544</v>
      </c>
      <c r="B12004" s="63" t="s">
        <v>10671</v>
      </c>
    </row>
    <row r="12005" spans="1:2" x14ac:dyDescent="0.25">
      <c r="A12005" s="62">
        <v>50101545</v>
      </c>
      <c r="B12005" s="63" t="s">
        <v>16668</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1252</v>
      </c>
    </row>
    <row r="12009" spans="1:2" x14ac:dyDescent="0.25">
      <c r="A12009" s="62">
        <v>50101716</v>
      </c>
      <c r="B12009" s="63" t="s">
        <v>6550</v>
      </c>
    </row>
    <row r="12010" spans="1:2" x14ac:dyDescent="0.25">
      <c r="A12010" s="62">
        <v>50101717</v>
      </c>
      <c r="B12010" s="63" t="s">
        <v>17446</v>
      </c>
    </row>
    <row r="12011" spans="1:2" x14ac:dyDescent="0.25">
      <c r="A12011" s="62">
        <v>50111510</v>
      </c>
      <c r="B12011" s="63" t="s">
        <v>11391</v>
      </c>
    </row>
    <row r="12012" spans="1:2" x14ac:dyDescent="0.25">
      <c r="A12012" s="62">
        <v>50111511</v>
      </c>
      <c r="B12012" s="63" t="s">
        <v>4946</v>
      </c>
    </row>
    <row r="12013" spans="1:2" x14ac:dyDescent="0.25">
      <c r="A12013" s="62">
        <v>50111512</v>
      </c>
      <c r="B12013" s="63" t="s">
        <v>17662</v>
      </c>
    </row>
    <row r="12014" spans="1:2" x14ac:dyDescent="0.25">
      <c r="A12014" s="62">
        <v>50112001</v>
      </c>
      <c r="B12014" s="63" t="s">
        <v>14324</v>
      </c>
    </row>
    <row r="12015" spans="1:2" x14ac:dyDescent="0.25">
      <c r="A12015" s="62">
        <v>50112002</v>
      </c>
      <c r="B12015" s="63" t="s">
        <v>6992</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14832</v>
      </c>
    </row>
    <row r="12019" spans="1:2" x14ac:dyDescent="0.25">
      <c r="A12019" s="62">
        <v>50121539</v>
      </c>
      <c r="B12019" s="63" t="s">
        <v>3958</v>
      </c>
    </row>
    <row r="12020" spans="1:2" x14ac:dyDescent="0.25">
      <c r="A12020" s="62">
        <v>50121611</v>
      </c>
      <c r="B12020" s="63" t="s">
        <v>1217</v>
      </c>
    </row>
    <row r="12021" spans="1:2" x14ac:dyDescent="0.25">
      <c r="A12021" s="62">
        <v>50121612</v>
      </c>
      <c r="B12021" s="63" t="s">
        <v>2645</v>
      </c>
    </row>
    <row r="12022" spans="1:2" x14ac:dyDescent="0.25">
      <c r="A12022" s="62">
        <v>50121613</v>
      </c>
      <c r="B12022" s="63" t="s">
        <v>9763</v>
      </c>
    </row>
    <row r="12023" spans="1:2" x14ac:dyDescent="0.25">
      <c r="A12023" s="62">
        <v>50121705</v>
      </c>
      <c r="B12023" s="63" t="s">
        <v>7114</v>
      </c>
    </row>
    <row r="12024" spans="1:2" x14ac:dyDescent="0.25">
      <c r="A12024" s="62">
        <v>50121706</v>
      </c>
      <c r="B12024" s="63" t="s">
        <v>10749</v>
      </c>
    </row>
    <row r="12025" spans="1:2" x14ac:dyDescent="0.25">
      <c r="A12025" s="62">
        <v>50121707</v>
      </c>
      <c r="B12025" s="63" t="s">
        <v>4469</v>
      </c>
    </row>
    <row r="12026" spans="1:2" x14ac:dyDescent="0.25">
      <c r="A12026" s="62">
        <v>50121802</v>
      </c>
      <c r="B12026" s="63" t="s">
        <v>6911</v>
      </c>
    </row>
    <row r="12027" spans="1:2" x14ac:dyDescent="0.25">
      <c r="A12027" s="62">
        <v>50121803</v>
      </c>
      <c r="B12027" s="63" t="s">
        <v>9874</v>
      </c>
    </row>
    <row r="12028" spans="1:2" x14ac:dyDescent="0.25">
      <c r="A12028" s="62">
        <v>50121804</v>
      </c>
      <c r="B12028" s="63" t="s">
        <v>11179</v>
      </c>
    </row>
    <row r="12029" spans="1:2" x14ac:dyDescent="0.25">
      <c r="A12029" s="62">
        <v>50131606</v>
      </c>
      <c r="B12029" s="63" t="s">
        <v>11437</v>
      </c>
    </row>
    <row r="12030" spans="1:2" x14ac:dyDescent="0.25">
      <c r="A12030" s="62">
        <v>50131607</v>
      </c>
      <c r="B12030" s="63" t="s">
        <v>14116</v>
      </c>
    </row>
    <row r="12031" spans="1:2" x14ac:dyDescent="0.25">
      <c r="A12031" s="62">
        <v>50131608</v>
      </c>
      <c r="B12031" s="63" t="s">
        <v>14961</v>
      </c>
    </row>
    <row r="12032" spans="1:2" x14ac:dyDescent="0.25">
      <c r="A12032" s="62">
        <v>50131609</v>
      </c>
      <c r="B12032" s="63" t="s">
        <v>12122</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9864</v>
      </c>
    </row>
    <row r="12037" spans="1:2" x14ac:dyDescent="0.25">
      <c r="A12037" s="62">
        <v>50131703</v>
      </c>
      <c r="B12037" s="63" t="s">
        <v>12669</v>
      </c>
    </row>
    <row r="12038" spans="1:2" x14ac:dyDescent="0.25">
      <c r="A12038" s="62">
        <v>50131801</v>
      </c>
      <c r="B12038" s="63" t="s">
        <v>18401</v>
      </c>
    </row>
    <row r="12039" spans="1:2" x14ac:dyDescent="0.25">
      <c r="A12039" s="62">
        <v>50131802</v>
      </c>
      <c r="B12039" s="63" t="s">
        <v>15470</v>
      </c>
    </row>
    <row r="12040" spans="1:2" x14ac:dyDescent="0.25">
      <c r="A12040" s="62">
        <v>50131803</v>
      </c>
      <c r="B12040" s="63" t="s">
        <v>8323</v>
      </c>
    </row>
    <row r="12041" spans="1:2" x14ac:dyDescent="0.25">
      <c r="A12041" s="62">
        <v>50151513</v>
      </c>
      <c r="B12041" s="63" t="s">
        <v>17866</v>
      </c>
    </row>
    <row r="12042" spans="1:2" x14ac:dyDescent="0.25">
      <c r="A12042" s="62">
        <v>50151514</v>
      </c>
      <c r="B12042" s="63" t="s">
        <v>11371</v>
      </c>
    </row>
    <row r="12043" spans="1:2" x14ac:dyDescent="0.25">
      <c r="A12043" s="62">
        <v>50151604</v>
      </c>
      <c r="B12043" s="63" t="s">
        <v>3237</v>
      </c>
    </row>
    <row r="12044" spans="1:2" x14ac:dyDescent="0.25">
      <c r="A12044" s="62">
        <v>50151605</v>
      </c>
      <c r="B12044" s="63" t="s">
        <v>13364</v>
      </c>
    </row>
    <row r="12045" spans="1:2" x14ac:dyDescent="0.25">
      <c r="A12045" s="62">
        <v>50161509</v>
      </c>
      <c r="B12045" s="63" t="s">
        <v>13768</v>
      </c>
    </row>
    <row r="12046" spans="1:2" x14ac:dyDescent="0.25">
      <c r="A12046" s="62">
        <v>50161510</v>
      </c>
      <c r="B12046" s="63" t="s">
        <v>12401</v>
      </c>
    </row>
    <row r="12047" spans="1:2" x14ac:dyDescent="0.25">
      <c r="A12047" s="62">
        <v>50161511</v>
      </c>
      <c r="B12047" s="63" t="s">
        <v>11555</v>
      </c>
    </row>
    <row r="12048" spans="1:2" x14ac:dyDescent="0.25">
      <c r="A12048" s="62">
        <v>50161512</v>
      </c>
      <c r="B12048" s="63" t="s">
        <v>8435</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6634</v>
      </c>
    </row>
    <row r="12052" spans="1:2" x14ac:dyDescent="0.25">
      <c r="A12052" s="62">
        <v>50171548</v>
      </c>
      <c r="B12052" s="63" t="s">
        <v>9199</v>
      </c>
    </row>
    <row r="12053" spans="1:2" x14ac:dyDescent="0.25">
      <c r="A12053" s="62">
        <v>50171549</v>
      </c>
      <c r="B12053" s="63" t="s">
        <v>10702</v>
      </c>
    </row>
    <row r="12054" spans="1:2" x14ac:dyDescent="0.25">
      <c r="A12054" s="62">
        <v>50171550</v>
      </c>
      <c r="B12054" s="63" t="s">
        <v>9495</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4419</v>
      </c>
    </row>
    <row r="12059" spans="1:2" x14ac:dyDescent="0.25">
      <c r="A12059" s="62">
        <v>50171830</v>
      </c>
      <c r="B12059" s="63" t="s">
        <v>4947</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4111</v>
      </c>
    </row>
    <row r="12064" spans="1:2" x14ac:dyDescent="0.25">
      <c r="A12064" s="62">
        <v>50171902</v>
      </c>
      <c r="B12064" s="63" t="s">
        <v>2497</v>
      </c>
    </row>
    <row r="12065" spans="1:2" x14ac:dyDescent="0.25">
      <c r="A12065" s="62">
        <v>50171903</v>
      </c>
      <c r="B12065" s="63" t="s">
        <v>14088</v>
      </c>
    </row>
    <row r="12066" spans="1:2" x14ac:dyDescent="0.25">
      <c r="A12066" s="62">
        <v>50171904</v>
      </c>
      <c r="B12066" s="63" t="s">
        <v>17216</v>
      </c>
    </row>
    <row r="12067" spans="1:2" x14ac:dyDescent="0.25">
      <c r="A12067" s="62">
        <v>50181708</v>
      </c>
      <c r="B12067" s="63" t="s">
        <v>9135</v>
      </c>
    </row>
    <row r="12068" spans="1:2" x14ac:dyDescent="0.25">
      <c r="A12068" s="62">
        <v>50181709</v>
      </c>
      <c r="B12068" s="63" t="s">
        <v>8797</v>
      </c>
    </row>
    <row r="12069" spans="1:2" x14ac:dyDescent="0.25">
      <c r="A12069" s="62">
        <v>50181901</v>
      </c>
      <c r="B12069" s="63" t="s">
        <v>11699</v>
      </c>
    </row>
    <row r="12070" spans="1:2" x14ac:dyDescent="0.25">
      <c r="A12070" s="62">
        <v>50181902</v>
      </c>
      <c r="B12070" s="63" t="s">
        <v>11544</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1621</v>
      </c>
    </row>
    <row r="12076" spans="1:2" x14ac:dyDescent="0.25">
      <c r="A12076" s="62">
        <v>50181908</v>
      </c>
      <c r="B12076" s="63" t="s">
        <v>9455</v>
      </c>
    </row>
    <row r="12077" spans="1:2" x14ac:dyDescent="0.25">
      <c r="A12077" s="62">
        <v>50181909</v>
      </c>
      <c r="B12077" s="63" t="s">
        <v>5449</v>
      </c>
    </row>
    <row r="12078" spans="1:2" x14ac:dyDescent="0.25">
      <c r="A12078" s="62">
        <v>50182001</v>
      </c>
      <c r="B12078" s="63" t="s">
        <v>10621</v>
      </c>
    </row>
    <row r="12079" spans="1:2" x14ac:dyDescent="0.25">
      <c r="A12079" s="62">
        <v>50182002</v>
      </c>
      <c r="B12079" s="63" t="s">
        <v>7371</v>
      </c>
    </row>
    <row r="12080" spans="1:2" x14ac:dyDescent="0.25">
      <c r="A12080" s="62">
        <v>50182003</v>
      </c>
      <c r="B12080" s="63" t="s">
        <v>9805</v>
      </c>
    </row>
    <row r="12081" spans="1:2" x14ac:dyDescent="0.25">
      <c r="A12081" s="62">
        <v>50182004</v>
      </c>
      <c r="B12081" s="63" t="s">
        <v>17580</v>
      </c>
    </row>
    <row r="12082" spans="1:2" x14ac:dyDescent="0.25">
      <c r="A12082" s="62">
        <v>50191505</v>
      </c>
      <c r="B12082" s="63" t="s">
        <v>11865</v>
      </c>
    </row>
    <row r="12083" spans="1:2" x14ac:dyDescent="0.25">
      <c r="A12083" s="62">
        <v>50191506</v>
      </c>
      <c r="B12083" s="63" t="s">
        <v>11808</v>
      </c>
    </row>
    <row r="12084" spans="1:2" x14ac:dyDescent="0.25">
      <c r="A12084" s="62">
        <v>50191507</v>
      </c>
      <c r="B12084" s="63" t="s">
        <v>17257</v>
      </c>
    </row>
    <row r="12085" spans="1:2" x14ac:dyDescent="0.25">
      <c r="A12085" s="62">
        <v>50192109</v>
      </c>
      <c r="B12085" s="63" t="s">
        <v>4022</v>
      </c>
    </row>
    <row r="12086" spans="1:2" x14ac:dyDescent="0.25">
      <c r="A12086" s="62">
        <v>50192110</v>
      </c>
      <c r="B12086" s="63" t="s">
        <v>3777</v>
      </c>
    </row>
    <row r="12087" spans="1:2" x14ac:dyDescent="0.25">
      <c r="A12087" s="62">
        <v>50192111</v>
      </c>
      <c r="B12087" s="63" t="s">
        <v>16776</v>
      </c>
    </row>
    <row r="12088" spans="1:2" x14ac:dyDescent="0.25">
      <c r="A12088" s="62">
        <v>50192112</v>
      </c>
      <c r="B12088" s="63" t="s">
        <v>3427</v>
      </c>
    </row>
    <row r="12089" spans="1:2" x14ac:dyDescent="0.25">
      <c r="A12089" s="62">
        <v>50192301</v>
      </c>
      <c r="B12089" s="63" t="s">
        <v>18768</v>
      </c>
    </row>
    <row r="12090" spans="1:2" x14ac:dyDescent="0.25">
      <c r="A12090" s="62">
        <v>50192302</v>
      </c>
      <c r="B12090" s="63" t="s">
        <v>14918</v>
      </c>
    </row>
    <row r="12091" spans="1:2" x14ac:dyDescent="0.25">
      <c r="A12091" s="62">
        <v>50192303</v>
      </c>
      <c r="B12091" s="63" t="s">
        <v>17335</v>
      </c>
    </row>
    <row r="12092" spans="1:2" x14ac:dyDescent="0.25">
      <c r="A12092" s="62">
        <v>50192304</v>
      </c>
      <c r="B12092" s="63" t="s">
        <v>13630</v>
      </c>
    </row>
    <row r="12093" spans="1:2" x14ac:dyDescent="0.25">
      <c r="A12093" s="62">
        <v>50192401</v>
      </c>
      <c r="B12093" s="63" t="s">
        <v>10174</v>
      </c>
    </row>
    <row r="12094" spans="1:2" x14ac:dyDescent="0.25">
      <c r="A12094" s="62">
        <v>50192402</v>
      </c>
      <c r="B12094" s="63" t="s">
        <v>13787</v>
      </c>
    </row>
    <row r="12095" spans="1:2" x14ac:dyDescent="0.25">
      <c r="A12095" s="62">
        <v>50192403</v>
      </c>
      <c r="B12095" s="63" t="s">
        <v>2378</v>
      </c>
    </row>
    <row r="12096" spans="1:2" x14ac:dyDescent="0.25">
      <c r="A12096" s="62">
        <v>50192404</v>
      </c>
      <c r="B12096" s="63" t="s">
        <v>9724</v>
      </c>
    </row>
    <row r="12097" spans="1:2" x14ac:dyDescent="0.25">
      <c r="A12097" s="62">
        <v>50192501</v>
      </c>
      <c r="B12097" s="63" t="s">
        <v>11062</v>
      </c>
    </row>
    <row r="12098" spans="1:2" x14ac:dyDescent="0.25">
      <c r="A12098" s="62">
        <v>50192502</v>
      </c>
      <c r="B12098" s="63" t="s">
        <v>2353</v>
      </c>
    </row>
    <row r="12099" spans="1:2" x14ac:dyDescent="0.25">
      <c r="A12099" s="62">
        <v>50192503</v>
      </c>
      <c r="B12099" s="63" t="s">
        <v>4480</v>
      </c>
    </row>
    <row r="12100" spans="1:2" x14ac:dyDescent="0.25">
      <c r="A12100" s="62">
        <v>50192504</v>
      </c>
      <c r="B12100" s="63" t="s">
        <v>13026</v>
      </c>
    </row>
    <row r="12101" spans="1:2" x14ac:dyDescent="0.25">
      <c r="A12101" s="62">
        <v>50192601</v>
      </c>
      <c r="B12101" s="63" t="s">
        <v>17331</v>
      </c>
    </row>
    <row r="12102" spans="1:2" x14ac:dyDescent="0.25">
      <c r="A12102" s="62">
        <v>50192602</v>
      </c>
      <c r="B12102" s="63" t="s">
        <v>10868</v>
      </c>
    </row>
    <row r="12103" spans="1:2" x14ac:dyDescent="0.25">
      <c r="A12103" s="62">
        <v>50192603</v>
      </c>
      <c r="B12103" s="63" t="s">
        <v>352</v>
      </c>
    </row>
    <row r="12104" spans="1:2" x14ac:dyDescent="0.25">
      <c r="A12104" s="62">
        <v>50192701</v>
      </c>
      <c r="B12104" s="63" t="s">
        <v>2536</v>
      </c>
    </row>
    <row r="12105" spans="1:2" x14ac:dyDescent="0.25">
      <c r="A12105" s="62">
        <v>50192702</v>
      </c>
      <c r="B12105" s="63" t="s">
        <v>14457</v>
      </c>
    </row>
    <row r="12106" spans="1:2" x14ac:dyDescent="0.25">
      <c r="A12106" s="62">
        <v>50192703</v>
      </c>
      <c r="B12106" s="63" t="s">
        <v>10421</v>
      </c>
    </row>
    <row r="12107" spans="1:2" x14ac:dyDescent="0.25">
      <c r="A12107" s="62">
        <v>50192801</v>
      </c>
      <c r="B12107" s="63" t="s">
        <v>13948</v>
      </c>
    </row>
    <row r="12108" spans="1:2" x14ac:dyDescent="0.25">
      <c r="A12108" s="62">
        <v>50192802</v>
      </c>
      <c r="B12108" s="63" t="s">
        <v>14366</v>
      </c>
    </row>
    <row r="12109" spans="1:2" x14ac:dyDescent="0.25">
      <c r="A12109" s="62">
        <v>50192803</v>
      </c>
      <c r="B12109" s="63" t="s">
        <v>18642</v>
      </c>
    </row>
    <row r="12110" spans="1:2" x14ac:dyDescent="0.25">
      <c r="A12110" s="62">
        <v>50192901</v>
      </c>
      <c r="B12110" s="63" t="s">
        <v>10468</v>
      </c>
    </row>
    <row r="12111" spans="1:2" x14ac:dyDescent="0.25">
      <c r="A12111" s="62">
        <v>50192902</v>
      </c>
      <c r="B12111" s="63" t="s">
        <v>8414</v>
      </c>
    </row>
    <row r="12112" spans="1:2" x14ac:dyDescent="0.25">
      <c r="A12112" s="62">
        <v>50193001</v>
      </c>
      <c r="B12112" s="63" t="s">
        <v>4499</v>
      </c>
    </row>
    <row r="12113" spans="1:2" x14ac:dyDescent="0.25">
      <c r="A12113" s="62">
        <v>50193002</v>
      </c>
      <c r="B12113" s="63" t="s">
        <v>11781</v>
      </c>
    </row>
    <row r="12114" spans="1:2" x14ac:dyDescent="0.25">
      <c r="A12114" s="62">
        <v>50193101</v>
      </c>
      <c r="B12114" s="63" t="s">
        <v>1535</v>
      </c>
    </row>
    <row r="12115" spans="1:2" x14ac:dyDescent="0.25">
      <c r="A12115" s="62">
        <v>50193102</v>
      </c>
      <c r="B12115" s="63" t="s">
        <v>15330</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11294</v>
      </c>
    </row>
    <row r="12119" spans="1:2" x14ac:dyDescent="0.25">
      <c r="A12119" s="62">
        <v>50193201</v>
      </c>
      <c r="B12119" s="63" t="s">
        <v>4045</v>
      </c>
    </row>
    <row r="12120" spans="1:2" x14ac:dyDescent="0.25">
      <c r="A12120" s="62">
        <v>50193202</v>
      </c>
      <c r="B12120" s="63" t="s">
        <v>15623</v>
      </c>
    </row>
    <row r="12121" spans="1:2" x14ac:dyDescent="0.25">
      <c r="A12121" s="62">
        <v>50193203</v>
      </c>
      <c r="B12121" s="63" t="s">
        <v>10437</v>
      </c>
    </row>
    <row r="12122" spans="1:2" x14ac:dyDescent="0.25">
      <c r="A12122" s="62">
        <v>50201706</v>
      </c>
      <c r="B12122" s="63" t="s">
        <v>1603</v>
      </c>
    </row>
    <row r="12123" spans="1:2" x14ac:dyDescent="0.25">
      <c r="A12123" s="62">
        <v>50201707</v>
      </c>
      <c r="B12123" s="63" t="s">
        <v>3881</v>
      </c>
    </row>
    <row r="12124" spans="1:2" x14ac:dyDescent="0.25">
      <c r="A12124" s="62">
        <v>50201708</v>
      </c>
      <c r="B12124" s="63" t="s">
        <v>10394</v>
      </c>
    </row>
    <row r="12125" spans="1:2" x14ac:dyDescent="0.25">
      <c r="A12125" s="62">
        <v>50201709</v>
      </c>
      <c r="B12125" s="63" t="s">
        <v>6916</v>
      </c>
    </row>
    <row r="12126" spans="1:2" x14ac:dyDescent="0.25">
      <c r="A12126" s="62">
        <v>50201710</v>
      </c>
      <c r="B12126" s="63" t="s">
        <v>12492</v>
      </c>
    </row>
    <row r="12127" spans="1:2" x14ac:dyDescent="0.25">
      <c r="A12127" s="62">
        <v>50201711</v>
      </c>
      <c r="B12127" s="63" t="s">
        <v>5725</v>
      </c>
    </row>
    <row r="12128" spans="1:2" x14ac:dyDescent="0.25">
      <c r="A12128" s="62">
        <v>50201712</v>
      </c>
      <c r="B12128" s="63" t="s">
        <v>1411</v>
      </c>
    </row>
    <row r="12129" spans="1:2" x14ac:dyDescent="0.25">
      <c r="A12129" s="62">
        <v>50201713</v>
      </c>
      <c r="B12129" s="63" t="s">
        <v>7647</v>
      </c>
    </row>
    <row r="12130" spans="1:2" x14ac:dyDescent="0.25">
      <c r="A12130" s="62">
        <v>50201714</v>
      </c>
      <c r="B12130" s="63" t="s">
        <v>4372</v>
      </c>
    </row>
    <row r="12131" spans="1:2" x14ac:dyDescent="0.25">
      <c r="A12131" s="62">
        <v>50202201</v>
      </c>
      <c r="B12131" s="63" t="s">
        <v>914</v>
      </c>
    </row>
    <row r="12132" spans="1:2" x14ac:dyDescent="0.25">
      <c r="A12132" s="62">
        <v>50202202</v>
      </c>
      <c r="B12132" s="63" t="s">
        <v>9287</v>
      </c>
    </row>
    <row r="12133" spans="1:2" x14ac:dyDescent="0.25">
      <c r="A12133" s="62">
        <v>50202203</v>
      </c>
      <c r="B12133" s="63" t="s">
        <v>7366</v>
      </c>
    </row>
    <row r="12134" spans="1:2" x14ac:dyDescent="0.25">
      <c r="A12134" s="62">
        <v>50202204</v>
      </c>
      <c r="B12134" s="63" t="s">
        <v>7741</v>
      </c>
    </row>
    <row r="12135" spans="1:2" x14ac:dyDescent="0.25">
      <c r="A12135" s="62">
        <v>50202205</v>
      </c>
      <c r="B12135" s="63" t="s">
        <v>11534</v>
      </c>
    </row>
    <row r="12136" spans="1:2" x14ac:dyDescent="0.25">
      <c r="A12136" s="62">
        <v>50202206</v>
      </c>
      <c r="B12136" s="63" t="s">
        <v>3276</v>
      </c>
    </row>
    <row r="12137" spans="1:2" x14ac:dyDescent="0.25">
      <c r="A12137" s="62">
        <v>50202207</v>
      </c>
      <c r="B12137" s="63" t="s">
        <v>7832</v>
      </c>
    </row>
    <row r="12138" spans="1:2" x14ac:dyDescent="0.25">
      <c r="A12138" s="62">
        <v>50202301</v>
      </c>
      <c r="B12138" s="63" t="s">
        <v>1855</v>
      </c>
    </row>
    <row r="12139" spans="1:2" x14ac:dyDescent="0.25">
      <c r="A12139" s="62">
        <v>50202302</v>
      </c>
      <c r="B12139" s="63" t="s">
        <v>14480</v>
      </c>
    </row>
    <row r="12140" spans="1:2" x14ac:dyDescent="0.25">
      <c r="A12140" s="62">
        <v>50202303</v>
      </c>
      <c r="B12140" s="63" t="s">
        <v>1770</v>
      </c>
    </row>
    <row r="12141" spans="1:2" x14ac:dyDescent="0.25">
      <c r="A12141" s="62">
        <v>50202304</v>
      </c>
      <c r="B12141" s="63" t="s">
        <v>14412</v>
      </c>
    </row>
    <row r="12142" spans="1:2" x14ac:dyDescent="0.25">
      <c r="A12142" s="62">
        <v>50202305</v>
      </c>
      <c r="B12142" s="63" t="s">
        <v>6272</v>
      </c>
    </row>
    <row r="12143" spans="1:2" x14ac:dyDescent="0.25">
      <c r="A12143" s="62">
        <v>50202306</v>
      </c>
      <c r="B12143" s="63" t="s">
        <v>2742</v>
      </c>
    </row>
    <row r="12144" spans="1:2" x14ac:dyDescent="0.25">
      <c r="A12144" s="62">
        <v>50202307</v>
      </c>
      <c r="B12144" s="63" t="s">
        <v>9315</v>
      </c>
    </row>
    <row r="12145" spans="1:2" x14ac:dyDescent="0.25">
      <c r="A12145" s="62">
        <v>50202308</v>
      </c>
      <c r="B12145" s="63" t="s">
        <v>17843</v>
      </c>
    </row>
    <row r="12146" spans="1:2" x14ac:dyDescent="0.25">
      <c r="A12146" s="62">
        <v>50202309</v>
      </c>
      <c r="B12146" s="63" t="s">
        <v>11835</v>
      </c>
    </row>
    <row r="12147" spans="1:2" x14ac:dyDescent="0.25">
      <c r="A12147" s="62">
        <v>50202310</v>
      </c>
      <c r="B12147" s="63" t="s">
        <v>1724</v>
      </c>
    </row>
    <row r="12148" spans="1:2" x14ac:dyDescent="0.25">
      <c r="A12148" s="62">
        <v>50202311</v>
      </c>
      <c r="B12148" s="63" t="s">
        <v>1586</v>
      </c>
    </row>
    <row r="12149" spans="1:2" x14ac:dyDescent="0.25">
      <c r="A12149" s="62">
        <v>50211502</v>
      </c>
      <c r="B12149" s="63" t="s">
        <v>14536</v>
      </c>
    </row>
    <row r="12150" spans="1:2" x14ac:dyDescent="0.25">
      <c r="A12150" s="62">
        <v>50211503</v>
      </c>
      <c r="B12150" s="63" t="s">
        <v>16121</v>
      </c>
    </row>
    <row r="12151" spans="1:2" x14ac:dyDescent="0.25">
      <c r="A12151" s="62">
        <v>50211504</v>
      </c>
      <c r="B12151" s="63" t="s">
        <v>3352</v>
      </c>
    </row>
    <row r="12152" spans="1:2" x14ac:dyDescent="0.25">
      <c r="A12152" s="62">
        <v>50211505</v>
      </c>
      <c r="B12152" s="63" t="s">
        <v>17342</v>
      </c>
    </row>
    <row r="12153" spans="1:2" x14ac:dyDescent="0.25">
      <c r="A12153" s="62">
        <v>50211506</v>
      </c>
      <c r="B12153" s="63" t="s">
        <v>1329</v>
      </c>
    </row>
    <row r="12154" spans="1:2" x14ac:dyDescent="0.25">
      <c r="A12154" s="62">
        <v>50211607</v>
      </c>
      <c r="B12154" s="63" t="s">
        <v>2506</v>
      </c>
    </row>
    <row r="12155" spans="1:2" x14ac:dyDescent="0.25">
      <c r="A12155" s="62">
        <v>50211608</v>
      </c>
      <c r="B12155" s="63" t="s">
        <v>16382</v>
      </c>
    </row>
    <row r="12156" spans="1:2" x14ac:dyDescent="0.25">
      <c r="A12156" s="62">
        <v>50211609</v>
      </c>
      <c r="B12156" s="63" t="s">
        <v>4182</v>
      </c>
    </row>
    <row r="12157" spans="1:2" x14ac:dyDescent="0.25">
      <c r="A12157" s="62">
        <v>50211610</v>
      </c>
      <c r="B12157" s="63" t="s">
        <v>3547</v>
      </c>
    </row>
    <row r="12158" spans="1:2" x14ac:dyDescent="0.25">
      <c r="A12158" s="62">
        <v>50211611</v>
      </c>
      <c r="B12158" s="63" t="s">
        <v>13382</v>
      </c>
    </row>
    <row r="12159" spans="1:2" x14ac:dyDescent="0.25">
      <c r="A12159" s="62">
        <v>50211612</v>
      </c>
      <c r="B12159" s="63" t="s">
        <v>6590</v>
      </c>
    </row>
    <row r="12160" spans="1:2" x14ac:dyDescent="0.25">
      <c r="A12160" s="62">
        <v>50221001</v>
      </c>
      <c r="B12160" s="63" t="s">
        <v>4408</v>
      </c>
    </row>
    <row r="12161" spans="1:2" x14ac:dyDescent="0.25">
      <c r="A12161" s="62">
        <v>50221002</v>
      </c>
      <c r="B12161" s="63" t="s">
        <v>13420</v>
      </c>
    </row>
    <row r="12162" spans="1:2" x14ac:dyDescent="0.25">
      <c r="A12162" s="62">
        <v>50221101</v>
      </c>
      <c r="B12162" s="63" t="s">
        <v>6767</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8128</v>
      </c>
    </row>
    <row r="12166" spans="1:2" x14ac:dyDescent="0.25">
      <c r="A12166" s="62">
        <v>51101503</v>
      </c>
      <c r="B12166" s="63" t="s">
        <v>1539</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10081</v>
      </c>
    </row>
    <row r="12170" spans="1:2" x14ac:dyDescent="0.25">
      <c r="A12170" s="62">
        <v>51101509</v>
      </c>
      <c r="B12170" s="63" t="s">
        <v>9770</v>
      </c>
    </row>
    <row r="12171" spans="1:2" x14ac:dyDescent="0.25">
      <c r="A12171" s="62">
        <v>51101510</v>
      </c>
      <c r="B12171" s="63" t="s">
        <v>2909</v>
      </c>
    </row>
    <row r="12172" spans="1:2" x14ac:dyDescent="0.25">
      <c r="A12172" s="62">
        <v>51101511</v>
      </c>
      <c r="B12172" s="63" t="s">
        <v>14520</v>
      </c>
    </row>
    <row r="12173" spans="1:2" x14ac:dyDescent="0.25">
      <c r="A12173" s="62">
        <v>51101512</v>
      </c>
      <c r="B12173" s="63" t="s">
        <v>6544</v>
      </c>
    </row>
    <row r="12174" spans="1:2" x14ac:dyDescent="0.25">
      <c r="A12174" s="62">
        <v>51101513</v>
      </c>
      <c r="B12174" s="63" t="s">
        <v>15390</v>
      </c>
    </row>
    <row r="12175" spans="1:2" x14ac:dyDescent="0.25">
      <c r="A12175" s="62">
        <v>51101514</v>
      </c>
      <c r="B12175" s="63" t="s">
        <v>9111</v>
      </c>
    </row>
    <row r="12176" spans="1:2" x14ac:dyDescent="0.25">
      <c r="A12176" s="62">
        <v>51101515</v>
      </c>
      <c r="B12176" s="63" t="s">
        <v>17318</v>
      </c>
    </row>
    <row r="12177" spans="1:2" x14ac:dyDescent="0.25">
      <c r="A12177" s="62">
        <v>51101516</v>
      </c>
      <c r="B12177" s="63" t="s">
        <v>12604</v>
      </c>
    </row>
    <row r="12178" spans="1:2" x14ac:dyDescent="0.25">
      <c r="A12178" s="62">
        <v>51101518</v>
      </c>
      <c r="B12178" s="63" t="s">
        <v>7890</v>
      </c>
    </row>
    <row r="12179" spans="1:2" x14ac:dyDescent="0.25">
      <c r="A12179" s="62">
        <v>51101519</v>
      </c>
      <c r="B12179" s="63" t="s">
        <v>17907</v>
      </c>
    </row>
    <row r="12180" spans="1:2" x14ac:dyDescent="0.25">
      <c r="A12180" s="62">
        <v>51101521</v>
      </c>
      <c r="B12180" s="63" t="s">
        <v>4551</v>
      </c>
    </row>
    <row r="12181" spans="1:2" x14ac:dyDescent="0.25">
      <c r="A12181" s="62">
        <v>51101522</v>
      </c>
      <c r="B12181" s="63" t="s">
        <v>6737</v>
      </c>
    </row>
    <row r="12182" spans="1:2" x14ac:dyDescent="0.25">
      <c r="A12182" s="62">
        <v>51101523</v>
      </c>
      <c r="B12182" s="63" t="s">
        <v>3568</v>
      </c>
    </row>
    <row r="12183" spans="1:2" x14ac:dyDescent="0.25">
      <c r="A12183" s="62">
        <v>51101524</v>
      </c>
      <c r="B12183" s="63" t="s">
        <v>10315</v>
      </c>
    </row>
    <row r="12184" spans="1:2" x14ac:dyDescent="0.25">
      <c r="A12184" s="62">
        <v>51101525</v>
      </c>
      <c r="B12184" s="63" t="s">
        <v>12410</v>
      </c>
    </row>
    <row r="12185" spans="1:2" x14ac:dyDescent="0.25">
      <c r="A12185" s="62">
        <v>51101526</v>
      </c>
      <c r="B12185" s="63" t="s">
        <v>14697</v>
      </c>
    </row>
    <row r="12186" spans="1:2" x14ac:dyDescent="0.25">
      <c r="A12186" s="62">
        <v>51101527</v>
      </c>
      <c r="B12186" s="63" t="s">
        <v>773</v>
      </c>
    </row>
    <row r="12187" spans="1:2" x14ac:dyDescent="0.25">
      <c r="A12187" s="62">
        <v>51101528</v>
      </c>
      <c r="B12187" s="63" t="s">
        <v>4084</v>
      </c>
    </row>
    <row r="12188" spans="1:2" x14ac:dyDescent="0.25">
      <c r="A12188" s="62">
        <v>51101530</v>
      </c>
      <c r="B12188" s="63" t="s">
        <v>12529</v>
      </c>
    </row>
    <row r="12189" spans="1:2" x14ac:dyDescent="0.25">
      <c r="A12189" s="62">
        <v>51101531</v>
      </c>
      <c r="B12189" s="63" t="s">
        <v>3854</v>
      </c>
    </row>
    <row r="12190" spans="1:2" x14ac:dyDescent="0.25">
      <c r="A12190" s="62">
        <v>51101532</v>
      </c>
      <c r="B12190" s="63" t="s">
        <v>18162</v>
      </c>
    </row>
    <row r="12191" spans="1:2" x14ac:dyDescent="0.25">
      <c r="A12191" s="62">
        <v>51101533</v>
      </c>
      <c r="B12191" s="63" t="s">
        <v>12388</v>
      </c>
    </row>
    <row r="12192" spans="1:2" x14ac:dyDescent="0.25">
      <c r="A12192" s="62">
        <v>51101534</v>
      </c>
      <c r="B12192" s="63" t="s">
        <v>17301</v>
      </c>
    </row>
    <row r="12193" spans="1:2" x14ac:dyDescent="0.25">
      <c r="A12193" s="62">
        <v>51101535</v>
      </c>
      <c r="B12193" s="63" t="s">
        <v>6968</v>
      </c>
    </row>
    <row r="12194" spans="1:2" x14ac:dyDescent="0.25">
      <c r="A12194" s="62">
        <v>51101536</v>
      </c>
      <c r="B12194" s="63" t="s">
        <v>17146</v>
      </c>
    </row>
    <row r="12195" spans="1:2" x14ac:dyDescent="0.25">
      <c r="A12195" s="62">
        <v>51101537</v>
      </c>
      <c r="B12195" s="63" t="s">
        <v>8505</v>
      </c>
    </row>
    <row r="12196" spans="1:2" x14ac:dyDescent="0.25">
      <c r="A12196" s="62">
        <v>51101538</v>
      </c>
      <c r="B12196" s="63" t="s">
        <v>10297</v>
      </c>
    </row>
    <row r="12197" spans="1:2" x14ac:dyDescent="0.25">
      <c r="A12197" s="62">
        <v>51101539</v>
      </c>
      <c r="B12197" s="63" t="s">
        <v>17816</v>
      </c>
    </row>
    <row r="12198" spans="1:2" x14ac:dyDescent="0.25">
      <c r="A12198" s="62">
        <v>51101540</v>
      </c>
      <c r="B12198" s="63" t="s">
        <v>9835</v>
      </c>
    </row>
    <row r="12199" spans="1:2" x14ac:dyDescent="0.25">
      <c r="A12199" s="62">
        <v>51101541</v>
      </c>
      <c r="B12199" s="63" t="s">
        <v>8705</v>
      </c>
    </row>
    <row r="12200" spans="1:2" x14ac:dyDescent="0.25">
      <c r="A12200" s="62">
        <v>51101542</v>
      </c>
      <c r="B12200" s="63" t="s">
        <v>4113</v>
      </c>
    </row>
    <row r="12201" spans="1:2" x14ac:dyDescent="0.25">
      <c r="A12201" s="62">
        <v>51101543</v>
      </c>
      <c r="B12201" s="63" t="s">
        <v>15988</v>
      </c>
    </row>
    <row r="12202" spans="1:2" x14ac:dyDescent="0.25">
      <c r="A12202" s="62">
        <v>51101544</v>
      </c>
      <c r="B12202" s="63" t="s">
        <v>13312</v>
      </c>
    </row>
    <row r="12203" spans="1:2" x14ac:dyDescent="0.25">
      <c r="A12203" s="62">
        <v>51101545</v>
      </c>
      <c r="B12203" s="63" t="s">
        <v>10117</v>
      </c>
    </row>
    <row r="12204" spans="1:2" x14ac:dyDescent="0.25">
      <c r="A12204" s="62">
        <v>51101546</v>
      </c>
      <c r="B12204" s="63" t="s">
        <v>2168</v>
      </c>
    </row>
    <row r="12205" spans="1:2" x14ac:dyDescent="0.25">
      <c r="A12205" s="62">
        <v>51101547</v>
      </c>
      <c r="B12205" s="63" t="s">
        <v>9644</v>
      </c>
    </row>
    <row r="12206" spans="1:2" x14ac:dyDescent="0.25">
      <c r="A12206" s="62">
        <v>51101548</v>
      </c>
      <c r="B12206" s="63" t="s">
        <v>12215</v>
      </c>
    </row>
    <row r="12207" spans="1:2" x14ac:dyDescent="0.25">
      <c r="A12207" s="62">
        <v>51101549</v>
      </c>
      <c r="B12207" s="63" t="s">
        <v>10289</v>
      </c>
    </row>
    <row r="12208" spans="1:2" x14ac:dyDescent="0.25">
      <c r="A12208" s="62">
        <v>51101550</v>
      </c>
      <c r="B12208" s="63" t="s">
        <v>8491</v>
      </c>
    </row>
    <row r="12209" spans="1:2" x14ac:dyDescent="0.25">
      <c r="A12209" s="62">
        <v>51101551</v>
      </c>
      <c r="B12209" s="63" t="s">
        <v>11422</v>
      </c>
    </row>
    <row r="12210" spans="1:2" x14ac:dyDescent="0.25">
      <c r="A12210" s="62">
        <v>51101552</v>
      </c>
      <c r="B12210" s="63" t="s">
        <v>326</v>
      </c>
    </row>
    <row r="12211" spans="1:2" x14ac:dyDescent="0.25">
      <c r="A12211" s="62">
        <v>51101553</v>
      </c>
      <c r="B12211" s="63" t="s">
        <v>11068</v>
      </c>
    </row>
    <row r="12212" spans="1:2" x14ac:dyDescent="0.25">
      <c r="A12212" s="62">
        <v>51101554</v>
      </c>
      <c r="B12212" s="63" t="s">
        <v>11132</v>
      </c>
    </row>
    <row r="12213" spans="1:2" x14ac:dyDescent="0.25">
      <c r="A12213" s="62">
        <v>51101555</v>
      </c>
      <c r="B12213" s="63" t="s">
        <v>15663</v>
      </c>
    </row>
    <row r="12214" spans="1:2" x14ac:dyDescent="0.25">
      <c r="A12214" s="62">
        <v>51101556</v>
      </c>
      <c r="B12214" s="63" t="s">
        <v>1595</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1812</v>
      </c>
    </row>
    <row r="12218" spans="1:2" x14ac:dyDescent="0.25">
      <c r="A12218" s="62">
        <v>51101560</v>
      </c>
      <c r="B12218" s="63" t="s">
        <v>1121</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15561</v>
      </c>
    </row>
    <row r="12222" spans="1:2" x14ac:dyDescent="0.25">
      <c r="A12222" s="62">
        <v>51101564</v>
      </c>
      <c r="B12222" s="63" t="s">
        <v>14223</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4742</v>
      </c>
    </row>
    <row r="12227" spans="1:2" x14ac:dyDescent="0.25">
      <c r="A12227" s="62">
        <v>51101569</v>
      </c>
      <c r="B12227" s="63" t="s">
        <v>11664</v>
      </c>
    </row>
    <row r="12228" spans="1:2" x14ac:dyDescent="0.25">
      <c r="A12228" s="62">
        <v>51101570</v>
      </c>
      <c r="B12228" s="63" t="s">
        <v>18568</v>
      </c>
    </row>
    <row r="12229" spans="1:2" x14ac:dyDescent="0.25">
      <c r="A12229" s="62">
        <v>51101571</v>
      </c>
      <c r="B12229" s="63" t="s">
        <v>11810</v>
      </c>
    </row>
    <row r="12230" spans="1:2" x14ac:dyDescent="0.25">
      <c r="A12230" s="62">
        <v>51101572</v>
      </c>
      <c r="B12230" s="63" t="s">
        <v>9609</v>
      </c>
    </row>
    <row r="12231" spans="1:2" x14ac:dyDescent="0.25">
      <c r="A12231" s="62">
        <v>51101573</v>
      </c>
      <c r="B12231" s="63" t="s">
        <v>13133</v>
      </c>
    </row>
    <row r="12232" spans="1:2" x14ac:dyDescent="0.25">
      <c r="A12232" s="62">
        <v>51101574</v>
      </c>
      <c r="B12232" s="63" t="s">
        <v>15358</v>
      </c>
    </row>
    <row r="12233" spans="1:2" x14ac:dyDescent="0.25">
      <c r="A12233" s="62">
        <v>51101575</v>
      </c>
      <c r="B12233" s="63" t="s">
        <v>10573</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13857</v>
      </c>
    </row>
    <row r="12237" spans="1:2" x14ac:dyDescent="0.25">
      <c r="A12237" s="62">
        <v>51101579</v>
      </c>
      <c r="B12237" s="63" t="s">
        <v>7699</v>
      </c>
    </row>
    <row r="12238" spans="1:2" x14ac:dyDescent="0.25">
      <c r="A12238" s="62">
        <v>51101580</v>
      </c>
      <c r="B12238" s="63" t="s">
        <v>6937</v>
      </c>
    </row>
    <row r="12239" spans="1:2" x14ac:dyDescent="0.25">
      <c r="A12239" s="62">
        <v>51101581</v>
      </c>
      <c r="B12239" s="63" t="s">
        <v>474</v>
      </c>
    </row>
    <row r="12240" spans="1:2" x14ac:dyDescent="0.25">
      <c r="A12240" s="62">
        <v>51101582</v>
      </c>
      <c r="B12240" s="63" t="s">
        <v>3399</v>
      </c>
    </row>
    <row r="12241" spans="1:2" x14ac:dyDescent="0.25">
      <c r="A12241" s="62">
        <v>51101583</v>
      </c>
      <c r="B12241" s="63" t="s">
        <v>16153</v>
      </c>
    </row>
    <row r="12242" spans="1:2" x14ac:dyDescent="0.25">
      <c r="A12242" s="62">
        <v>51101584</v>
      </c>
      <c r="B12242" s="63" t="s">
        <v>4966</v>
      </c>
    </row>
    <row r="12243" spans="1:2" x14ac:dyDescent="0.25">
      <c r="A12243" s="62">
        <v>51101585</v>
      </c>
      <c r="B12243" s="63" t="s">
        <v>4833</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9327</v>
      </c>
    </row>
    <row r="12248" spans="1:2" x14ac:dyDescent="0.25">
      <c r="A12248" s="62">
        <v>51101590</v>
      </c>
      <c r="B12248" s="63" t="s">
        <v>4225</v>
      </c>
    </row>
    <row r="12249" spans="1:2" x14ac:dyDescent="0.25">
      <c r="A12249" s="62">
        <v>51101591</v>
      </c>
      <c r="B12249" s="63" t="s">
        <v>13430</v>
      </c>
    </row>
    <row r="12250" spans="1:2" x14ac:dyDescent="0.25">
      <c r="A12250" s="62">
        <v>51101592</v>
      </c>
      <c r="B12250" s="63" t="s">
        <v>6683</v>
      </c>
    </row>
    <row r="12251" spans="1:2" x14ac:dyDescent="0.25">
      <c r="A12251" s="62">
        <v>51101593</v>
      </c>
      <c r="B12251" s="63" t="s">
        <v>1145</v>
      </c>
    </row>
    <row r="12252" spans="1:2" x14ac:dyDescent="0.25">
      <c r="A12252" s="62">
        <v>51101594</v>
      </c>
      <c r="B12252" s="63" t="s">
        <v>7651</v>
      </c>
    </row>
    <row r="12253" spans="1:2" x14ac:dyDescent="0.25">
      <c r="A12253" s="62">
        <v>51101595</v>
      </c>
      <c r="B12253" s="63" t="s">
        <v>13919</v>
      </c>
    </row>
    <row r="12254" spans="1:2" x14ac:dyDescent="0.25">
      <c r="A12254" s="62">
        <v>51101596</v>
      </c>
      <c r="B12254" s="63" t="s">
        <v>5289</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15465</v>
      </c>
    </row>
    <row r="12258" spans="1:2" x14ac:dyDescent="0.25">
      <c r="A12258" s="62">
        <v>51101601</v>
      </c>
      <c r="B12258" s="63" t="s">
        <v>12702</v>
      </c>
    </row>
    <row r="12259" spans="1:2" x14ac:dyDescent="0.25">
      <c r="A12259" s="62">
        <v>51101602</v>
      </c>
      <c r="B12259" s="63" t="s">
        <v>18279</v>
      </c>
    </row>
    <row r="12260" spans="1:2" x14ac:dyDescent="0.25">
      <c r="A12260" s="62">
        <v>51101603</v>
      </c>
      <c r="B12260" s="63" t="s">
        <v>3976</v>
      </c>
    </row>
    <row r="12261" spans="1:2" x14ac:dyDescent="0.25">
      <c r="A12261" s="62">
        <v>51101604</v>
      </c>
      <c r="B12261" s="63" t="s">
        <v>9792</v>
      </c>
    </row>
    <row r="12262" spans="1:2" x14ac:dyDescent="0.25">
      <c r="A12262" s="62">
        <v>51101606</v>
      </c>
      <c r="B12262" s="63" t="s">
        <v>12978</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4205</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6144</v>
      </c>
    </row>
    <row r="12269" spans="1:2" x14ac:dyDescent="0.25">
      <c r="A12269" s="62">
        <v>51101616</v>
      </c>
      <c r="B12269" s="63" t="s">
        <v>17220</v>
      </c>
    </row>
    <row r="12270" spans="1:2" x14ac:dyDescent="0.25">
      <c r="A12270" s="62">
        <v>51101617</v>
      </c>
      <c r="B12270" s="63" t="s">
        <v>4272</v>
      </c>
    </row>
    <row r="12271" spans="1:2" x14ac:dyDescent="0.25">
      <c r="A12271" s="62">
        <v>51101618</v>
      </c>
      <c r="B12271" s="63" t="s">
        <v>9285</v>
      </c>
    </row>
    <row r="12272" spans="1:2" x14ac:dyDescent="0.25">
      <c r="A12272" s="62">
        <v>51101619</v>
      </c>
      <c r="B12272" s="63" t="s">
        <v>3883</v>
      </c>
    </row>
    <row r="12273" spans="1:2" x14ac:dyDescent="0.25">
      <c r="A12273" s="62">
        <v>51101620</v>
      </c>
      <c r="B12273" s="63" t="s">
        <v>16181</v>
      </c>
    </row>
    <row r="12274" spans="1:2" x14ac:dyDescent="0.25">
      <c r="A12274" s="62">
        <v>51101624</v>
      </c>
      <c r="B12274" s="63" t="s">
        <v>2086</v>
      </c>
    </row>
    <row r="12275" spans="1:2" x14ac:dyDescent="0.25">
      <c r="A12275" s="62">
        <v>51101625</v>
      </c>
      <c r="B12275" s="63" t="s">
        <v>4420</v>
      </c>
    </row>
    <row r="12276" spans="1:2" x14ac:dyDescent="0.25">
      <c r="A12276" s="62">
        <v>51101629</v>
      </c>
      <c r="B12276" s="63" t="s">
        <v>11121</v>
      </c>
    </row>
    <row r="12277" spans="1:2" x14ac:dyDescent="0.25">
      <c r="A12277" s="62">
        <v>51101630</v>
      </c>
      <c r="B12277" s="63" t="s">
        <v>14555</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8138</v>
      </c>
    </row>
    <row r="12281" spans="1:2" x14ac:dyDescent="0.25">
      <c r="A12281" s="62">
        <v>51101704</v>
      </c>
      <c r="B12281" s="63" t="s">
        <v>2928</v>
      </c>
    </row>
    <row r="12282" spans="1:2" x14ac:dyDescent="0.25">
      <c r="A12282" s="62">
        <v>51101705</v>
      </c>
      <c r="B12282" s="63" t="s">
        <v>9673</v>
      </c>
    </row>
    <row r="12283" spans="1:2" x14ac:dyDescent="0.25">
      <c r="A12283" s="62">
        <v>51101706</v>
      </c>
      <c r="B12283" s="63" t="s">
        <v>11686</v>
      </c>
    </row>
    <row r="12284" spans="1:2" x14ac:dyDescent="0.25">
      <c r="A12284" s="62">
        <v>51101707</v>
      </c>
      <c r="B12284" s="63" t="s">
        <v>10503</v>
      </c>
    </row>
    <row r="12285" spans="1:2" x14ac:dyDescent="0.25">
      <c r="A12285" s="62">
        <v>51101708</v>
      </c>
      <c r="B12285" s="63" t="s">
        <v>5953</v>
      </c>
    </row>
    <row r="12286" spans="1:2" x14ac:dyDescent="0.25">
      <c r="A12286" s="62">
        <v>51101709</v>
      </c>
      <c r="B12286" s="63" t="s">
        <v>14747</v>
      </c>
    </row>
    <row r="12287" spans="1:2" x14ac:dyDescent="0.25">
      <c r="A12287" s="62">
        <v>51101710</v>
      </c>
      <c r="B12287" s="63" t="s">
        <v>10082</v>
      </c>
    </row>
    <row r="12288" spans="1:2" x14ac:dyDescent="0.25">
      <c r="A12288" s="62">
        <v>51101711</v>
      </c>
      <c r="B12288" s="63" t="s">
        <v>15619</v>
      </c>
    </row>
    <row r="12289" spans="1:2" x14ac:dyDescent="0.25">
      <c r="A12289" s="62">
        <v>51101712</v>
      </c>
      <c r="B12289" s="63" t="s">
        <v>10441</v>
      </c>
    </row>
    <row r="12290" spans="1:2" x14ac:dyDescent="0.25">
      <c r="A12290" s="62">
        <v>51101713</v>
      </c>
      <c r="B12290" s="63" t="s">
        <v>10634</v>
      </c>
    </row>
    <row r="12291" spans="1:2" x14ac:dyDescent="0.25">
      <c r="A12291" s="62">
        <v>51101714</v>
      </c>
      <c r="B12291" s="63" t="s">
        <v>16497</v>
      </c>
    </row>
    <row r="12292" spans="1:2" x14ac:dyDescent="0.25">
      <c r="A12292" s="62">
        <v>51101715</v>
      </c>
      <c r="B12292" s="63" t="s">
        <v>7685</v>
      </c>
    </row>
    <row r="12293" spans="1:2" x14ac:dyDescent="0.25">
      <c r="A12293" s="62">
        <v>51101716</v>
      </c>
      <c r="B12293" s="63" t="s">
        <v>17410</v>
      </c>
    </row>
    <row r="12294" spans="1:2" x14ac:dyDescent="0.25">
      <c r="A12294" s="62">
        <v>51101717</v>
      </c>
      <c r="B12294" s="63" t="s">
        <v>6877</v>
      </c>
    </row>
    <row r="12295" spans="1:2" x14ac:dyDescent="0.25">
      <c r="A12295" s="62">
        <v>51101718</v>
      </c>
      <c r="B12295" s="63" t="s">
        <v>4799</v>
      </c>
    </row>
    <row r="12296" spans="1:2" x14ac:dyDescent="0.25">
      <c r="A12296" s="62">
        <v>51101719</v>
      </c>
      <c r="B12296" s="63" t="s">
        <v>9978</v>
      </c>
    </row>
    <row r="12297" spans="1:2" x14ac:dyDescent="0.25">
      <c r="A12297" s="62">
        <v>51101720</v>
      </c>
      <c r="B12297" s="63" t="s">
        <v>580</v>
      </c>
    </row>
    <row r="12298" spans="1:2" x14ac:dyDescent="0.25">
      <c r="A12298" s="62">
        <v>51101801</v>
      </c>
      <c r="B12298" s="63" t="s">
        <v>2054</v>
      </c>
    </row>
    <row r="12299" spans="1:2" x14ac:dyDescent="0.25">
      <c r="A12299" s="62">
        <v>51101802</v>
      </c>
      <c r="B12299" s="63" t="s">
        <v>9648</v>
      </c>
    </row>
    <row r="12300" spans="1:2" x14ac:dyDescent="0.25">
      <c r="A12300" s="62">
        <v>51101803</v>
      </c>
      <c r="B12300" s="63" t="s">
        <v>14066</v>
      </c>
    </row>
    <row r="12301" spans="1:2" x14ac:dyDescent="0.25">
      <c r="A12301" s="62">
        <v>51101804</v>
      </c>
      <c r="B12301" s="63" t="s">
        <v>14157</v>
      </c>
    </row>
    <row r="12302" spans="1:2" x14ac:dyDescent="0.25">
      <c r="A12302" s="62">
        <v>51101805</v>
      </c>
      <c r="B12302" s="63" t="s">
        <v>15725</v>
      </c>
    </row>
    <row r="12303" spans="1:2" x14ac:dyDescent="0.25">
      <c r="A12303" s="62">
        <v>51101806</v>
      </c>
      <c r="B12303" s="63" t="s">
        <v>17818</v>
      </c>
    </row>
    <row r="12304" spans="1:2" x14ac:dyDescent="0.25">
      <c r="A12304" s="62">
        <v>51101807</v>
      </c>
      <c r="B12304" s="63" t="s">
        <v>8938</v>
      </c>
    </row>
    <row r="12305" spans="1:2" x14ac:dyDescent="0.25">
      <c r="A12305" s="62">
        <v>51101808</v>
      </c>
      <c r="B12305" s="63" t="s">
        <v>12513</v>
      </c>
    </row>
    <row r="12306" spans="1:2" x14ac:dyDescent="0.25">
      <c r="A12306" s="62">
        <v>51101809</v>
      </c>
      <c r="B12306" s="63" t="s">
        <v>4105</v>
      </c>
    </row>
    <row r="12307" spans="1:2" x14ac:dyDescent="0.25">
      <c r="A12307" s="62">
        <v>51101810</v>
      </c>
      <c r="B12307" s="63" t="s">
        <v>5487</v>
      </c>
    </row>
    <row r="12308" spans="1:2" x14ac:dyDescent="0.25">
      <c r="A12308" s="62">
        <v>51101811</v>
      </c>
      <c r="B12308" s="63" t="s">
        <v>3345</v>
      </c>
    </row>
    <row r="12309" spans="1:2" x14ac:dyDescent="0.25">
      <c r="A12309" s="62">
        <v>51101812</v>
      </c>
      <c r="B12309" s="63" t="s">
        <v>6070</v>
      </c>
    </row>
    <row r="12310" spans="1:2" x14ac:dyDescent="0.25">
      <c r="A12310" s="62">
        <v>51101813</v>
      </c>
      <c r="B12310" s="63" t="s">
        <v>14642</v>
      </c>
    </row>
    <row r="12311" spans="1:2" x14ac:dyDescent="0.25">
      <c r="A12311" s="62">
        <v>51101814</v>
      </c>
      <c r="B12311" s="63" t="s">
        <v>12801</v>
      </c>
    </row>
    <row r="12312" spans="1:2" x14ac:dyDescent="0.25">
      <c r="A12312" s="62">
        <v>51101815</v>
      </c>
      <c r="B12312" s="63" t="s">
        <v>17277</v>
      </c>
    </row>
    <row r="12313" spans="1:2" x14ac:dyDescent="0.25">
      <c r="A12313" s="62">
        <v>51101816</v>
      </c>
      <c r="B12313" s="63" t="s">
        <v>9895</v>
      </c>
    </row>
    <row r="12314" spans="1:2" x14ac:dyDescent="0.25">
      <c r="A12314" s="62">
        <v>51101817</v>
      </c>
      <c r="B12314" s="63" t="s">
        <v>15262</v>
      </c>
    </row>
    <row r="12315" spans="1:2" x14ac:dyDescent="0.25">
      <c r="A12315" s="62">
        <v>51101818</v>
      </c>
      <c r="B12315" s="63" t="s">
        <v>11914</v>
      </c>
    </row>
    <row r="12316" spans="1:2" x14ac:dyDescent="0.25">
      <c r="A12316" s="62">
        <v>51101819</v>
      </c>
      <c r="B12316" s="63" t="s">
        <v>8773</v>
      </c>
    </row>
    <row r="12317" spans="1:2" x14ac:dyDescent="0.25">
      <c r="A12317" s="62">
        <v>51101820</v>
      </c>
      <c r="B12317" s="63" t="s">
        <v>2072</v>
      </c>
    </row>
    <row r="12318" spans="1:2" x14ac:dyDescent="0.25">
      <c r="A12318" s="62">
        <v>51101821</v>
      </c>
      <c r="B12318" s="63" t="s">
        <v>8547</v>
      </c>
    </row>
    <row r="12319" spans="1:2" x14ac:dyDescent="0.25">
      <c r="A12319" s="62">
        <v>51101824</v>
      </c>
      <c r="B12319" s="63" t="s">
        <v>4496</v>
      </c>
    </row>
    <row r="12320" spans="1:2" x14ac:dyDescent="0.25">
      <c r="A12320" s="62">
        <v>51101825</v>
      </c>
      <c r="B12320" s="63" t="s">
        <v>11144</v>
      </c>
    </row>
    <row r="12321" spans="1:2" x14ac:dyDescent="0.25">
      <c r="A12321" s="62">
        <v>51101826</v>
      </c>
      <c r="B12321" s="63" t="s">
        <v>3265</v>
      </c>
    </row>
    <row r="12322" spans="1:2" x14ac:dyDescent="0.25">
      <c r="A12322" s="62">
        <v>51101827</v>
      </c>
      <c r="B12322" s="63" t="s">
        <v>10219</v>
      </c>
    </row>
    <row r="12323" spans="1:2" x14ac:dyDescent="0.25">
      <c r="A12323" s="62">
        <v>51101828</v>
      </c>
      <c r="B12323" s="63" t="s">
        <v>18375</v>
      </c>
    </row>
    <row r="12324" spans="1:2" x14ac:dyDescent="0.25">
      <c r="A12324" s="62">
        <v>51101829</v>
      </c>
      <c r="B12324" s="63" t="s">
        <v>7033</v>
      </c>
    </row>
    <row r="12325" spans="1:2" x14ac:dyDescent="0.25">
      <c r="A12325" s="62">
        <v>51101830</v>
      </c>
      <c r="B12325" s="63" t="s">
        <v>8878</v>
      </c>
    </row>
    <row r="12326" spans="1:2" x14ac:dyDescent="0.25">
      <c r="A12326" s="62">
        <v>51101831</v>
      </c>
      <c r="B12326" s="63" t="s">
        <v>4830</v>
      </c>
    </row>
    <row r="12327" spans="1:2" x14ac:dyDescent="0.25">
      <c r="A12327" s="62">
        <v>51101832</v>
      </c>
      <c r="B12327" s="63" t="s">
        <v>13179</v>
      </c>
    </row>
    <row r="12328" spans="1:2" x14ac:dyDescent="0.25">
      <c r="A12328" s="62">
        <v>51101834</v>
      </c>
      <c r="B12328" s="63" t="s">
        <v>8434</v>
      </c>
    </row>
    <row r="12329" spans="1:2" x14ac:dyDescent="0.25">
      <c r="A12329" s="62">
        <v>51101835</v>
      </c>
      <c r="B12329" s="63" t="s">
        <v>2407</v>
      </c>
    </row>
    <row r="12330" spans="1:2" x14ac:dyDescent="0.25">
      <c r="A12330" s="62">
        <v>51101836</v>
      </c>
      <c r="B12330" s="63" t="s">
        <v>12749</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5428</v>
      </c>
    </row>
    <row r="12334" spans="1:2" x14ac:dyDescent="0.25">
      <c r="A12334" s="62">
        <v>51101904</v>
      </c>
      <c r="B12334" s="63" t="s">
        <v>3145</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4524</v>
      </c>
    </row>
    <row r="12338" spans="1:2" x14ac:dyDescent="0.25">
      <c r="A12338" s="62">
        <v>51101908</v>
      </c>
      <c r="B12338" s="63" t="s">
        <v>6342</v>
      </c>
    </row>
    <row r="12339" spans="1:2" x14ac:dyDescent="0.25">
      <c r="A12339" s="62">
        <v>51101909</v>
      </c>
      <c r="B12339" s="63" t="s">
        <v>12224</v>
      </c>
    </row>
    <row r="12340" spans="1:2" x14ac:dyDescent="0.25">
      <c r="A12340" s="62">
        <v>51101910</v>
      </c>
      <c r="B12340" s="63" t="s">
        <v>16507</v>
      </c>
    </row>
    <row r="12341" spans="1:2" x14ac:dyDescent="0.25">
      <c r="A12341" s="62">
        <v>51101911</v>
      </c>
      <c r="B12341" s="63" t="s">
        <v>10419</v>
      </c>
    </row>
    <row r="12342" spans="1:2" x14ac:dyDescent="0.25">
      <c r="A12342" s="62">
        <v>51101912</v>
      </c>
      <c r="B12342" s="63" t="s">
        <v>16979</v>
      </c>
    </row>
    <row r="12343" spans="1:2" x14ac:dyDescent="0.25">
      <c r="A12343" s="62">
        <v>51102001</v>
      </c>
      <c r="B12343" s="63" t="s">
        <v>14693</v>
      </c>
    </row>
    <row r="12344" spans="1:2" x14ac:dyDescent="0.25">
      <c r="A12344" s="62">
        <v>51102002</v>
      </c>
      <c r="B12344" s="63" t="s">
        <v>8506</v>
      </c>
    </row>
    <row r="12345" spans="1:2" x14ac:dyDescent="0.25">
      <c r="A12345" s="62">
        <v>51102003</v>
      </c>
      <c r="B12345" s="63" t="s">
        <v>8459</v>
      </c>
    </row>
    <row r="12346" spans="1:2" x14ac:dyDescent="0.25">
      <c r="A12346" s="62">
        <v>51102004</v>
      </c>
      <c r="B12346" s="63" t="s">
        <v>16490</v>
      </c>
    </row>
    <row r="12347" spans="1:2" x14ac:dyDescent="0.25">
      <c r="A12347" s="62">
        <v>51102005</v>
      </c>
      <c r="B12347" s="63" t="s">
        <v>2063</v>
      </c>
    </row>
    <row r="12348" spans="1:2" x14ac:dyDescent="0.25">
      <c r="A12348" s="62">
        <v>51102006</v>
      </c>
      <c r="B12348" s="63" t="s">
        <v>13529</v>
      </c>
    </row>
    <row r="12349" spans="1:2" x14ac:dyDescent="0.25">
      <c r="A12349" s="62">
        <v>51102007</v>
      </c>
      <c r="B12349" s="63" t="s">
        <v>15044</v>
      </c>
    </row>
    <row r="12350" spans="1:2" x14ac:dyDescent="0.25">
      <c r="A12350" s="62">
        <v>51102008</v>
      </c>
      <c r="B12350" s="63" t="s">
        <v>11041</v>
      </c>
    </row>
    <row r="12351" spans="1:2" x14ac:dyDescent="0.25">
      <c r="A12351" s="62">
        <v>51102009</v>
      </c>
      <c r="B12351" s="63" t="s">
        <v>12404</v>
      </c>
    </row>
    <row r="12352" spans="1:2" x14ac:dyDescent="0.25">
      <c r="A12352" s="62">
        <v>51102101</v>
      </c>
      <c r="B12352" s="63" t="s">
        <v>14428</v>
      </c>
    </row>
    <row r="12353" spans="1:2" x14ac:dyDescent="0.25">
      <c r="A12353" s="62">
        <v>51102102</v>
      </c>
      <c r="B12353" s="63" t="s">
        <v>6409</v>
      </c>
    </row>
    <row r="12354" spans="1:2" x14ac:dyDescent="0.25">
      <c r="A12354" s="62">
        <v>51102201</v>
      </c>
      <c r="B12354" s="63" t="s">
        <v>6592</v>
      </c>
    </row>
    <row r="12355" spans="1:2" x14ac:dyDescent="0.25">
      <c r="A12355" s="62">
        <v>51102202</v>
      </c>
      <c r="B12355" s="63" t="s">
        <v>3121</v>
      </c>
    </row>
    <row r="12356" spans="1:2" x14ac:dyDescent="0.25">
      <c r="A12356" s="62">
        <v>51102203</v>
      </c>
      <c r="B12356" s="63" t="s">
        <v>6435</v>
      </c>
    </row>
    <row r="12357" spans="1:2" x14ac:dyDescent="0.25">
      <c r="A12357" s="62">
        <v>51102204</v>
      </c>
      <c r="B12357" s="63" t="s">
        <v>9474</v>
      </c>
    </row>
    <row r="12358" spans="1:2" x14ac:dyDescent="0.25">
      <c r="A12358" s="62">
        <v>51102205</v>
      </c>
      <c r="B12358" s="63" t="s">
        <v>5150</v>
      </c>
    </row>
    <row r="12359" spans="1:2" x14ac:dyDescent="0.25">
      <c r="A12359" s="62">
        <v>51102206</v>
      </c>
      <c r="B12359" s="63" t="s">
        <v>9825</v>
      </c>
    </row>
    <row r="12360" spans="1:2" x14ac:dyDescent="0.25">
      <c r="A12360" s="62">
        <v>51102207</v>
      </c>
      <c r="B12360" s="63" t="s">
        <v>4399</v>
      </c>
    </row>
    <row r="12361" spans="1:2" x14ac:dyDescent="0.25">
      <c r="A12361" s="62">
        <v>51102208</v>
      </c>
      <c r="B12361" s="63" t="s">
        <v>10845</v>
      </c>
    </row>
    <row r="12362" spans="1:2" x14ac:dyDescent="0.25">
      <c r="A12362" s="62">
        <v>51102209</v>
      </c>
      <c r="B12362" s="63" t="s">
        <v>4964</v>
      </c>
    </row>
    <row r="12363" spans="1:2" x14ac:dyDescent="0.25">
      <c r="A12363" s="62">
        <v>51102211</v>
      </c>
      <c r="B12363" s="63" t="s">
        <v>5478</v>
      </c>
    </row>
    <row r="12364" spans="1:2" x14ac:dyDescent="0.25">
      <c r="A12364" s="62">
        <v>51102212</v>
      </c>
      <c r="B12364" s="63" t="s">
        <v>15983</v>
      </c>
    </row>
    <row r="12365" spans="1:2" x14ac:dyDescent="0.25">
      <c r="A12365" s="62">
        <v>51102213</v>
      </c>
      <c r="B12365" s="63" t="s">
        <v>12750</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10443</v>
      </c>
    </row>
    <row r="12369" spans="1:2" x14ac:dyDescent="0.25">
      <c r="A12369" s="62">
        <v>51102305</v>
      </c>
      <c r="B12369" s="63" t="s">
        <v>13238</v>
      </c>
    </row>
    <row r="12370" spans="1:2" x14ac:dyDescent="0.25">
      <c r="A12370" s="62">
        <v>51102306</v>
      </c>
      <c r="B12370" s="63" t="s">
        <v>10523</v>
      </c>
    </row>
    <row r="12371" spans="1:2" x14ac:dyDescent="0.25">
      <c r="A12371" s="62">
        <v>51102307</v>
      </c>
      <c r="B12371" s="63" t="s">
        <v>11754</v>
      </c>
    </row>
    <row r="12372" spans="1:2" x14ac:dyDescent="0.25">
      <c r="A12372" s="62">
        <v>51102308</v>
      </c>
      <c r="B12372" s="63" t="s">
        <v>17320</v>
      </c>
    </row>
    <row r="12373" spans="1:2" x14ac:dyDescent="0.25">
      <c r="A12373" s="62">
        <v>51102309</v>
      </c>
      <c r="B12373" s="63" t="s">
        <v>7309</v>
      </c>
    </row>
    <row r="12374" spans="1:2" x14ac:dyDescent="0.25">
      <c r="A12374" s="62">
        <v>51102310</v>
      </c>
      <c r="B12374" s="63" t="s">
        <v>610</v>
      </c>
    </row>
    <row r="12375" spans="1:2" x14ac:dyDescent="0.25">
      <c r="A12375" s="62">
        <v>51102311</v>
      </c>
      <c r="B12375" s="63" t="s">
        <v>9630</v>
      </c>
    </row>
    <row r="12376" spans="1:2" x14ac:dyDescent="0.25">
      <c r="A12376" s="62">
        <v>51102312</v>
      </c>
      <c r="B12376" s="63" t="s">
        <v>9444</v>
      </c>
    </row>
    <row r="12377" spans="1:2" x14ac:dyDescent="0.25">
      <c r="A12377" s="62">
        <v>51102313</v>
      </c>
      <c r="B12377" s="63" t="s">
        <v>147</v>
      </c>
    </row>
    <row r="12378" spans="1:2" x14ac:dyDescent="0.25">
      <c r="A12378" s="62">
        <v>51102314</v>
      </c>
      <c r="B12378" s="63" t="s">
        <v>8358</v>
      </c>
    </row>
    <row r="12379" spans="1:2" x14ac:dyDescent="0.25">
      <c r="A12379" s="62">
        <v>51102315</v>
      </c>
      <c r="B12379" s="63" t="s">
        <v>9206</v>
      </c>
    </row>
    <row r="12380" spans="1:2" x14ac:dyDescent="0.25">
      <c r="A12380" s="62">
        <v>51102316</v>
      </c>
      <c r="B12380" s="63" t="s">
        <v>9389</v>
      </c>
    </row>
    <row r="12381" spans="1:2" x14ac:dyDescent="0.25">
      <c r="A12381" s="62">
        <v>51102317</v>
      </c>
      <c r="B12381" s="63" t="s">
        <v>9988</v>
      </c>
    </row>
    <row r="12382" spans="1:2" x14ac:dyDescent="0.25">
      <c r="A12382" s="62">
        <v>51102318</v>
      </c>
      <c r="B12382" s="63" t="s">
        <v>1623</v>
      </c>
    </row>
    <row r="12383" spans="1:2" x14ac:dyDescent="0.25">
      <c r="A12383" s="62">
        <v>51102319</v>
      </c>
      <c r="B12383" s="63" t="s">
        <v>10757</v>
      </c>
    </row>
    <row r="12384" spans="1:2" x14ac:dyDescent="0.25">
      <c r="A12384" s="62">
        <v>51102320</v>
      </c>
      <c r="B12384" s="63" t="s">
        <v>14325</v>
      </c>
    </row>
    <row r="12385" spans="1:2" x14ac:dyDescent="0.25">
      <c r="A12385" s="62">
        <v>51102321</v>
      </c>
      <c r="B12385" s="63" t="s">
        <v>4145</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8757</v>
      </c>
    </row>
    <row r="12389" spans="1:2" x14ac:dyDescent="0.25">
      <c r="A12389" s="62">
        <v>51102325</v>
      </c>
      <c r="B12389" s="63" t="s">
        <v>18819</v>
      </c>
    </row>
    <row r="12390" spans="1:2" x14ac:dyDescent="0.25">
      <c r="A12390" s="62">
        <v>51102326</v>
      </c>
      <c r="B12390" s="63" t="s">
        <v>5464</v>
      </c>
    </row>
    <row r="12391" spans="1:2" x14ac:dyDescent="0.25">
      <c r="A12391" s="62">
        <v>51102327</v>
      </c>
      <c r="B12391" s="63" t="s">
        <v>17952</v>
      </c>
    </row>
    <row r="12392" spans="1:2" x14ac:dyDescent="0.25">
      <c r="A12392" s="62">
        <v>51102328</v>
      </c>
      <c r="B12392" s="63" t="s">
        <v>2800</v>
      </c>
    </row>
    <row r="12393" spans="1:2" x14ac:dyDescent="0.25">
      <c r="A12393" s="62">
        <v>51102329</v>
      </c>
      <c r="B12393" s="63" t="s">
        <v>18171</v>
      </c>
    </row>
    <row r="12394" spans="1:2" x14ac:dyDescent="0.25">
      <c r="A12394" s="62">
        <v>51102330</v>
      </c>
      <c r="B12394" s="63" t="s">
        <v>16626</v>
      </c>
    </row>
    <row r="12395" spans="1:2" x14ac:dyDescent="0.25">
      <c r="A12395" s="62">
        <v>51102331</v>
      </c>
      <c r="B12395" s="63" t="s">
        <v>4066</v>
      </c>
    </row>
    <row r="12396" spans="1:2" x14ac:dyDescent="0.25">
      <c r="A12396" s="62">
        <v>51102332</v>
      </c>
      <c r="B12396" s="63" t="s">
        <v>2165</v>
      </c>
    </row>
    <row r="12397" spans="1:2" x14ac:dyDescent="0.25">
      <c r="A12397" s="62">
        <v>51102333</v>
      </c>
      <c r="B12397" s="63" t="s">
        <v>15105</v>
      </c>
    </row>
    <row r="12398" spans="1:2" x14ac:dyDescent="0.25">
      <c r="A12398" s="62">
        <v>51102334</v>
      </c>
      <c r="B12398" s="63" t="s">
        <v>230</v>
      </c>
    </row>
    <row r="12399" spans="1:2" x14ac:dyDescent="0.25">
      <c r="A12399" s="62">
        <v>51102335</v>
      </c>
      <c r="B12399" s="63" t="s">
        <v>14345</v>
      </c>
    </row>
    <row r="12400" spans="1:2" x14ac:dyDescent="0.25">
      <c r="A12400" s="62">
        <v>51102336</v>
      </c>
      <c r="B12400" s="63" t="s">
        <v>3740</v>
      </c>
    </row>
    <row r="12401" spans="1:2" x14ac:dyDescent="0.25">
      <c r="A12401" s="62">
        <v>51102402</v>
      </c>
      <c r="B12401" s="63" t="s">
        <v>18681</v>
      </c>
    </row>
    <row r="12402" spans="1:2" x14ac:dyDescent="0.25">
      <c r="A12402" s="62">
        <v>51102501</v>
      </c>
      <c r="B12402" s="63" t="s">
        <v>4309</v>
      </c>
    </row>
    <row r="12403" spans="1:2" x14ac:dyDescent="0.25">
      <c r="A12403" s="62">
        <v>51102502</v>
      </c>
      <c r="B12403" s="63" t="s">
        <v>12623</v>
      </c>
    </row>
    <row r="12404" spans="1:2" x14ac:dyDescent="0.25">
      <c r="A12404" s="62">
        <v>51102503</v>
      </c>
      <c r="B12404" s="63" t="s">
        <v>16154</v>
      </c>
    </row>
    <row r="12405" spans="1:2" x14ac:dyDescent="0.25">
      <c r="A12405" s="62">
        <v>51102505</v>
      </c>
      <c r="B12405" s="63" t="s">
        <v>7196</v>
      </c>
    </row>
    <row r="12406" spans="1:2" x14ac:dyDescent="0.25">
      <c r="A12406" s="62">
        <v>51102506</v>
      </c>
      <c r="B12406" s="63" t="s">
        <v>12373</v>
      </c>
    </row>
    <row r="12407" spans="1:2" x14ac:dyDescent="0.25">
      <c r="A12407" s="62">
        <v>51102507</v>
      </c>
      <c r="B12407" s="63" t="s">
        <v>4179</v>
      </c>
    </row>
    <row r="12408" spans="1:2" x14ac:dyDescent="0.25">
      <c r="A12408" s="62">
        <v>51102601</v>
      </c>
      <c r="B12408" s="63" t="s">
        <v>18439</v>
      </c>
    </row>
    <row r="12409" spans="1:2" x14ac:dyDescent="0.25">
      <c r="A12409" s="62">
        <v>51102701</v>
      </c>
      <c r="B12409" s="63" t="s">
        <v>14717</v>
      </c>
    </row>
    <row r="12410" spans="1:2" x14ac:dyDescent="0.25">
      <c r="A12410" s="62">
        <v>51102702</v>
      </c>
      <c r="B12410" s="63" t="s">
        <v>2405</v>
      </c>
    </row>
    <row r="12411" spans="1:2" x14ac:dyDescent="0.25">
      <c r="A12411" s="62">
        <v>51102705</v>
      </c>
      <c r="B12411" s="63" t="s">
        <v>3562</v>
      </c>
    </row>
    <row r="12412" spans="1:2" x14ac:dyDescent="0.25">
      <c r="A12412" s="62">
        <v>51102706</v>
      </c>
      <c r="B12412" s="63" t="s">
        <v>12347</v>
      </c>
    </row>
    <row r="12413" spans="1:2" x14ac:dyDescent="0.25">
      <c r="A12413" s="62">
        <v>51102707</v>
      </c>
      <c r="B12413" s="63" t="s">
        <v>15869</v>
      </c>
    </row>
    <row r="12414" spans="1:2" x14ac:dyDescent="0.25">
      <c r="A12414" s="62">
        <v>51102708</v>
      </c>
      <c r="B12414" s="63" t="s">
        <v>5346</v>
      </c>
    </row>
    <row r="12415" spans="1:2" x14ac:dyDescent="0.25">
      <c r="A12415" s="62">
        <v>51102709</v>
      </c>
      <c r="B12415" s="63" t="s">
        <v>18076</v>
      </c>
    </row>
    <row r="12416" spans="1:2" x14ac:dyDescent="0.25">
      <c r="A12416" s="62">
        <v>51102710</v>
      </c>
      <c r="B12416" s="63" t="s">
        <v>2690</v>
      </c>
    </row>
    <row r="12417" spans="1:2" x14ac:dyDescent="0.25">
      <c r="A12417" s="62">
        <v>51102711</v>
      </c>
      <c r="B12417" s="63" t="s">
        <v>15968</v>
      </c>
    </row>
    <row r="12418" spans="1:2" x14ac:dyDescent="0.25">
      <c r="A12418" s="62">
        <v>51102712</v>
      </c>
      <c r="B12418" s="63" t="s">
        <v>13189</v>
      </c>
    </row>
    <row r="12419" spans="1:2" x14ac:dyDescent="0.25">
      <c r="A12419" s="62">
        <v>51102713</v>
      </c>
      <c r="B12419" s="63" t="s">
        <v>14860</v>
      </c>
    </row>
    <row r="12420" spans="1:2" x14ac:dyDescent="0.25">
      <c r="A12420" s="62">
        <v>51102714</v>
      </c>
      <c r="B12420" s="63" t="s">
        <v>18356</v>
      </c>
    </row>
    <row r="12421" spans="1:2" x14ac:dyDescent="0.25">
      <c r="A12421" s="62">
        <v>51102715</v>
      </c>
      <c r="B12421" s="63" t="s">
        <v>12066</v>
      </c>
    </row>
    <row r="12422" spans="1:2" x14ac:dyDescent="0.25">
      <c r="A12422" s="62">
        <v>51102717</v>
      </c>
      <c r="B12422" s="63" t="s">
        <v>8778</v>
      </c>
    </row>
    <row r="12423" spans="1:2" x14ac:dyDescent="0.25">
      <c r="A12423" s="62">
        <v>51102718</v>
      </c>
      <c r="B12423" s="63" t="s">
        <v>10199</v>
      </c>
    </row>
    <row r="12424" spans="1:2" x14ac:dyDescent="0.25">
      <c r="A12424" s="62">
        <v>51102719</v>
      </c>
      <c r="B12424" s="63" t="s">
        <v>3383</v>
      </c>
    </row>
    <row r="12425" spans="1:2" x14ac:dyDescent="0.25">
      <c r="A12425" s="62">
        <v>51102720</v>
      </c>
      <c r="B12425" s="63" t="s">
        <v>14633</v>
      </c>
    </row>
    <row r="12426" spans="1:2" x14ac:dyDescent="0.25">
      <c r="A12426" s="62">
        <v>51102721</v>
      </c>
      <c r="B12426" s="63" t="s">
        <v>8360</v>
      </c>
    </row>
    <row r="12427" spans="1:2" x14ac:dyDescent="0.25">
      <c r="A12427" s="62">
        <v>51102722</v>
      </c>
      <c r="B12427" s="63" t="s">
        <v>3708</v>
      </c>
    </row>
    <row r="12428" spans="1:2" x14ac:dyDescent="0.25">
      <c r="A12428" s="62">
        <v>51102723</v>
      </c>
      <c r="B12428" s="63" t="s">
        <v>17714</v>
      </c>
    </row>
    <row r="12429" spans="1:2" x14ac:dyDescent="0.25">
      <c r="A12429" s="62">
        <v>51102724</v>
      </c>
      <c r="B12429" s="63" t="s">
        <v>7502</v>
      </c>
    </row>
    <row r="12430" spans="1:2" x14ac:dyDescent="0.25">
      <c r="A12430" s="62">
        <v>51102725</v>
      </c>
      <c r="B12430" s="63" t="s">
        <v>13454</v>
      </c>
    </row>
    <row r="12431" spans="1:2" x14ac:dyDescent="0.25">
      <c r="A12431" s="62">
        <v>51102726</v>
      </c>
      <c r="B12431" s="63" t="s">
        <v>7032</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16715</v>
      </c>
    </row>
    <row r="12435" spans="1:2" x14ac:dyDescent="0.25">
      <c r="A12435" s="62">
        <v>51102730</v>
      </c>
      <c r="B12435" s="63" t="s">
        <v>11032</v>
      </c>
    </row>
    <row r="12436" spans="1:2" x14ac:dyDescent="0.25">
      <c r="A12436" s="62">
        <v>51111501</v>
      </c>
      <c r="B12436" s="63" t="s">
        <v>11204</v>
      </c>
    </row>
    <row r="12437" spans="1:2" x14ac:dyDescent="0.25">
      <c r="A12437" s="62">
        <v>51111502</v>
      </c>
      <c r="B12437" s="63" t="s">
        <v>5834</v>
      </c>
    </row>
    <row r="12438" spans="1:2" x14ac:dyDescent="0.25">
      <c r="A12438" s="62">
        <v>51111503</v>
      </c>
      <c r="B12438" s="63" t="s">
        <v>6843</v>
      </c>
    </row>
    <row r="12439" spans="1:2" x14ac:dyDescent="0.25">
      <c r="A12439" s="62">
        <v>51111504</v>
      </c>
      <c r="B12439" s="63" t="s">
        <v>10655</v>
      </c>
    </row>
    <row r="12440" spans="1:2" x14ac:dyDescent="0.25">
      <c r="A12440" s="62">
        <v>51111505</v>
      </c>
      <c r="B12440" s="63" t="s">
        <v>15058</v>
      </c>
    </row>
    <row r="12441" spans="1:2" x14ac:dyDescent="0.25">
      <c r="A12441" s="62">
        <v>51111506</v>
      </c>
      <c r="B12441" s="63" t="s">
        <v>8824</v>
      </c>
    </row>
    <row r="12442" spans="1:2" x14ac:dyDescent="0.25">
      <c r="A12442" s="62">
        <v>51111507</v>
      </c>
      <c r="B12442" s="63" t="s">
        <v>10540</v>
      </c>
    </row>
    <row r="12443" spans="1:2" x14ac:dyDescent="0.25">
      <c r="A12443" s="62">
        <v>51111508</v>
      </c>
      <c r="B12443" s="63" t="s">
        <v>5063</v>
      </c>
    </row>
    <row r="12444" spans="1:2" x14ac:dyDescent="0.25">
      <c r="A12444" s="62">
        <v>51111509</v>
      </c>
      <c r="B12444" s="63" t="s">
        <v>11614</v>
      </c>
    </row>
    <row r="12445" spans="1:2" x14ac:dyDescent="0.25">
      <c r="A12445" s="62">
        <v>51111510</v>
      </c>
      <c r="B12445" s="63" t="s">
        <v>12291</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2102</v>
      </c>
    </row>
    <row r="12449" spans="1:2" x14ac:dyDescent="0.25">
      <c r="A12449" s="62">
        <v>51111514</v>
      </c>
      <c r="B12449" s="63" t="s">
        <v>16011</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8348</v>
      </c>
    </row>
    <row r="12453" spans="1:2" x14ac:dyDescent="0.25">
      <c r="A12453" s="62">
        <v>51111518</v>
      </c>
      <c r="B12453" s="63" t="s">
        <v>15802</v>
      </c>
    </row>
    <row r="12454" spans="1:2" x14ac:dyDescent="0.25">
      <c r="A12454" s="62">
        <v>51111519</v>
      </c>
      <c r="B12454" s="63" t="s">
        <v>4801</v>
      </c>
    </row>
    <row r="12455" spans="1:2" x14ac:dyDescent="0.25">
      <c r="A12455" s="62">
        <v>51111520</v>
      </c>
      <c r="B12455" s="63" t="s">
        <v>18119</v>
      </c>
    </row>
    <row r="12456" spans="1:2" x14ac:dyDescent="0.25">
      <c r="A12456" s="62">
        <v>51111521</v>
      </c>
      <c r="B12456" s="63" t="s">
        <v>15788</v>
      </c>
    </row>
    <row r="12457" spans="1:2" x14ac:dyDescent="0.25">
      <c r="A12457" s="62">
        <v>51111601</v>
      </c>
      <c r="B12457" s="63" t="s">
        <v>18828</v>
      </c>
    </row>
    <row r="12458" spans="1:2" x14ac:dyDescent="0.25">
      <c r="A12458" s="62">
        <v>51111602</v>
      </c>
      <c r="B12458" s="63" t="s">
        <v>12412</v>
      </c>
    </row>
    <row r="12459" spans="1:2" x14ac:dyDescent="0.25">
      <c r="A12459" s="62">
        <v>51111603</v>
      </c>
      <c r="B12459" s="63" t="s">
        <v>4909</v>
      </c>
    </row>
    <row r="12460" spans="1:2" x14ac:dyDescent="0.25">
      <c r="A12460" s="62">
        <v>51111604</v>
      </c>
      <c r="B12460" s="63" t="s">
        <v>14537</v>
      </c>
    </row>
    <row r="12461" spans="1:2" x14ac:dyDescent="0.25">
      <c r="A12461" s="62">
        <v>51111605</v>
      </c>
      <c r="B12461" s="63" t="s">
        <v>3739</v>
      </c>
    </row>
    <row r="12462" spans="1:2" x14ac:dyDescent="0.25">
      <c r="A12462" s="62">
        <v>51111606</v>
      </c>
      <c r="B12462" s="63" t="s">
        <v>6560</v>
      </c>
    </row>
    <row r="12463" spans="1:2" x14ac:dyDescent="0.25">
      <c r="A12463" s="62">
        <v>51111609</v>
      </c>
      <c r="B12463" s="63" t="s">
        <v>8867</v>
      </c>
    </row>
    <row r="12464" spans="1:2" x14ac:dyDescent="0.25">
      <c r="A12464" s="62">
        <v>51111610</v>
      </c>
      <c r="B12464" s="63" t="s">
        <v>212</v>
      </c>
    </row>
    <row r="12465" spans="1:2" x14ac:dyDescent="0.25">
      <c r="A12465" s="62">
        <v>51111611</v>
      </c>
      <c r="B12465" s="63" t="s">
        <v>5168</v>
      </c>
    </row>
    <row r="12466" spans="1:2" x14ac:dyDescent="0.25">
      <c r="A12466" s="62">
        <v>51111612</v>
      </c>
      <c r="B12466" s="63" t="s">
        <v>1664</v>
      </c>
    </row>
    <row r="12467" spans="1:2" x14ac:dyDescent="0.25">
      <c r="A12467" s="62">
        <v>51111613</v>
      </c>
      <c r="B12467" s="63" t="s">
        <v>9625</v>
      </c>
    </row>
    <row r="12468" spans="1:2" x14ac:dyDescent="0.25">
      <c r="A12468" s="62">
        <v>51111614</v>
      </c>
      <c r="B12468" s="63" t="s">
        <v>16585</v>
      </c>
    </row>
    <row r="12469" spans="1:2" x14ac:dyDescent="0.25">
      <c r="A12469" s="62">
        <v>51111615</v>
      </c>
      <c r="B12469" s="63" t="s">
        <v>3347</v>
      </c>
    </row>
    <row r="12470" spans="1:2" x14ac:dyDescent="0.25">
      <c r="A12470" s="62">
        <v>51111616</v>
      </c>
      <c r="B12470" s="63" t="s">
        <v>6951</v>
      </c>
    </row>
    <row r="12471" spans="1:2" x14ac:dyDescent="0.25">
      <c r="A12471" s="62">
        <v>51111617</v>
      </c>
      <c r="B12471" s="63" t="s">
        <v>7978</v>
      </c>
    </row>
    <row r="12472" spans="1:2" x14ac:dyDescent="0.25">
      <c r="A12472" s="62">
        <v>51111618</v>
      </c>
      <c r="B12472" s="63" t="s">
        <v>2719</v>
      </c>
    </row>
    <row r="12473" spans="1:2" x14ac:dyDescent="0.25">
      <c r="A12473" s="62">
        <v>51111701</v>
      </c>
      <c r="B12473" s="63" t="s">
        <v>4677</v>
      </c>
    </row>
    <row r="12474" spans="1:2" x14ac:dyDescent="0.25">
      <c r="A12474" s="62">
        <v>51111702</v>
      </c>
      <c r="B12474" s="63" t="s">
        <v>5207</v>
      </c>
    </row>
    <row r="12475" spans="1:2" x14ac:dyDescent="0.25">
      <c r="A12475" s="62">
        <v>51111703</v>
      </c>
      <c r="B12475" s="63" t="s">
        <v>11783</v>
      </c>
    </row>
    <row r="12476" spans="1:2" x14ac:dyDescent="0.25">
      <c r="A12476" s="62">
        <v>51111704</v>
      </c>
      <c r="B12476" s="63" t="s">
        <v>16059</v>
      </c>
    </row>
    <row r="12477" spans="1:2" x14ac:dyDescent="0.25">
      <c r="A12477" s="62">
        <v>51111705</v>
      </c>
      <c r="B12477" s="63" t="s">
        <v>2252</v>
      </c>
    </row>
    <row r="12478" spans="1:2" x14ac:dyDescent="0.25">
      <c r="A12478" s="62">
        <v>51111706</v>
      </c>
      <c r="B12478" s="63" t="s">
        <v>11870</v>
      </c>
    </row>
    <row r="12479" spans="1:2" x14ac:dyDescent="0.25">
      <c r="A12479" s="62">
        <v>51111707</v>
      </c>
      <c r="B12479" s="63" t="s">
        <v>11769</v>
      </c>
    </row>
    <row r="12480" spans="1:2" x14ac:dyDescent="0.25">
      <c r="A12480" s="62">
        <v>51111708</v>
      </c>
      <c r="B12480" s="63" t="s">
        <v>2373</v>
      </c>
    </row>
    <row r="12481" spans="1:2" x14ac:dyDescent="0.25">
      <c r="A12481" s="62">
        <v>51111709</v>
      </c>
      <c r="B12481" s="63" t="s">
        <v>6184</v>
      </c>
    </row>
    <row r="12482" spans="1:2" x14ac:dyDescent="0.25">
      <c r="A12482" s="62">
        <v>51111710</v>
      </c>
      <c r="B12482" s="63" t="s">
        <v>1370</v>
      </c>
    </row>
    <row r="12483" spans="1:2" x14ac:dyDescent="0.25">
      <c r="A12483" s="62">
        <v>51111711</v>
      </c>
      <c r="B12483" s="63" t="s">
        <v>10531</v>
      </c>
    </row>
    <row r="12484" spans="1:2" x14ac:dyDescent="0.25">
      <c r="A12484" s="62">
        <v>51111712</v>
      </c>
      <c r="B12484" s="63" t="s">
        <v>10603</v>
      </c>
    </row>
    <row r="12485" spans="1:2" x14ac:dyDescent="0.25">
      <c r="A12485" s="62">
        <v>51111713</v>
      </c>
      <c r="B12485" s="63" t="s">
        <v>16511</v>
      </c>
    </row>
    <row r="12486" spans="1:2" x14ac:dyDescent="0.25">
      <c r="A12486" s="62">
        <v>51111714</v>
      </c>
      <c r="B12486" s="63" t="s">
        <v>7670</v>
      </c>
    </row>
    <row r="12487" spans="1:2" x14ac:dyDescent="0.25">
      <c r="A12487" s="62">
        <v>51111715</v>
      </c>
      <c r="B12487" s="63" t="s">
        <v>8694</v>
      </c>
    </row>
    <row r="12488" spans="1:2" x14ac:dyDescent="0.25">
      <c r="A12488" s="62">
        <v>51111716</v>
      </c>
      <c r="B12488" s="63" t="s">
        <v>6464</v>
      </c>
    </row>
    <row r="12489" spans="1:2" x14ac:dyDescent="0.25">
      <c r="A12489" s="62">
        <v>51111717</v>
      </c>
      <c r="B12489" s="63" t="s">
        <v>440</v>
      </c>
    </row>
    <row r="12490" spans="1:2" x14ac:dyDescent="0.25">
      <c r="A12490" s="62">
        <v>51111718</v>
      </c>
      <c r="B12490" s="63" t="s">
        <v>7732</v>
      </c>
    </row>
    <row r="12491" spans="1:2" x14ac:dyDescent="0.25">
      <c r="A12491" s="62">
        <v>51111719</v>
      </c>
      <c r="B12491" s="63" t="s">
        <v>16708</v>
      </c>
    </row>
    <row r="12492" spans="1:2" x14ac:dyDescent="0.25">
      <c r="A12492" s="62">
        <v>51111801</v>
      </c>
      <c r="B12492" s="63" t="s">
        <v>3516</v>
      </c>
    </row>
    <row r="12493" spans="1:2" x14ac:dyDescent="0.25">
      <c r="A12493" s="62">
        <v>51111802</v>
      </c>
      <c r="B12493" s="63" t="s">
        <v>13086</v>
      </c>
    </row>
    <row r="12494" spans="1:2" x14ac:dyDescent="0.25">
      <c r="A12494" s="62">
        <v>51111803</v>
      </c>
      <c r="B12494" s="63" t="s">
        <v>7652</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9647</v>
      </c>
    </row>
    <row r="12498" spans="1:2" x14ac:dyDescent="0.25">
      <c r="A12498" s="62">
        <v>51111807</v>
      </c>
      <c r="B12498" s="63" t="s">
        <v>14121</v>
      </c>
    </row>
    <row r="12499" spans="1:2" x14ac:dyDescent="0.25">
      <c r="A12499" s="62">
        <v>51111808</v>
      </c>
      <c r="B12499" s="63" t="s">
        <v>18330</v>
      </c>
    </row>
    <row r="12500" spans="1:2" x14ac:dyDescent="0.25">
      <c r="A12500" s="62">
        <v>51111809</v>
      </c>
      <c r="B12500" s="63" t="s">
        <v>14744</v>
      </c>
    </row>
    <row r="12501" spans="1:2" x14ac:dyDescent="0.25">
      <c r="A12501" s="62">
        <v>51111810</v>
      </c>
      <c r="B12501" s="63" t="s">
        <v>18792</v>
      </c>
    </row>
    <row r="12502" spans="1:2" x14ac:dyDescent="0.25">
      <c r="A12502" s="62">
        <v>51111811</v>
      </c>
      <c r="B12502" s="63" t="s">
        <v>14870</v>
      </c>
    </row>
    <row r="12503" spans="1:2" x14ac:dyDescent="0.25">
      <c r="A12503" s="62">
        <v>51111812</v>
      </c>
      <c r="B12503" s="63" t="s">
        <v>4805</v>
      </c>
    </row>
    <row r="12504" spans="1:2" x14ac:dyDescent="0.25">
      <c r="A12504" s="62">
        <v>51111813</v>
      </c>
      <c r="B12504" s="63" t="s">
        <v>6184</v>
      </c>
    </row>
    <row r="12505" spans="1:2" x14ac:dyDescent="0.25">
      <c r="A12505" s="62">
        <v>51111814</v>
      </c>
      <c r="B12505" s="63" t="s">
        <v>10911</v>
      </c>
    </row>
    <row r="12506" spans="1:2" x14ac:dyDescent="0.25">
      <c r="A12506" s="62">
        <v>51111815</v>
      </c>
      <c r="B12506" s="63" t="s">
        <v>12765</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10130</v>
      </c>
    </row>
    <row r="12510" spans="1:2" x14ac:dyDescent="0.25">
      <c r="A12510" s="62">
        <v>51111819</v>
      </c>
      <c r="B12510" s="63" t="s">
        <v>9347</v>
      </c>
    </row>
    <row r="12511" spans="1:2" x14ac:dyDescent="0.25">
      <c r="A12511" s="62">
        <v>51111820</v>
      </c>
      <c r="B12511" s="63" t="s">
        <v>14303</v>
      </c>
    </row>
    <row r="12512" spans="1:2" x14ac:dyDescent="0.25">
      <c r="A12512" s="62">
        <v>51111821</v>
      </c>
      <c r="B12512" s="63" t="s">
        <v>5642</v>
      </c>
    </row>
    <row r="12513" spans="1:2" x14ac:dyDescent="0.25">
      <c r="A12513" s="62">
        <v>51111901</v>
      </c>
      <c r="B12513" s="63" t="s">
        <v>7306</v>
      </c>
    </row>
    <row r="12514" spans="1:2" x14ac:dyDescent="0.25">
      <c r="A12514" s="62">
        <v>51111902</v>
      </c>
      <c r="B12514" s="63" t="s">
        <v>2598</v>
      </c>
    </row>
    <row r="12515" spans="1:2" x14ac:dyDescent="0.25">
      <c r="A12515" s="62">
        <v>51111904</v>
      </c>
      <c r="B12515" s="63" t="s">
        <v>9883</v>
      </c>
    </row>
    <row r="12516" spans="1:2" x14ac:dyDescent="0.25">
      <c r="A12516" s="62">
        <v>51111905</v>
      </c>
      <c r="B12516" s="63" t="s">
        <v>9223</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9993</v>
      </c>
    </row>
    <row r="12521" spans="1:2" x14ac:dyDescent="0.25">
      <c r="A12521" s="62">
        <v>51121503</v>
      </c>
      <c r="B12521" s="63" t="s">
        <v>5912</v>
      </c>
    </row>
    <row r="12522" spans="1:2" x14ac:dyDescent="0.25">
      <c r="A12522" s="62">
        <v>51121504</v>
      </c>
      <c r="B12522" s="63" t="s">
        <v>13746</v>
      </c>
    </row>
    <row r="12523" spans="1:2" x14ac:dyDescent="0.25">
      <c r="A12523" s="62">
        <v>51121506</v>
      </c>
      <c r="B12523" s="63" t="s">
        <v>11034</v>
      </c>
    </row>
    <row r="12524" spans="1:2" x14ac:dyDescent="0.25">
      <c r="A12524" s="62">
        <v>51121507</v>
      </c>
      <c r="B12524" s="63" t="s">
        <v>6434</v>
      </c>
    </row>
    <row r="12525" spans="1:2" x14ac:dyDescent="0.25">
      <c r="A12525" s="62">
        <v>51121509</v>
      </c>
      <c r="B12525" s="63" t="s">
        <v>1460</v>
      </c>
    </row>
    <row r="12526" spans="1:2" x14ac:dyDescent="0.25">
      <c r="A12526" s="62">
        <v>51121510</v>
      </c>
      <c r="B12526" s="63" t="s">
        <v>10431</v>
      </c>
    </row>
    <row r="12527" spans="1:2" x14ac:dyDescent="0.25">
      <c r="A12527" s="62">
        <v>51121511</v>
      </c>
      <c r="B12527" s="63" t="s">
        <v>12686</v>
      </c>
    </row>
    <row r="12528" spans="1:2" x14ac:dyDescent="0.25">
      <c r="A12528" s="62">
        <v>51121512</v>
      </c>
      <c r="B12528" s="63" t="s">
        <v>16324</v>
      </c>
    </row>
    <row r="12529" spans="1:2" x14ac:dyDescent="0.25">
      <c r="A12529" s="62">
        <v>51121513</v>
      </c>
      <c r="B12529" s="63" t="s">
        <v>13858</v>
      </c>
    </row>
    <row r="12530" spans="1:2" x14ac:dyDescent="0.25">
      <c r="A12530" s="62">
        <v>51121514</v>
      </c>
      <c r="B12530" s="63" t="s">
        <v>14069</v>
      </c>
    </row>
    <row r="12531" spans="1:2" x14ac:dyDescent="0.25">
      <c r="A12531" s="62">
        <v>51121515</v>
      </c>
      <c r="B12531" s="63" t="s">
        <v>9569</v>
      </c>
    </row>
    <row r="12532" spans="1:2" x14ac:dyDescent="0.25">
      <c r="A12532" s="62">
        <v>51121516</v>
      </c>
      <c r="B12532" s="63" t="s">
        <v>14474</v>
      </c>
    </row>
    <row r="12533" spans="1:2" x14ac:dyDescent="0.25">
      <c r="A12533" s="62">
        <v>51121517</v>
      </c>
      <c r="B12533" s="63" t="s">
        <v>16519</v>
      </c>
    </row>
    <row r="12534" spans="1:2" x14ac:dyDescent="0.25">
      <c r="A12534" s="62">
        <v>51121518</v>
      </c>
      <c r="B12534" s="63" t="s">
        <v>11175</v>
      </c>
    </row>
    <row r="12535" spans="1:2" x14ac:dyDescent="0.25">
      <c r="A12535" s="62">
        <v>51121519</v>
      </c>
      <c r="B12535" s="63" t="s">
        <v>1757</v>
      </c>
    </row>
    <row r="12536" spans="1:2" x14ac:dyDescent="0.25">
      <c r="A12536" s="62">
        <v>51121520</v>
      </c>
      <c r="B12536" s="63" t="s">
        <v>4672</v>
      </c>
    </row>
    <row r="12537" spans="1:2" x14ac:dyDescent="0.25">
      <c r="A12537" s="62">
        <v>51121521</v>
      </c>
      <c r="B12537" s="63" t="s">
        <v>3965</v>
      </c>
    </row>
    <row r="12538" spans="1:2" x14ac:dyDescent="0.25">
      <c r="A12538" s="62">
        <v>51121522</v>
      </c>
      <c r="B12538" s="63" t="s">
        <v>6714</v>
      </c>
    </row>
    <row r="12539" spans="1:2" x14ac:dyDescent="0.25">
      <c r="A12539" s="62">
        <v>51121523</v>
      </c>
      <c r="B12539" s="63" t="s">
        <v>15265</v>
      </c>
    </row>
    <row r="12540" spans="1:2" x14ac:dyDescent="0.25">
      <c r="A12540" s="62">
        <v>51121601</v>
      </c>
      <c r="B12540" s="63" t="s">
        <v>11288</v>
      </c>
    </row>
    <row r="12541" spans="1:2" x14ac:dyDescent="0.25">
      <c r="A12541" s="62">
        <v>51121602</v>
      </c>
      <c r="B12541" s="63" t="s">
        <v>2897</v>
      </c>
    </row>
    <row r="12542" spans="1:2" x14ac:dyDescent="0.25">
      <c r="A12542" s="62">
        <v>51121603</v>
      </c>
      <c r="B12542" s="63" t="s">
        <v>13514</v>
      </c>
    </row>
    <row r="12543" spans="1:2" x14ac:dyDescent="0.25">
      <c r="A12543" s="62">
        <v>51121604</v>
      </c>
      <c r="B12543" s="63" t="s">
        <v>2872</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12012</v>
      </c>
    </row>
    <row r="12547" spans="1:2" x14ac:dyDescent="0.25">
      <c r="A12547" s="62">
        <v>51121610</v>
      </c>
      <c r="B12547" s="63" t="s">
        <v>2717</v>
      </c>
    </row>
    <row r="12548" spans="1:2" x14ac:dyDescent="0.25">
      <c r="A12548" s="62">
        <v>51121611</v>
      </c>
      <c r="B12548" s="63" t="s">
        <v>11837</v>
      </c>
    </row>
    <row r="12549" spans="1:2" x14ac:dyDescent="0.25">
      <c r="A12549" s="62">
        <v>51121614</v>
      </c>
      <c r="B12549" s="63" t="s">
        <v>8369</v>
      </c>
    </row>
    <row r="12550" spans="1:2" x14ac:dyDescent="0.25">
      <c r="A12550" s="62">
        <v>51121615</v>
      </c>
      <c r="B12550" s="63" t="s">
        <v>12548</v>
      </c>
    </row>
    <row r="12551" spans="1:2" x14ac:dyDescent="0.25">
      <c r="A12551" s="62">
        <v>51121616</v>
      </c>
      <c r="B12551" s="63" t="s">
        <v>9939</v>
      </c>
    </row>
    <row r="12552" spans="1:2" x14ac:dyDescent="0.25">
      <c r="A12552" s="62">
        <v>51121701</v>
      </c>
      <c r="B12552" s="63" t="s">
        <v>12754</v>
      </c>
    </row>
    <row r="12553" spans="1:2" x14ac:dyDescent="0.25">
      <c r="A12553" s="62">
        <v>51121702</v>
      </c>
      <c r="B12553" s="63" t="s">
        <v>11382</v>
      </c>
    </row>
    <row r="12554" spans="1:2" x14ac:dyDescent="0.25">
      <c r="A12554" s="62">
        <v>51121703</v>
      </c>
      <c r="B12554" s="63" t="s">
        <v>12698</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10579</v>
      </c>
    </row>
    <row r="12558" spans="1:2" x14ac:dyDescent="0.25">
      <c r="A12558" s="62">
        <v>51121707</v>
      </c>
      <c r="B12558" s="63" t="s">
        <v>4861</v>
      </c>
    </row>
    <row r="12559" spans="1:2" x14ac:dyDescent="0.25">
      <c r="A12559" s="62">
        <v>51121708</v>
      </c>
      <c r="B12559" s="63" t="s">
        <v>13765</v>
      </c>
    </row>
    <row r="12560" spans="1:2" x14ac:dyDescent="0.25">
      <c r="A12560" s="62">
        <v>51121709</v>
      </c>
      <c r="B12560" s="63" t="s">
        <v>13230</v>
      </c>
    </row>
    <row r="12561" spans="1:2" x14ac:dyDescent="0.25">
      <c r="A12561" s="62">
        <v>51121710</v>
      </c>
      <c r="B12561" s="63" t="s">
        <v>10615</v>
      </c>
    </row>
    <row r="12562" spans="1:2" x14ac:dyDescent="0.25">
      <c r="A12562" s="62">
        <v>51121711</v>
      </c>
      <c r="B12562" s="63" t="s">
        <v>13146</v>
      </c>
    </row>
    <row r="12563" spans="1:2" x14ac:dyDescent="0.25">
      <c r="A12563" s="62">
        <v>51121713</v>
      </c>
      <c r="B12563" s="63" t="s">
        <v>16939</v>
      </c>
    </row>
    <row r="12564" spans="1:2" x14ac:dyDescent="0.25">
      <c r="A12564" s="62">
        <v>51121714</v>
      </c>
      <c r="B12564" s="63" t="s">
        <v>9560</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7124</v>
      </c>
    </row>
    <row r="12568" spans="1:2" x14ac:dyDescent="0.25">
      <c r="A12568" s="62">
        <v>51121718</v>
      </c>
      <c r="B12568" s="63" t="s">
        <v>15172</v>
      </c>
    </row>
    <row r="12569" spans="1:2" x14ac:dyDescent="0.25">
      <c r="A12569" s="62">
        <v>51121721</v>
      </c>
      <c r="B12569" s="63" t="s">
        <v>7336</v>
      </c>
    </row>
    <row r="12570" spans="1:2" x14ac:dyDescent="0.25">
      <c r="A12570" s="62">
        <v>51121722</v>
      </c>
      <c r="B12570" s="63" t="s">
        <v>18501</v>
      </c>
    </row>
    <row r="12571" spans="1:2" x14ac:dyDescent="0.25">
      <c r="A12571" s="62">
        <v>51121724</v>
      </c>
      <c r="B12571" s="63" t="s">
        <v>15721</v>
      </c>
    </row>
    <row r="12572" spans="1:2" x14ac:dyDescent="0.25">
      <c r="A12572" s="62">
        <v>51121725</v>
      </c>
      <c r="B12572" s="63" t="s">
        <v>2636</v>
      </c>
    </row>
    <row r="12573" spans="1:2" x14ac:dyDescent="0.25">
      <c r="A12573" s="62">
        <v>51121726</v>
      </c>
      <c r="B12573" s="63" t="s">
        <v>4978</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1773</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8044</v>
      </c>
    </row>
    <row r="12581" spans="1:2" x14ac:dyDescent="0.25">
      <c r="A12581" s="62">
        <v>51121734</v>
      </c>
      <c r="B12581" s="63" t="s">
        <v>11125</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7611</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4178</v>
      </c>
    </row>
    <row r="12591" spans="1:2" x14ac:dyDescent="0.25">
      <c r="A12591" s="62">
        <v>51121745</v>
      </c>
      <c r="B12591" s="63" t="s">
        <v>3430</v>
      </c>
    </row>
    <row r="12592" spans="1:2" x14ac:dyDescent="0.25">
      <c r="A12592" s="62">
        <v>51121746</v>
      </c>
      <c r="B12592" s="63" t="s">
        <v>3907</v>
      </c>
    </row>
    <row r="12593" spans="1:2" x14ac:dyDescent="0.25">
      <c r="A12593" s="62">
        <v>51121747</v>
      </c>
      <c r="B12593" s="63" t="s">
        <v>15428</v>
      </c>
    </row>
    <row r="12594" spans="1:2" x14ac:dyDescent="0.25">
      <c r="A12594" s="62">
        <v>51121748</v>
      </c>
      <c r="B12594" s="63" t="s">
        <v>1721</v>
      </c>
    </row>
    <row r="12595" spans="1:2" x14ac:dyDescent="0.25">
      <c r="A12595" s="62">
        <v>51121749</v>
      </c>
      <c r="B12595" s="63" t="s">
        <v>18537</v>
      </c>
    </row>
    <row r="12596" spans="1:2" x14ac:dyDescent="0.25">
      <c r="A12596" s="62">
        <v>51121750</v>
      </c>
      <c r="B12596" s="63" t="s">
        <v>14626</v>
      </c>
    </row>
    <row r="12597" spans="1:2" x14ac:dyDescent="0.25">
      <c r="A12597" s="62">
        <v>51121751</v>
      </c>
      <c r="B12597" s="63" t="s">
        <v>14778</v>
      </c>
    </row>
    <row r="12598" spans="1:2" x14ac:dyDescent="0.25">
      <c r="A12598" s="62">
        <v>51121752</v>
      </c>
      <c r="B12598" s="63" t="s">
        <v>17177</v>
      </c>
    </row>
    <row r="12599" spans="1:2" x14ac:dyDescent="0.25">
      <c r="A12599" s="62">
        <v>51121753</v>
      </c>
      <c r="B12599" s="63" t="s">
        <v>12091</v>
      </c>
    </row>
    <row r="12600" spans="1:2" x14ac:dyDescent="0.25">
      <c r="A12600" s="62">
        <v>51121754</v>
      </c>
      <c r="B12600" s="63" t="s">
        <v>7715</v>
      </c>
    </row>
    <row r="12601" spans="1:2" x14ac:dyDescent="0.25">
      <c r="A12601" s="62">
        <v>51121755</v>
      </c>
      <c r="B12601" s="63" t="s">
        <v>13338</v>
      </c>
    </row>
    <row r="12602" spans="1:2" x14ac:dyDescent="0.25">
      <c r="A12602" s="62">
        <v>51121756</v>
      </c>
      <c r="B12602" s="63" t="s">
        <v>12405</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9518</v>
      </c>
    </row>
    <row r="12606" spans="1:2" x14ac:dyDescent="0.25">
      <c r="A12606" s="62">
        <v>51121760</v>
      </c>
      <c r="B12606" s="63" t="s">
        <v>6830</v>
      </c>
    </row>
    <row r="12607" spans="1:2" x14ac:dyDescent="0.25">
      <c r="A12607" s="62">
        <v>51121761</v>
      </c>
      <c r="B12607" s="63" t="s">
        <v>13444</v>
      </c>
    </row>
    <row r="12608" spans="1:2" x14ac:dyDescent="0.25">
      <c r="A12608" s="62">
        <v>51121762</v>
      </c>
      <c r="B12608" s="63" t="s">
        <v>8654</v>
      </c>
    </row>
    <row r="12609" spans="1:2" x14ac:dyDescent="0.25">
      <c r="A12609" s="62">
        <v>51121763</v>
      </c>
      <c r="B12609" s="63" t="s">
        <v>3540</v>
      </c>
    </row>
    <row r="12610" spans="1:2" x14ac:dyDescent="0.25">
      <c r="A12610" s="62">
        <v>51121764</v>
      </c>
      <c r="B12610" s="63" t="s">
        <v>12096</v>
      </c>
    </row>
    <row r="12611" spans="1:2" x14ac:dyDescent="0.25">
      <c r="A12611" s="62">
        <v>51121765</v>
      </c>
      <c r="B12611" s="63" t="s">
        <v>6558</v>
      </c>
    </row>
    <row r="12612" spans="1:2" x14ac:dyDescent="0.25">
      <c r="A12612" s="62">
        <v>51121801</v>
      </c>
      <c r="B12612" s="63" t="s">
        <v>5415</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4231</v>
      </c>
    </row>
    <row r="12616" spans="1:2" x14ac:dyDescent="0.25">
      <c r="A12616" s="62">
        <v>51121805</v>
      </c>
      <c r="B12616" s="63" t="s">
        <v>10997</v>
      </c>
    </row>
    <row r="12617" spans="1:2" x14ac:dyDescent="0.25">
      <c r="A12617" s="62">
        <v>51121806</v>
      </c>
      <c r="B12617" s="63" t="s">
        <v>7507</v>
      </c>
    </row>
    <row r="12618" spans="1:2" x14ac:dyDescent="0.25">
      <c r="A12618" s="62">
        <v>51121807</v>
      </c>
      <c r="B12618" s="63" t="s">
        <v>6921</v>
      </c>
    </row>
    <row r="12619" spans="1:2" x14ac:dyDescent="0.25">
      <c r="A12619" s="62">
        <v>51121808</v>
      </c>
      <c r="B12619" s="63" t="s">
        <v>14383</v>
      </c>
    </row>
    <row r="12620" spans="1:2" x14ac:dyDescent="0.25">
      <c r="A12620" s="62">
        <v>51121809</v>
      </c>
      <c r="B12620" s="63" t="s">
        <v>8181</v>
      </c>
    </row>
    <row r="12621" spans="1:2" x14ac:dyDescent="0.25">
      <c r="A12621" s="62">
        <v>51121810</v>
      </c>
      <c r="B12621" s="63" t="s">
        <v>17887</v>
      </c>
    </row>
    <row r="12622" spans="1:2" x14ac:dyDescent="0.25">
      <c r="A12622" s="62">
        <v>51121811</v>
      </c>
      <c r="B12622" s="63" t="s">
        <v>8385</v>
      </c>
    </row>
    <row r="12623" spans="1:2" x14ac:dyDescent="0.25">
      <c r="A12623" s="62">
        <v>51121812</v>
      </c>
      <c r="B12623" s="63" t="s">
        <v>2917</v>
      </c>
    </row>
    <row r="12624" spans="1:2" x14ac:dyDescent="0.25">
      <c r="A12624" s="62">
        <v>51121813</v>
      </c>
      <c r="B12624" s="63" t="s">
        <v>15573</v>
      </c>
    </row>
    <row r="12625" spans="1:2" x14ac:dyDescent="0.25">
      <c r="A12625" s="62">
        <v>51121814</v>
      </c>
      <c r="B12625" s="63" t="s">
        <v>14309</v>
      </c>
    </row>
    <row r="12626" spans="1:2" x14ac:dyDescent="0.25">
      <c r="A12626" s="62">
        <v>51121815</v>
      </c>
      <c r="B12626" s="63" t="s">
        <v>4085</v>
      </c>
    </row>
    <row r="12627" spans="1:2" x14ac:dyDescent="0.25">
      <c r="A12627" s="62">
        <v>51121816</v>
      </c>
      <c r="B12627" s="63" t="s">
        <v>14361</v>
      </c>
    </row>
    <row r="12628" spans="1:2" x14ac:dyDescent="0.25">
      <c r="A12628" s="62">
        <v>51121817</v>
      </c>
      <c r="B12628" s="63" t="s">
        <v>3898</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9803</v>
      </c>
    </row>
    <row r="12632" spans="1:2" x14ac:dyDescent="0.25">
      <c r="A12632" s="62">
        <v>51121901</v>
      </c>
      <c r="B12632" s="63" t="s">
        <v>13760</v>
      </c>
    </row>
    <row r="12633" spans="1:2" x14ac:dyDescent="0.25">
      <c r="A12633" s="62">
        <v>51121902</v>
      </c>
      <c r="B12633" s="63" t="s">
        <v>16609</v>
      </c>
    </row>
    <row r="12634" spans="1:2" x14ac:dyDescent="0.25">
      <c r="A12634" s="62">
        <v>51121903</v>
      </c>
      <c r="B12634" s="63" t="s">
        <v>10776</v>
      </c>
    </row>
    <row r="12635" spans="1:2" x14ac:dyDescent="0.25">
      <c r="A12635" s="62">
        <v>51121904</v>
      </c>
      <c r="B12635" s="63" t="s">
        <v>10576</v>
      </c>
    </row>
    <row r="12636" spans="1:2" x14ac:dyDescent="0.25">
      <c r="A12636" s="62">
        <v>51121905</v>
      </c>
      <c r="B12636" s="63" t="s">
        <v>13997</v>
      </c>
    </row>
    <row r="12637" spans="1:2" x14ac:dyDescent="0.25">
      <c r="A12637" s="62">
        <v>51121906</v>
      </c>
      <c r="B12637" s="63" t="s">
        <v>18146</v>
      </c>
    </row>
    <row r="12638" spans="1:2" x14ac:dyDescent="0.25">
      <c r="A12638" s="62">
        <v>51121907</v>
      </c>
      <c r="B12638" s="63" t="s">
        <v>3847</v>
      </c>
    </row>
    <row r="12639" spans="1:2" x14ac:dyDescent="0.25">
      <c r="A12639" s="62">
        <v>51121908</v>
      </c>
      <c r="B12639" s="63" t="s">
        <v>281</v>
      </c>
    </row>
    <row r="12640" spans="1:2" x14ac:dyDescent="0.25">
      <c r="A12640" s="62">
        <v>51122101</v>
      </c>
      <c r="B12640" s="63" t="s">
        <v>2181</v>
      </c>
    </row>
    <row r="12641" spans="1:2" x14ac:dyDescent="0.25">
      <c r="A12641" s="62">
        <v>51122102</v>
      </c>
      <c r="B12641" s="63" t="s">
        <v>4198</v>
      </c>
    </row>
    <row r="12642" spans="1:2" x14ac:dyDescent="0.25">
      <c r="A12642" s="62">
        <v>51122103</v>
      </c>
      <c r="B12642" s="63" t="s">
        <v>12172</v>
      </c>
    </row>
    <row r="12643" spans="1:2" x14ac:dyDescent="0.25">
      <c r="A12643" s="62">
        <v>51122104</v>
      </c>
      <c r="B12643" s="63" t="s">
        <v>10066</v>
      </c>
    </row>
    <row r="12644" spans="1:2" x14ac:dyDescent="0.25">
      <c r="A12644" s="62">
        <v>51122105</v>
      </c>
      <c r="B12644" s="63" t="s">
        <v>3569</v>
      </c>
    </row>
    <row r="12645" spans="1:2" x14ac:dyDescent="0.25">
      <c r="A12645" s="62">
        <v>51122107</v>
      </c>
      <c r="B12645" s="63" t="s">
        <v>7277</v>
      </c>
    </row>
    <row r="12646" spans="1:2" x14ac:dyDescent="0.25">
      <c r="A12646" s="62">
        <v>51122108</v>
      </c>
      <c r="B12646" s="63" t="s">
        <v>3707</v>
      </c>
    </row>
    <row r="12647" spans="1:2" x14ac:dyDescent="0.25">
      <c r="A12647" s="62">
        <v>51122109</v>
      </c>
      <c r="B12647" s="63" t="s">
        <v>13113</v>
      </c>
    </row>
    <row r="12648" spans="1:2" x14ac:dyDescent="0.25">
      <c r="A12648" s="62">
        <v>51122110</v>
      </c>
      <c r="B12648" s="63" t="s">
        <v>1515</v>
      </c>
    </row>
    <row r="12649" spans="1:2" x14ac:dyDescent="0.25">
      <c r="A12649" s="62">
        <v>51122111</v>
      </c>
      <c r="B12649" s="63" t="s">
        <v>2198</v>
      </c>
    </row>
    <row r="12650" spans="1:2" x14ac:dyDescent="0.25">
      <c r="A12650" s="62">
        <v>51122112</v>
      </c>
      <c r="B12650" s="63" t="s">
        <v>14844</v>
      </c>
    </row>
    <row r="12651" spans="1:2" x14ac:dyDescent="0.25">
      <c r="A12651" s="62">
        <v>51122201</v>
      </c>
      <c r="B12651" s="63" t="s">
        <v>5451</v>
      </c>
    </row>
    <row r="12652" spans="1:2" x14ac:dyDescent="0.25">
      <c r="A12652" s="62">
        <v>51122301</v>
      </c>
      <c r="B12652" s="63" t="s">
        <v>4009</v>
      </c>
    </row>
    <row r="12653" spans="1:2" x14ac:dyDescent="0.25">
      <c r="A12653" s="62">
        <v>51131501</v>
      </c>
      <c r="B12653" s="63" t="s">
        <v>16763</v>
      </c>
    </row>
    <row r="12654" spans="1:2" x14ac:dyDescent="0.25">
      <c r="A12654" s="62">
        <v>51131502</v>
      </c>
      <c r="B12654" s="63" t="s">
        <v>11772</v>
      </c>
    </row>
    <row r="12655" spans="1:2" x14ac:dyDescent="0.25">
      <c r="A12655" s="62">
        <v>51131503</v>
      </c>
      <c r="B12655" s="63" t="s">
        <v>15111</v>
      </c>
    </row>
    <row r="12656" spans="1:2" x14ac:dyDescent="0.25">
      <c r="A12656" s="62">
        <v>51131504</v>
      </c>
      <c r="B12656" s="63" t="s">
        <v>499</v>
      </c>
    </row>
    <row r="12657" spans="1:2" x14ac:dyDescent="0.25">
      <c r="A12657" s="62">
        <v>51131505</v>
      </c>
      <c r="B12657" s="63" t="s">
        <v>8771</v>
      </c>
    </row>
    <row r="12658" spans="1:2" x14ac:dyDescent="0.25">
      <c r="A12658" s="62">
        <v>51131506</v>
      </c>
      <c r="B12658" s="63" t="s">
        <v>10635</v>
      </c>
    </row>
    <row r="12659" spans="1:2" x14ac:dyDescent="0.25">
      <c r="A12659" s="62">
        <v>51131507</v>
      </c>
      <c r="B12659" s="63" t="s">
        <v>5893</v>
      </c>
    </row>
    <row r="12660" spans="1:2" x14ac:dyDescent="0.25">
      <c r="A12660" s="62">
        <v>51131508</v>
      </c>
      <c r="B12660" s="63" t="s">
        <v>4223</v>
      </c>
    </row>
    <row r="12661" spans="1:2" x14ac:dyDescent="0.25">
      <c r="A12661" s="62">
        <v>51131509</v>
      </c>
      <c r="B12661" s="63" t="s">
        <v>12730</v>
      </c>
    </row>
    <row r="12662" spans="1:2" x14ac:dyDescent="0.25">
      <c r="A12662" s="62">
        <v>51131510</v>
      </c>
      <c r="B12662" s="63" t="s">
        <v>5537</v>
      </c>
    </row>
    <row r="12663" spans="1:2" x14ac:dyDescent="0.25">
      <c r="A12663" s="62">
        <v>51131511</v>
      </c>
      <c r="B12663" s="63" t="s">
        <v>3270</v>
      </c>
    </row>
    <row r="12664" spans="1:2" x14ac:dyDescent="0.25">
      <c r="A12664" s="62">
        <v>51131512</v>
      </c>
      <c r="B12664" s="63" t="s">
        <v>15814</v>
      </c>
    </row>
    <row r="12665" spans="1:2" x14ac:dyDescent="0.25">
      <c r="A12665" s="62">
        <v>51131513</v>
      </c>
      <c r="B12665" s="63" t="s">
        <v>9069</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14675</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3732</v>
      </c>
    </row>
    <row r="12672" spans="1:2" x14ac:dyDescent="0.25">
      <c r="A12672" s="62">
        <v>51131604</v>
      </c>
      <c r="B12672" s="63" t="s">
        <v>12160</v>
      </c>
    </row>
    <row r="12673" spans="1:2" x14ac:dyDescent="0.25">
      <c r="A12673" s="62">
        <v>51131605</v>
      </c>
      <c r="B12673" s="63" t="s">
        <v>11681</v>
      </c>
    </row>
    <row r="12674" spans="1:2" x14ac:dyDescent="0.25">
      <c r="A12674" s="62">
        <v>51131606</v>
      </c>
      <c r="B12674" s="63" t="s">
        <v>1229</v>
      </c>
    </row>
    <row r="12675" spans="1:2" x14ac:dyDescent="0.25">
      <c r="A12675" s="62">
        <v>51131607</v>
      </c>
      <c r="B12675" s="63" t="s">
        <v>1354</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6800</v>
      </c>
    </row>
    <row r="12680" spans="1:2" x14ac:dyDescent="0.25">
      <c r="A12680" s="62">
        <v>51131612</v>
      </c>
      <c r="B12680" s="63" t="s">
        <v>10474</v>
      </c>
    </row>
    <row r="12681" spans="1:2" x14ac:dyDescent="0.25">
      <c r="A12681" s="62">
        <v>51131613</v>
      </c>
      <c r="B12681" s="63" t="s">
        <v>2699</v>
      </c>
    </row>
    <row r="12682" spans="1:2" x14ac:dyDescent="0.25">
      <c r="A12682" s="62">
        <v>51131614</v>
      </c>
      <c r="B12682" s="63" t="s">
        <v>6858</v>
      </c>
    </row>
    <row r="12683" spans="1:2" x14ac:dyDescent="0.25">
      <c r="A12683" s="62">
        <v>51131615</v>
      </c>
      <c r="B12683" s="63" t="s">
        <v>16978</v>
      </c>
    </row>
    <row r="12684" spans="1:2" x14ac:dyDescent="0.25">
      <c r="A12684" s="62">
        <v>51131616</v>
      </c>
      <c r="B12684" s="63" t="s">
        <v>11415</v>
      </c>
    </row>
    <row r="12685" spans="1:2" x14ac:dyDescent="0.25">
      <c r="A12685" s="62">
        <v>51131617</v>
      </c>
      <c r="B12685" s="63" t="s">
        <v>2883</v>
      </c>
    </row>
    <row r="12686" spans="1:2" x14ac:dyDescent="0.25">
      <c r="A12686" s="62">
        <v>51131701</v>
      </c>
      <c r="B12686" s="63" t="s">
        <v>15939</v>
      </c>
    </row>
    <row r="12687" spans="1:2" x14ac:dyDescent="0.25">
      <c r="A12687" s="62">
        <v>51131702</v>
      </c>
      <c r="B12687" s="63" t="s">
        <v>1287</v>
      </c>
    </row>
    <row r="12688" spans="1:2" x14ac:dyDescent="0.25">
      <c r="A12688" s="62">
        <v>51131703</v>
      </c>
      <c r="B12688" s="63" t="s">
        <v>18752</v>
      </c>
    </row>
    <row r="12689" spans="1:2" x14ac:dyDescent="0.25">
      <c r="A12689" s="62">
        <v>51131704</v>
      </c>
      <c r="B12689" s="63" t="s">
        <v>11481</v>
      </c>
    </row>
    <row r="12690" spans="1:2" x14ac:dyDescent="0.25">
      <c r="A12690" s="62">
        <v>51131705</v>
      </c>
      <c r="B12690" s="63" t="s">
        <v>10785</v>
      </c>
    </row>
    <row r="12691" spans="1:2" x14ac:dyDescent="0.25">
      <c r="A12691" s="62">
        <v>51131706</v>
      </c>
      <c r="B12691" s="63" t="s">
        <v>3941</v>
      </c>
    </row>
    <row r="12692" spans="1:2" x14ac:dyDescent="0.25">
      <c r="A12692" s="62">
        <v>51131707</v>
      </c>
      <c r="B12692" s="63" t="s">
        <v>8126</v>
      </c>
    </row>
    <row r="12693" spans="1:2" x14ac:dyDescent="0.25">
      <c r="A12693" s="62">
        <v>51131708</v>
      </c>
      <c r="B12693" s="63" t="s">
        <v>10641</v>
      </c>
    </row>
    <row r="12694" spans="1:2" x14ac:dyDescent="0.25">
      <c r="A12694" s="62">
        <v>51131709</v>
      </c>
      <c r="B12694" s="63" t="s">
        <v>1942</v>
      </c>
    </row>
    <row r="12695" spans="1:2" x14ac:dyDescent="0.25">
      <c r="A12695" s="62">
        <v>51131710</v>
      </c>
      <c r="B12695" s="63" t="s">
        <v>14300</v>
      </c>
    </row>
    <row r="12696" spans="1:2" x14ac:dyDescent="0.25">
      <c r="A12696" s="62">
        <v>51131711</v>
      </c>
      <c r="B12696" s="63" t="s">
        <v>12126</v>
      </c>
    </row>
    <row r="12697" spans="1:2" x14ac:dyDescent="0.25">
      <c r="A12697" s="62">
        <v>51131712</v>
      </c>
      <c r="B12697" s="63" t="s">
        <v>10616</v>
      </c>
    </row>
    <row r="12698" spans="1:2" x14ac:dyDescent="0.25">
      <c r="A12698" s="62">
        <v>51131713</v>
      </c>
      <c r="B12698" s="63" t="s">
        <v>8627</v>
      </c>
    </row>
    <row r="12699" spans="1:2" x14ac:dyDescent="0.25">
      <c r="A12699" s="62">
        <v>51131714</v>
      </c>
      <c r="B12699" s="63" t="s">
        <v>3108</v>
      </c>
    </row>
    <row r="12700" spans="1:2" x14ac:dyDescent="0.25">
      <c r="A12700" s="62">
        <v>51131715</v>
      </c>
      <c r="B12700" s="63" t="s">
        <v>5264</v>
      </c>
    </row>
    <row r="12701" spans="1:2" x14ac:dyDescent="0.25">
      <c r="A12701" s="62">
        <v>51131716</v>
      </c>
      <c r="B12701" s="63" t="s">
        <v>2485</v>
      </c>
    </row>
    <row r="12702" spans="1:2" x14ac:dyDescent="0.25">
      <c r="A12702" s="62">
        <v>51131801</v>
      </c>
      <c r="B12702" s="63" t="s">
        <v>1385</v>
      </c>
    </row>
    <row r="12703" spans="1:2" x14ac:dyDescent="0.25">
      <c r="A12703" s="62">
        <v>51131802</v>
      </c>
      <c r="B12703" s="63" t="s">
        <v>7625</v>
      </c>
    </row>
    <row r="12704" spans="1:2" x14ac:dyDescent="0.25">
      <c r="A12704" s="62">
        <v>51131803</v>
      </c>
      <c r="B12704" s="63" t="s">
        <v>6740</v>
      </c>
    </row>
    <row r="12705" spans="1:2" x14ac:dyDescent="0.25">
      <c r="A12705" s="62">
        <v>51131804</v>
      </c>
      <c r="B12705" s="63" t="s">
        <v>12336</v>
      </c>
    </row>
    <row r="12706" spans="1:2" x14ac:dyDescent="0.25">
      <c r="A12706" s="62">
        <v>51131805</v>
      </c>
      <c r="B12706" s="63" t="s">
        <v>13109</v>
      </c>
    </row>
    <row r="12707" spans="1:2" x14ac:dyDescent="0.25">
      <c r="A12707" s="62">
        <v>51131806</v>
      </c>
      <c r="B12707" s="63" t="s">
        <v>15434</v>
      </c>
    </row>
    <row r="12708" spans="1:2" x14ac:dyDescent="0.25">
      <c r="A12708" s="62">
        <v>51131807</v>
      </c>
      <c r="B12708" s="63" t="s">
        <v>10727</v>
      </c>
    </row>
    <row r="12709" spans="1:2" x14ac:dyDescent="0.25">
      <c r="A12709" s="62">
        <v>51131808</v>
      </c>
      <c r="B12709" s="63" t="s">
        <v>4319</v>
      </c>
    </row>
    <row r="12710" spans="1:2" x14ac:dyDescent="0.25">
      <c r="A12710" s="62">
        <v>51131809</v>
      </c>
      <c r="B12710" s="63" t="s">
        <v>17643</v>
      </c>
    </row>
    <row r="12711" spans="1:2" x14ac:dyDescent="0.25">
      <c r="A12711" s="62">
        <v>51131901</v>
      </c>
      <c r="B12711" s="63" t="s">
        <v>1223</v>
      </c>
    </row>
    <row r="12712" spans="1:2" x14ac:dyDescent="0.25">
      <c r="A12712" s="62">
        <v>51131903</v>
      </c>
      <c r="B12712" s="63" t="s">
        <v>15070</v>
      </c>
    </row>
    <row r="12713" spans="1:2" x14ac:dyDescent="0.25">
      <c r="A12713" s="62">
        <v>51131904</v>
      </c>
      <c r="B12713" s="63" t="s">
        <v>12996</v>
      </c>
    </row>
    <row r="12714" spans="1:2" x14ac:dyDescent="0.25">
      <c r="A12714" s="62">
        <v>51131905</v>
      </c>
      <c r="B12714" s="63" t="s">
        <v>1517</v>
      </c>
    </row>
    <row r="12715" spans="1:2" x14ac:dyDescent="0.25">
      <c r="A12715" s="62">
        <v>51131906</v>
      </c>
      <c r="B12715" s="63" t="s">
        <v>18269</v>
      </c>
    </row>
    <row r="12716" spans="1:2" x14ac:dyDescent="0.25">
      <c r="A12716" s="62">
        <v>51131907</v>
      </c>
      <c r="B12716" s="63" t="s">
        <v>3998</v>
      </c>
    </row>
    <row r="12717" spans="1:2" x14ac:dyDescent="0.25">
      <c r="A12717" s="62">
        <v>51131908</v>
      </c>
      <c r="B12717" s="63" t="s">
        <v>14619</v>
      </c>
    </row>
    <row r="12718" spans="1:2" x14ac:dyDescent="0.25">
      <c r="A12718" s="62">
        <v>51131909</v>
      </c>
      <c r="B12718" s="63" t="s">
        <v>18454</v>
      </c>
    </row>
    <row r="12719" spans="1:2" x14ac:dyDescent="0.25">
      <c r="A12719" s="62">
        <v>51131910</v>
      </c>
      <c r="B12719" s="63" t="s">
        <v>9211</v>
      </c>
    </row>
    <row r="12720" spans="1:2" x14ac:dyDescent="0.25">
      <c r="A12720" s="62">
        <v>51132001</v>
      </c>
      <c r="B12720" s="63" t="s">
        <v>2227</v>
      </c>
    </row>
    <row r="12721" spans="1:2" x14ac:dyDescent="0.25">
      <c r="A12721" s="62">
        <v>51141501</v>
      </c>
      <c r="B12721" s="63" t="s">
        <v>13706</v>
      </c>
    </row>
    <row r="12722" spans="1:2" x14ac:dyDescent="0.25">
      <c r="A12722" s="62">
        <v>51141502</v>
      </c>
      <c r="B12722" s="63" t="s">
        <v>9158</v>
      </c>
    </row>
    <row r="12723" spans="1:2" x14ac:dyDescent="0.25">
      <c r="A12723" s="62">
        <v>51141503</v>
      </c>
      <c r="B12723" s="63" t="s">
        <v>7583</v>
      </c>
    </row>
    <row r="12724" spans="1:2" x14ac:dyDescent="0.25">
      <c r="A12724" s="62">
        <v>51141504</v>
      </c>
      <c r="B12724" s="63" t="s">
        <v>14104</v>
      </c>
    </row>
    <row r="12725" spans="1:2" x14ac:dyDescent="0.25">
      <c r="A12725" s="62">
        <v>51141505</v>
      </c>
      <c r="B12725" s="63" t="s">
        <v>387</v>
      </c>
    </row>
    <row r="12726" spans="1:2" x14ac:dyDescent="0.25">
      <c r="A12726" s="62">
        <v>51141506</v>
      </c>
      <c r="B12726" s="63" t="s">
        <v>4427</v>
      </c>
    </row>
    <row r="12727" spans="1:2" x14ac:dyDescent="0.25">
      <c r="A12727" s="62">
        <v>51141507</v>
      </c>
      <c r="B12727" s="63" t="s">
        <v>7711</v>
      </c>
    </row>
    <row r="12728" spans="1:2" x14ac:dyDescent="0.25">
      <c r="A12728" s="62">
        <v>51141508</v>
      </c>
      <c r="B12728" s="63" t="s">
        <v>12888</v>
      </c>
    </row>
    <row r="12729" spans="1:2" x14ac:dyDescent="0.25">
      <c r="A12729" s="62">
        <v>51141509</v>
      </c>
      <c r="B12729" s="63" t="s">
        <v>1251</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12972</v>
      </c>
    </row>
    <row r="12734" spans="1:2" x14ac:dyDescent="0.25">
      <c r="A12734" s="62">
        <v>51141514</v>
      </c>
      <c r="B12734" s="63" t="s">
        <v>15002</v>
      </c>
    </row>
    <row r="12735" spans="1:2" x14ac:dyDescent="0.25">
      <c r="A12735" s="62">
        <v>51141515</v>
      </c>
      <c r="B12735" s="63" t="s">
        <v>5132</v>
      </c>
    </row>
    <row r="12736" spans="1:2" x14ac:dyDescent="0.25">
      <c r="A12736" s="62">
        <v>51141516</v>
      </c>
      <c r="B12736" s="63" t="s">
        <v>7325</v>
      </c>
    </row>
    <row r="12737" spans="1:2" x14ac:dyDescent="0.25">
      <c r="A12737" s="62">
        <v>51141517</v>
      </c>
      <c r="B12737" s="63" t="s">
        <v>13969</v>
      </c>
    </row>
    <row r="12738" spans="1:2" x14ac:dyDescent="0.25">
      <c r="A12738" s="62">
        <v>51141518</v>
      </c>
      <c r="B12738" s="63" t="s">
        <v>6844</v>
      </c>
    </row>
    <row r="12739" spans="1:2" x14ac:dyDescent="0.25">
      <c r="A12739" s="62">
        <v>51141519</v>
      </c>
      <c r="B12739" s="63" t="s">
        <v>3529</v>
      </c>
    </row>
    <row r="12740" spans="1:2" x14ac:dyDescent="0.25">
      <c r="A12740" s="62">
        <v>51141520</v>
      </c>
      <c r="B12740" s="63" t="s">
        <v>8275</v>
      </c>
    </row>
    <row r="12741" spans="1:2" x14ac:dyDescent="0.25">
      <c r="A12741" s="62">
        <v>51141521</v>
      </c>
      <c r="B12741" s="63" t="s">
        <v>8373</v>
      </c>
    </row>
    <row r="12742" spans="1:2" x14ac:dyDescent="0.25">
      <c r="A12742" s="62">
        <v>51141522</v>
      </c>
      <c r="B12742" s="63" t="s">
        <v>14938</v>
      </c>
    </row>
    <row r="12743" spans="1:2" x14ac:dyDescent="0.25">
      <c r="A12743" s="62">
        <v>51141523</v>
      </c>
      <c r="B12743" s="63" t="s">
        <v>2307</v>
      </c>
    </row>
    <row r="12744" spans="1:2" x14ac:dyDescent="0.25">
      <c r="A12744" s="62">
        <v>51141524</v>
      </c>
      <c r="B12744" s="63" t="s">
        <v>4441</v>
      </c>
    </row>
    <row r="12745" spans="1:2" x14ac:dyDescent="0.25">
      <c r="A12745" s="62">
        <v>51141525</v>
      </c>
      <c r="B12745" s="63" t="s">
        <v>15639</v>
      </c>
    </row>
    <row r="12746" spans="1:2" x14ac:dyDescent="0.25">
      <c r="A12746" s="62">
        <v>51141526</v>
      </c>
      <c r="B12746" s="63" t="s">
        <v>3261</v>
      </c>
    </row>
    <row r="12747" spans="1:2" x14ac:dyDescent="0.25">
      <c r="A12747" s="62">
        <v>51141527</v>
      </c>
      <c r="B12747" s="63" t="s">
        <v>4160</v>
      </c>
    </row>
    <row r="12748" spans="1:2" x14ac:dyDescent="0.25">
      <c r="A12748" s="62">
        <v>51141528</v>
      </c>
      <c r="B12748" s="63" t="s">
        <v>7016</v>
      </c>
    </row>
    <row r="12749" spans="1:2" x14ac:dyDescent="0.25">
      <c r="A12749" s="62">
        <v>51141529</v>
      </c>
      <c r="B12749" s="63" t="s">
        <v>16260</v>
      </c>
    </row>
    <row r="12750" spans="1:2" x14ac:dyDescent="0.25">
      <c r="A12750" s="62">
        <v>51141530</v>
      </c>
      <c r="B12750" s="63" t="s">
        <v>3036</v>
      </c>
    </row>
    <row r="12751" spans="1:2" x14ac:dyDescent="0.25">
      <c r="A12751" s="62">
        <v>51141531</v>
      </c>
      <c r="B12751" s="63" t="s">
        <v>803</v>
      </c>
    </row>
    <row r="12752" spans="1:2" x14ac:dyDescent="0.25">
      <c r="A12752" s="62">
        <v>51141532</v>
      </c>
      <c r="B12752" s="63" t="s">
        <v>11232</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7673</v>
      </c>
    </row>
    <row r="12756" spans="1:2" x14ac:dyDescent="0.25">
      <c r="A12756" s="62">
        <v>51141603</v>
      </c>
      <c r="B12756" s="63" t="s">
        <v>10901</v>
      </c>
    </row>
    <row r="12757" spans="1:2" x14ac:dyDescent="0.25">
      <c r="A12757" s="62">
        <v>51141604</v>
      </c>
      <c r="B12757" s="63" t="s">
        <v>7380</v>
      </c>
    </row>
    <row r="12758" spans="1:2" x14ac:dyDescent="0.25">
      <c r="A12758" s="62">
        <v>51141605</v>
      </c>
      <c r="B12758" s="63" t="s">
        <v>8733</v>
      </c>
    </row>
    <row r="12759" spans="1:2" x14ac:dyDescent="0.25">
      <c r="A12759" s="62">
        <v>51141606</v>
      </c>
      <c r="B12759" s="63" t="s">
        <v>13850</v>
      </c>
    </row>
    <row r="12760" spans="1:2" x14ac:dyDescent="0.25">
      <c r="A12760" s="62">
        <v>51141607</v>
      </c>
      <c r="B12760" s="63" t="s">
        <v>3195</v>
      </c>
    </row>
    <row r="12761" spans="1:2" x14ac:dyDescent="0.25">
      <c r="A12761" s="62">
        <v>51141608</v>
      </c>
      <c r="B12761" s="63" t="s">
        <v>14740</v>
      </c>
    </row>
    <row r="12762" spans="1:2" x14ac:dyDescent="0.25">
      <c r="A12762" s="62">
        <v>51141609</v>
      </c>
      <c r="B12762" s="63" t="s">
        <v>7170</v>
      </c>
    </row>
    <row r="12763" spans="1:2" x14ac:dyDescent="0.25">
      <c r="A12763" s="62">
        <v>51141610</v>
      </c>
      <c r="B12763" s="63" t="s">
        <v>12112</v>
      </c>
    </row>
    <row r="12764" spans="1:2" x14ac:dyDescent="0.25">
      <c r="A12764" s="62">
        <v>51141611</v>
      </c>
      <c r="B12764" s="63" t="s">
        <v>8376</v>
      </c>
    </row>
    <row r="12765" spans="1:2" x14ac:dyDescent="0.25">
      <c r="A12765" s="62">
        <v>51141612</v>
      </c>
      <c r="B12765" s="63" t="s">
        <v>15948</v>
      </c>
    </row>
    <row r="12766" spans="1:2" x14ac:dyDescent="0.25">
      <c r="A12766" s="62">
        <v>51141613</v>
      </c>
      <c r="B12766" s="63" t="s">
        <v>18234</v>
      </c>
    </row>
    <row r="12767" spans="1:2" x14ac:dyDescent="0.25">
      <c r="A12767" s="62">
        <v>51141614</v>
      </c>
      <c r="B12767" s="63" t="s">
        <v>3132</v>
      </c>
    </row>
    <row r="12768" spans="1:2" x14ac:dyDescent="0.25">
      <c r="A12768" s="62">
        <v>51141615</v>
      </c>
      <c r="B12768" s="63" t="s">
        <v>10455</v>
      </c>
    </row>
    <row r="12769" spans="1:2" x14ac:dyDescent="0.25">
      <c r="A12769" s="62">
        <v>51141616</v>
      </c>
      <c r="B12769" s="63" t="s">
        <v>14652</v>
      </c>
    </row>
    <row r="12770" spans="1:2" x14ac:dyDescent="0.25">
      <c r="A12770" s="62">
        <v>51141617</v>
      </c>
      <c r="B12770" s="63" t="s">
        <v>6581</v>
      </c>
    </row>
    <row r="12771" spans="1:2" x14ac:dyDescent="0.25">
      <c r="A12771" s="62">
        <v>51141618</v>
      </c>
      <c r="B12771" s="63" t="s">
        <v>4589</v>
      </c>
    </row>
    <row r="12772" spans="1:2" x14ac:dyDescent="0.25">
      <c r="A12772" s="62">
        <v>51141619</v>
      </c>
      <c r="B12772" s="63" t="s">
        <v>8756</v>
      </c>
    </row>
    <row r="12773" spans="1:2" x14ac:dyDescent="0.25">
      <c r="A12773" s="62">
        <v>51141620</v>
      </c>
      <c r="B12773" s="63" t="s">
        <v>14078</v>
      </c>
    </row>
    <row r="12774" spans="1:2" x14ac:dyDescent="0.25">
      <c r="A12774" s="62">
        <v>51141621</v>
      </c>
      <c r="B12774" s="63" t="s">
        <v>3428</v>
      </c>
    </row>
    <row r="12775" spans="1:2" x14ac:dyDescent="0.25">
      <c r="A12775" s="62">
        <v>51141622</v>
      </c>
      <c r="B12775" s="63" t="s">
        <v>5042</v>
      </c>
    </row>
    <row r="12776" spans="1:2" x14ac:dyDescent="0.25">
      <c r="A12776" s="62">
        <v>51141623</v>
      </c>
      <c r="B12776" s="63" t="s">
        <v>8470</v>
      </c>
    </row>
    <row r="12777" spans="1:2" x14ac:dyDescent="0.25">
      <c r="A12777" s="62">
        <v>51141624</v>
      </c>
      <c r="B12777" s="63" t="s">
        <v>83</v>
      </c>
    </row>
    <row r="12778" spans="1:2" x14ac:dyDescent="0.25">
      <c r="A12778" s="62">
        <v>51141625</v>
      </c>
      <c r="B12778" s="63" t="s">
        <v>5411</v>
      </c>
    </row>
    <row r="12779" spans="1:2" x14ac:dyDescent="0.25">
      <c r="A12779" s="62">
        <v>51141626</v>
      </c>
      <c r="B12779" s="63" t="s">
        <v>6246</v>
      </c>
    </row>
    <row r="12780" spans="1:2" x14ac:dyDescent="0.25">
      <c r="A12780" s="62">
        <v>51141627</v>
      </c>
      <c r="B12780" s="63" t="s">
        <v>14600</v>
      </c>
    </row>
    <row r="12781" spans="1:2" x14ac:dyDescent="0.25">
      <c r="A12781" s="62">
        <v>51141628</v>
      </c>
      <c r="B12781" s="63" t="s">
        <v>393</v>
      </c>
    </row>
    <row r="12782" spans="1:2" x14ac:dyDescent="0.25">
      <c r="A12782" s="62">
        <v>51141629</v>
      </c>
      <c r="B12782" s="63" t="s">
        <v>5070</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12842</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15091</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1620</v>
      </c>
    </row>
    <row r="12797" spans="1:2" x14ac:dyDescent="0.25">
      <c r="A12797" s="62">
        <v>51141711</v>
      </c>
      <c r="B12797" s="63" t="s">
        <v>513</v>
      </c>
    </row>
    <row r="12798" spans="1:2" x14ac:dyDescent="0.25">
      <c r="A12798" s="62">
        <v>51141712</v>
      </c>
      <c r="B12798" s="63" t="s">
        <v>8710</v>
      </c>
    </row>
    <row r="12799" spans="1:2" x14ac:dyDescent="0.25">
      <c r="A12799" s="62">
        <v>51141713</v>
      </c>
      <c r="B12799" s="63" t="s">
        <v>3456</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1809</v>
      </c>
    </row>
    <row r="12804" spans="1:2" x14ac:dyDescent="0.25">
      <c r="A12804" s="62">
        <v>51141718</v>
      </c>
      <c r="B12804" s="63" t="s">
        <v>348</v>
      </c>
    </row>
    <row r="12805" spans="1:2" x14ac:dyDescent="0.25">
      <c r="A12805" s="62">
        <v>51141719</v>
      </c>
      <c r="B12805" s="63" t="s">
        <v>7326</v>
      </c>
    </row>
    <row r="12806" spans="1:2" x14ac:dyDescent="0.25">
      <c r="A12806" s="62">
        <v>51141720</v>
      </c>
      <c r="B12806" s="63" t="s">
        <v>10795</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14610</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5047</v>
      </c>
    </row>
    <row r="12813" spans="1:2" x14ac:dyDescent="0.25">
      <c r="A12813" s="62">
        <v>51141727</v>
      </c>
      <c r="B12813" s="63" t="s">
        <v>17931</v>
      </c>
    </row>
    <row r="12814" spans="1:2" x14ac:dyDescent="0.25">
      <c r="A12814" s="62">
        <v>51141728</v>
      </c>
      <c r="B12814" s="63" t="s">
        <v>15209</v>
      </c>
    </row>
    <row r="12815" spans="1:2" x14ac:dyDescent="0.25">
      <c r="A12815" s="62">
        <v>51141729</v>
      </c>
      <c r="B12815" s="63" t="s">
        <v>7059</v>
      </c>
    </row>
    <row r="12816" spans="1:2" x14ac:dyDescent="0.25">
      <c r="A12816" s="62">
        <v>51141801</v>
      </c>
      <c r="B12816" s="63" t="s">
        <v>1987</v>
      </c>
    </row>
    <row r="12817" spans="1:2" x14ac:dyDescent="0.25">
      <c r="A12817" s="62">
        <v>51141802</v>
      </c>
      <c r="B12817" s="63" t="s">
        <v>12792</v>
      </c>
    </row>
    <row r="12818" spans="1:2" x14ac:dyDescent="0.25">
      <c r="A12818" s="62">
        <v>51141803</v>
      </c>
      <c r="B12818" s="63" t="s">
        <v>3909</v>
      </c>
    </row>
    <row r="12819" spans="1:2" x14ac:dyDescent="0.25">
      <c r="A12819" s="62">
        <v>51141804</v>
      </c>
      <c r="B12819" s="63" t="s">
        <v>10313</v>
      </c>
    </row>
    <row r="12820" spans="1:2" x14ac:dyDescent="0.25">
      <c r="A12820" s="62">
        <v>51141805</v>
      </c>
      <c r="B12820" s="63" t="s">
        <v>14816</v>
      </c>
    </row>
    <row r="12821" spans="1:2" x14ac:dyDescent="0.25">
      <c r="A12821" s="62">
        <v>51141806</v>
      </c>
      <c r="B12821" s="63" t="s">
        <v>11929</v>
      </c>
    </row>
    <row r="12822" spans="1:2" x14ac:dyDescent="0.25">
      <c r="A12822" s="62">
        <v>51141807</v>
      </c>
      <c r="B12822" s="63" t="s">
        <v>11597</v>
      </c>
    </row>
    <row r="12823" spans="1:2" x14ac:dyDescent="0.25">
      <c r="A12823" s="62">
        <v>51141808</v>
      </c>
      <c r="B12823" s="63" t="s">
        <v>11433</v>
      </c>
    </row>
    <row r="12824" spans="1:2" x14ac:dyDescent="0.25">
      <c r="A12824" s="62">
        <v>51141809</v>
      </c>
      <c r="B12824" s="63" t="s">
        <v>6020</v>
      </c>
    </row>
    <row r="12825" spans="1:2" x14ac:dyDescent="0.25">
      <c r="A12825" s="62">
        <v>51141810</v>
      </c>
      <c r="B12825" s="63" t="s">
        <v>2706</v>
      </c>
    </row>
    <row r="12826" spans="1:2" x14ac:dyDescent="0.25">
      <c r="A12826" s="62">
        <v>51141811</v>
      </c>
      <c r="B12826" s="63" t="s">
        <v>14989</v>
      </c>
    </row>
    <row r="12827" spans="1:2" x14ac:dyDescent="0.25">
      <c r="A12827" s="62">
        <v>51141812</v>
      </c>
      <c r="B12827" s="63" t="s">
        <v>11441</v>
      </c>
    </row>
    <row r="12828" spans="1:2" x14ac:dyDescent="0.25">
      <c r="A12828" s="62">
        <v>51141813</v>
      </c>
      <c r="B12828" s="63" t="s">
        <v>6779</v>
      </c>
    </row>
    <row r="12829" spans="1:2" x14ac:dyDescent="0.25">
      <c r="A12829" s="62">
        <v>51141814</v>
      </c>
      <c r="B12829" s="63" t="s">
        <v>2728</v>
      </c>
    </row>
    <row r="12830" spans="1:2" x14ac:dyDescent="0.25">
      <c r="A12830" s="62">
        <v>51141815</v>
      </c>
      <c r="B12830" s="63" t="s">
        <v>6173</v>
      </c>
    </row>
    <row r="12831" spans="1:2" x14ac:dyDescent="0.25">
      <c r="A12831" s="62">
        <v>51141816</v>
      </c>
      <c r="B12831" s="63" t="s">
        <v>6990</v>
      </c>
    </row>
    <row r="12832" spans="1:2" x14ac:dyDescent="0.25">
      <c r="A12832" s="62">
        <v>51141817</v>
      </c>
      <c r="B12832" s="63" t="s">
        <v>2067</v>
      </c>
    </row>
    <row r="12833" spans="1:2" x14ac:dyDescent="0.25">
      <c r="A12833" s="62">
        <v>51141818</v>
      </c>
      <c r="B12833" s="63" t="s">
        <v>13675</v>
      </c>
    </row>
    <row r="12834" spans="1:2" x14ac:dyDescent="0.25">
      <c r="A12834" s="62">
        <v>51141819</v>
      </c>
      <c r="B12834" s="63" t="s">
        <v>6764</v>
      </c>
    </row>
    <row r="12835" spans="1:2" x14ac:dyDescent="0.25">
      <c r="A12835" s="62">
        <v>51141820</v>
      </c>
      <c r="B12835" s="63" t="s">
        <v>9321</v>
      </c>
    </row>
    <row r="12836" spans="1:2" x14ac:dyDescent="0.25">
      <c r="A12836" s="62">
        <v>51141821</v>
      </c>
      <c r="B12836" s="63" t="s">
        <v>6043</v>
      </c>
    </row>
    <row r="12837" spans="1:2" x14ac:dyDescent="0.25">
      <c r="A12837" s="62">
        <v>51141822</v>
      </c>
      <c r="B12837" s="63" t="s">
        <v>13009</v>
      </c>
    </row>
    <row r="12838" spans="1:2" x14ac:dyDescent="0.25">
      <c r="A12838" s="62">
        <v>51141903</v>
      </c>
      <c r="B12838" s="63" t="s">
        <v>13671</v>
      </c>
    </row>
    <row r="12839" spans="1:2" x14ac:dyDescent="0.25">
      <c r="A12839" s="62">
        <v>51141904</v>
      </c>
      <c r="B12839" s="63" t="s">
        <v>10837</v>
      </c>
    </row>
    <row r="12840" spans="1:2" x14ac:dyDescent="0.25">
      <c r="A12840" s="62">
        <v>51141907</v>
      </c>
      <c r="B12840" s="63" t="s">
        <v>18464</v>
      </c>
    </row>
    <row r="12841" spans="1:2" x14ac:dyDescent="0.25">
      <c r="A12841" s="62">
        <v>51141908</v>
      </c>
      <c r="B12841" s="63" t="s">
        <v>10233</v>
      </c>
    </row>
    <row r="12842" spans="1:2" x14ac:dyDescent="0.25">
      <c r="A12842" s="62">
        <v>51141910</v>
      </c>
      <c r="B12842" s="63" t="s">
        <v>7451</v>
      </c>
    </row>
    <row r="12843" spans="1:2" x14ac:dyDescent="0.25">
      <c r="A12843" s="62">
        <v>51141911</v>
      </c>
      <c r="B12843" s="63" t="s">
        <v>6221</v>
      </c>
    </row>
    <row r="12844" spans="1:2" x14ac:dyDescent="0.25">
      <c r="A12844" s="62">
        <v>51141912</v>
      </c>
      <c r="B12844" s="63" t="s">
        <v>3796</v>
      </c>
    </row>
    <row r="12845" spans="1:2" x14ac:dyDescent="0.25">
      <c r="A12845" s="62">
        <v>51141913</v>
      </c>
      <c r="B12845" s="63" t="s">
        <v>10975</v>
      </c>
    </row>
    <row r="12846" spans="1:2" x14ac:dyDescent="0.25">
      <c r="A12846" s="62">
        <v>51141914</v>
      </c>
      <c r="B12846" s="63" t="s">
        <v>18486</v>
      </c>
    </row>
    <row r="12847" spans="1:2" x14ac:dyDescent="0.25">
      <c r="A12847" s="62">
        <v>51141915</v>
      </c>
      <c r="B12847" s="63" t="s">
        <v>16081</v>
      </c>
    </row>
    <row r="12848" spans="1:2" x14ac:dyDescent="0.25">
      <c r="A12848" s="62">
        <v>51141916</v>
      </c>
      <c r="B12848" s="63" t="s">
        <v>7139</v>
      </c>
    </row>
    <row r="12849" spans="1:2" x14ac:dyDescent="0.25">
      <c r="A12849" s="62">
        <v>51141917</v>
      </c>
      <c r="B12849" s="63" t="s">
        <v>16380</v>
      </c>
    </row>
    <row r="12850" spans="1:2" x14ac:dyDescent="0.25">
      <c r="A12850" s="62">
        <v>51141918</v>
      </c>
      <c r="B12850" s="63" t="s">
        <v>10732</v>
      </c>
    </row>
    <row r="12851" spans="1:2" x14ac:dyDescent="0.25">
      <c r="A12851" s="62">
        <v>51141919</v>
      </c>
      <c r="B12851" s="63" t="s">
        <v>13538</v>
      </c>
    </row>
    <row r="12852" spans="1:2" x14ac:dyDescent="0.25">
      <c r="A12852" s="62">
        <v>51141920</v>
      </c>
      <c r="B12852" s="63" t="s">
        <v>14213</v>
      </c>
    </row>
    <row r="12853" spans="1:2" x14ac:dyDescent="0.25">
      <c r="A12853" s="62">
        <v>51141921</v>
      </c>
      <c r="B12853" s="63" t="s">
        <v>2095</v>
      </c>
    </row>
    <row r="12854" spans="1:2" x14ac:dyDescent="0.25">
      <c r="A12854" s="62">
        <v>51141922</v>
      </c>
      <c r="B12854" s="63" t="s">
        <v>16592</v>
      </c>
    </row>
    <row r="12855" spans="1:2" x14ac:dyDescent="0.25">
      <c r="A12855" s="62">
        <v>51142001</v>
      </c>
      <c r="B12855" s="63" t="s">
        <v>3142</v>
      </c>
    </row>
    <row r="12856" spans="1:2" x14ac:dyDescent="0.25">
      <c r="A12856" s="62">
        <v>51142002</v>
      </c>
      <c r="B12856" s="63" t="s">
        <v>2301</v>
      </c>
    </row>
    <row r="12857" spans="1:2" x14ac:dyDescent="0.25">
      <c r="A12857" s="62">
        <v>51142003</v>
      </c>
      <c r="B12857" s="63" t="s">
        <v>13505</v>
      </c>
    </row>
    <row r="12858" spans="1:2" x14ac:dyDescent="0.25">
      <c r="A12858" s="62">
        <v>51142004</v>
      </c>
      <c r="B12858" s="63" t="s">
        <v>3870</v>
      </c>
    </row>
    <row r="12859" spans="1:2" x14ac:dyDescent="0.25">
      <c r="A12859" s="62">
        <v>51142005</v>
      </c>
      <c r="B12859" s="63" t="s">
        <v>14001</v>
      </c>
    </row>
    <row r="12860" spans="1:2" x14ac:dyDescent="0.25">
      <c r="A12860" s="62">
        <v>51142006</v>
      </c>
      <c r="B12860" s="63" t="s">
        <v>15978</v>
      </c>
    </row>
    <row r="12861" spans="1:2" x14ac:dyDescent="0.25">
      <c r="A12861" s="62">
        <v>51142009</v>
      </c>
      <c r="B12861" s="63" t="s">
        <v>3518</v>
      </c>
    </row>
    <row r="12862" spans="1:2" x14ac:dyDescent="0.25">
      <c r="A12862" s="62">
        <v>51142010</v>
      </c>
      <c r="B12862" s="63" t="s">
        <v>5706</v>
      </c>
    </row>
    <row r="12863" spans="1:2" x14ac:dyDescent="0.25">
      <c r="A12863" s="62">
        <v>51142011</v>
      </c>
      <c r="B12863" s="63" t="s">
        <v>7242</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4676</v>
      </c>
    </row>
    <row r="12867" spans="1:2" x14ac:dyDescent="0.25">
      <c r="A12867" s="62">
        <v>51142015</v>
      </c>
      <c r="B12867" s="63" t="s">
        <v>7974</v>
      </c>
    </row>
    <row r="12868" spans="1:2" x14ac:dyDescent="0.25">
      <c r="A12868" s="62">
        <v>51142016</v>
      </c>
      <c r="B12868" s="63" t="s">
        <v>7485</v>
      </c>
    </row>
    <row r="12869" spans="1:2" x14ac:dyDescent="0.25">
      <c r="A12869" s="62">
        <v>51142017</v>
      </c>
      <c r="B12869" s="63" t="s">
        <v>12366</v>
      </c>
    </row>
    <row r="12870" spans="1:2" x14ac:dyDescent="0.25">
      <c r="A12870" s="62">
        <v>51142018</v>
      </c>
      <c r="B12870" s="63" t="s">
        <v>8808</v>
      </c>
    </row>
    <row r="12871" spans="1:2" x14ac:dyDescent="0.25">
      <c r="A12871" s="62">
        <v>51142101</v>
      </c>
      <c r="B12871" s="63" t="s">
        <v>7472</v>
      </c>
    </row>
    <row r="12872" spans="1:2" x14ac:dyDescent="0.25">
      <c r="A12872" s="62">
        <v>51142102</v>
      </c>
      <c r="B12872" s="63" t="s">
        <v>18762</v>
      </c>
    </row>
    <row r="12873" spans="1:2" x14ac:dyDescent="0.25">
      <c r="A12873" s="62">
        <v>51142103</v>
      </c>
      <c r="B12873" s="63" t="s">
        <v>11058</v>
      </c>
    </row>
    <row r="12874" spans="1:2" x14ac:dyDescent="0.25">
      <c r="A12874" s="62">
        <v>51142104</v>
      </c>
      <c r="B12874" s="63" t="s">
        <v>2694</v>
      </c>
    </row>
    <row r="12875" spans="1:2" x14ac:dyDescent="0.25">
      <c r="A12875" s="62">
        <v>51142105</v>
      </c>
      <c r="B12875" s="63" t="s">
        <v>10271</v>
      </c>
    </row>
    <row r="12876" spans="1:2" x14ac:dyDescent="0.25">
      <c r="A12876" s="62">
        <v>51142106</v>
      </c>
      <c r="B12876" s="63" t="s">
        <v>6882</v>
      </c>
    </row>
    <row r="12877" spans="1:2" x14ac:dyDescent="0.25">
      <c r="A12877" s="62">
        <v>51142107</v>
      </c>
      <c r="B12877" s="63" t="s">
        <v>5091</v>
      </c>
    </row>
    <row r="12878" spans="1:2" x14ac:dyDescent="0.25">
      <c r="A12878" s="62">
        <v>51142108</v>
      </c>
      <c r="B12878" s="63" t="s">
        <v>16199</v>
      </c>
    </row>
    <row r="12879" spans="1:2" x14ac:dyDescent="0.25">
      <c r="A12879" s="62">
        <v>51142109</v>
      </c>
      <c r="B12879" s="63" t="s">
        <v>1847</v>
      </c>
    </row>
    <row r="12880" spans="1:2" x14ac:dyDescent="0.25">
      <c r="A12880" s="62">
        <v>51142110</v>
      </c>
      <c r="B12880" s="63" t="s">
        <v>6475</v>
      </c>
    </row>
    <row r="12881" spans="1:2" x14ac:dyDescent="0.25">
      <c r="A12881" s="62">
        <v>51142111</v>
      </c>
      <c r="B12881" s="63" t="s">
        <v>3454</v>
      </c>
    </row>
    <row r="12882" spans="1:2" x14ac:dyDescent="0.25">
      <c r="A12882" s="62">
        <v>51142112</v>
      </c>
      <c r="B12882" s="63" t="s">
        <v>6706</v>
      </c>
    </row>
    <row r="12883" spans="1:2" x14ac:dyDescent="0.25">
      <c r="A12883" s="62">
        <v>51142113</v>
      </c>
      <c r="B12883" s="63" t="s">
        <v>6149</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15102</v>
      </c>
    </row>
    <row r="12887" spans="1:2" x14ac:dyDescent="0.25">
      <c r="A12887" s="62">
        <v>51142118</v>
      </c>
      <c r="B12887" s="63" t="s">
        <v>10772</v>
      </c>
    </row>
    <row r="12888" spans="1:2" x14ac:dyDescent="0.25">
      <c r="A12888" s="62">
        <v>51142119</v>
      </c>
      <c r="B12888" s="63" t="s">
        <v>9122</v>
      </c>
    </row>
    <row r="12889" spans="1:2" x14ac:dyDescent="0.25">
      <c r="A12889" s="62">
        <v>51142120</v>
      </c>
      <c r="B12889" s="63" t="s">
        <v>16015</v>
      </c>
    </row>
    <row r="12890" spans="1:2" x14ac:dyDescent="0.25">
      <c r="A12890" s="62">
        <v>51142121</v>
      </c>
      <c r="B12890" s="63" t="s">
        <v>14381</v>
      </c>
    </row>
    <row r="12891" spans="1:2" x14ac:dyDescent="0.25">
      <c r="A12891" s="62">
        <v>51142122</v>
      </c>
      <c r="B12891" s="63" t="s">
        <v>13153</v>
      </c>
    </row>
    <row r="12892" spans="1:2" x14ac:dyDescent="0.25">
      <c r="A12892" s="62">
        <v>51142123</v>
      </c>
      <c r="B12892" s="63" t="s">
        <v>10201</v>
      </c>
    </row>
    <row r="12893" spans="1:2" x14ac:dyDescent="0.25">
      <c r="A12893" s="62">
        <v>51142124</v>
      </c>
      <c r="B12893" s="63" t="s">
        <v>16217</v>
      </c>
    </row>
    <row r="12894" spans="1:2" x14ac:dyDescent="0.25">
      <c r="A12894" s="62">
        <v>51142125</v>
      </c>
      <c r="B12894" s="63" t="s">
        <v>11850</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13083</v>
      </c>
    </row>
    <row r="12898" spans="1:2" x14ac:dyDescent="0.25">
      <c r="A12898" s="62">
        <v>51142129</v>
      </c>
      <c r="B12898" s="63" t="s">
        <v>10126</v>
      </c>
    </row>
    <row r="12899" spans="1:2" x14ac:dyDescent="0.25">
      <c r="A12899" s="62">
        <v>51142130</v>
      </c>
      <c r="B12899" s="63" t="s">
        <v>1982</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10633</v>
      </c>
    </row>
    <row r="12903" spans="1:2" x14ac:dyDescent="0.25">
      <c r="A12903" s="62">
        <v>51142134</v>
      </c>
      <c r="B12903" s="63" t="s">
        <v>3070</v>
      </c>
    </row>
    <row r="12904" spans="1:2" x14ac:dyDescent="0.25">
      <c r="A12904" s="62">
        <v>51142135</v>
      </c>
      <c r="B12904" s="63" t="s">
        <v>8947</v>
      </c>
    </row>
    <row r="12905" spans="1:2" x14ac:dyDescent="0.25">
      <c r="A12905" s="62">
        <v>51142136</v>
      </c>
      <c r="B12905" s="63" t="s">
        <v>545</v>
      </c>
    </row>
    <row r="12906" spans="1:2" x14ac:dyDescent="0.25">
      <c r="A12906" s="62">
        <v>51142137</v>
      </c>
      <c r="B12906" s="63" t="s">
        <v>10230</v>
      </c>
    </row>
    <row r="12907" spans="1:2" x14ac:dyDescent="0.25">
      <c r="A12907" s="62">
        <v>51142138</v>
      </c>
      <c r="B12907" s="63" t="s">
        <v>3501</v>
      </c>
    </row>
    <row r="12908" spans="1:2" x14ac:dyDescent="0.25">
      <c r="A12908" s="62">
        <v>51142139</v>
      </c>
      <c r="B12908" s="63" t="s">
        <v>8171</v>
      </c>
    </row>
    <row r="12909" spans="1:2" x14ac:dyDescent="0.25">
      <c r="A12909" s="62">
        <v>51142140</v>
      </c>
      <c r="B12909" s="63" t="s">
        <v>11575</v>
      </c>
    </row>
    <row r="12910" spans="1:2" x14ac:dyDescent="0.25">
      <c r="A12910" s="62">
        <v>51142141</v>
      </c>
      <c r="B12910" s="63" t="s">
        <v>1549</v>
      </c>
    </row>
    <row r="12911" spans="1:2" x14ac:dyDescent="0.25">
      <c r="A12911" s="62">
        <v>51142142</v>
      </c>
      <c r="B12911" s="63" t="s">
        <v>15188</v>
      </c>
    </row>
    <row r="12912" spans="1:2" x14ac:dyDescent="0.25">
      <c r="A12912" s="62">
        <v>51142143</v>
      </c>
      <c r="B12912" s="63" t="s">
        <v>2877</v>
      </c>
    </row>
    <row r="12913" spans="1:2" x14ac:dyDescent="0.25">
      <c r="A12913" s="62">
        <v>51142144</v>
      </c>
      <c r="B12913" s="63" t="s">
        <v>9663</v>
      </c>
    </row>
    <row r="12914" spans="1:2" x14ac:dyDescent="0.25">
      <c r="A12914" s="62">
        <v>51142145</v>
      </c>
      <c r="B12914" s="63" t="s">
        <v>11941</v>
      </c>
    </row>
    <row r="12915" spans="1:2" x14ac:dyDescent="0.25">
      <c r="A12915" s="62">
        <v>51142146</v>
      </c>
      <c r="B12915" s="63" t="s">
        <v>10004</v>
      </c>
    </row>
    <row r="12916" spans="1:2" x14ac:dyDescent="0.25">
      <c r="A12916" s="62">
        <v>51142147</v>
      </c>
      <c r="B12916" s="63" t="s">
        <v>5959</v>
      </c>
    </row>
    <row r="12917" spans="1:2" x14ac:dyDescent="0.25">
      <c r="A12917" s="62">
        <v>51142148</v>
      </c>
      <c r="B12917" s="63" t="s">
        <v>16131</v>
      </c>
    </row>
    <row r="12918" spans="1:2" x14ac:dyDescent="0.25">
      <c r="A12918" s="62">
        <v>51142149</v>
      </c>
      <c r="B12918" s="63" t="s">
        <v>8892</v>
      </c>
    </row>
    <row r="12919" spans="1:2" x14ac:dyDescent="0.25">
      <c r="A12919" s="62">
        <v>51142201</v>
      </c>
      <c r="B12919" s="63" t="s">
        <v>4197</v>
      </c>
    </row>
    <row r="12920" spans="1:2" x14ac:dyDescent="0.25">
      <c r="A12920" s="62">
        <v>51142202</v>
      </c>
      <c r="B12920" s="63" t="s">
        <v>8458</v>
      </c>
    </row>
    <row r="12921" spans="1:2" x14ac:dyDescent="0.25">
      <c r="A12921" s="62">
        <v>51142203</v>
      </c>
      <c r="B12921" s="63" t="s">
        <v>11863</v>
      </c>
    </row>
    <row r="12922" spans="1:2" x14ac:dyDescent="0.25">
      <c r="A12922" s="62">
        <v>51142205</v>
      </c>
      <c r="B12922" s="63" t="s">
        <v>6639</v>
      </c>
    </row>
    <row r="12923" spans="1:2" x14ac:dyDescent="0.25">
      <c r="A12923" s="62">
        <v>51142206</v>
      </c>
      <c r="B12923" s="63" t="s">
        <v>11882</v>
      </c>
    </row>
    <row r="12924" spans="1:2" x14ac:dyDescent="0.25">
      <c r="A12924" s="62">
        <v>51142207</v>
      </c>
      <c r="B12924" s="63" t="s">
        <v>10639</v>
      </c>
    </row>
    <row r="12925" spans="1:2" x14ac:dyDescent="0.25">
      <c r="A12925" s="62">
        <v>51142208</v>
      </c>
      <c r="B12925" s="63" t="s">
        <v>2677</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6701</v>
      </c>
    </row>
    <row r="12929" spans="1:2" x14ac:dyDescent="0.25">
      <c r="A12929" s="62">
        <v>51142212</v>
      </c>
      <c r="B12929" s="63" t="s">
        <v>10712</v>
      </c>
    </row>
    <row r="12930" spans="1:2" x14ac:dyDescent="0.25">
      <c r="A12930" s="62">
        <v>51142213</v>
      </c>
      <c r="B12930" s="63" t="s">
        <v>7206</v>
      </c>
    </row>
    <row r="12931" spans="1:2" x14ac:dyDescent="0.25">
      <c r="A12931" s="62">
        <v>51142214</v>
      </c>
      <c r="B12931" s="63" t="s">
        <v>10947</v>
      </c>
    </row>
    <row r="12932" spans="1:2" x14ac:dyDescent="0.25">
      <c r="A12932" s="62">
        <v>51142215</v>
      </c>
      <c r="B12932" s="63" t="s">
        <v>445</v>
      </c>
    </row>
    <row r="12933" spans="1:2" x14ac:dyDescent="0.25">
      <c r="A12933" s="62">
        <v>51142216</v>
      </c>
      <c r="B12933" s="63" t="s">
        <v>10559</v>
      </c>
    </row>
    <row r="12934" spans="1:2" x14ac:dyDescent="0.25">
      <c r="A12934" s="62">
        <v>51142217</v>
      </c>
      <c r="B12934" s="63" t="s">
        <v>7512</v>
      </c>
    </row>
    <row r="12935" spans="1:2" x14ac:dyDescent="0.25">
      <c r="A12935" s="62">
        <v>51142218</v>
      </c>
      <c r="B12935" s="63" t="s">
        <v>2331</v>
      </c>
    </row>
    <row r="12936" spans="1:2" x14ac:dyDescent="0.25">
      <c r="A12936" s="62">
        <v>51142219</v>
      </c>
      <c r="B12936" s="63" t="s">
        <v>5233</v>
      </c>
    </row>
    <row r="12937" spans="1:2" x14ac:dyDescent="0.25">
      <c r="A12937" s="62">
        <v>51142220</v>
      </c>
      <c r="B12937" s="63" t="s">
        <v>1707</v>
      </c>
    </row>
    <row r="12938" spans="1:2" x14ac:dyDescent="0.25">
      <c r="A12938" s="62">
        <v>51142221</v>
      </c>
      <c r="B12938" s="63" t="s">
        <v>1359</v>
      </c>
    </row>
    <row r="12939" spans="1:2" x14ac:dyDescent="0.25">
      <c r="A12939" s="62">
        <v>51142222</v>
      </c>
      <c r="B12939" s="63" t="s">
        <v>15836</v>
      </c>
    </row>
    <row r="12940" spans="1:2" x14ac:dyDescent="0.25">
      <c r="A12940" s="62">
        <v>51142223</v>
      </c>
      <c r="B12940" s="63" t="s">
        <v>5141</v>
      </c>
    </row>
    <row r="12941" spans="1:2" x14ac:dyDescent="0.25">
      <c r="A12941" s="62">
        <v>51142224</v>
      </c>
      <c r="B12941" s="63" t="s">
        <v>15175</v>
      </c>
    </row>
    <row r="12942" spans="1:2" x14ac:dyDescent="0.25">
      <c r="A12942" s="62">
        <v>51142225</v>
      </c>
      <c r="B12942" s="63" t="s">
        <v>11611</v>
      </c>
    </row>
    <row r="12943" spans="1:2" x14ac:dyDescent="0.25">
      <c r="A12943" s="62">
        <v>51142226</v>
      </c>
      <c r="B12943" s="63" t="s">
        <v>15801</v>
      </c>
    </row>
    <row r="12944" spans="1:2" x14ac:dyDescent="0.25">
      <c r="A12944" s="62">
        <v>51142227</v>
      </c>
      <c r="B12944" s="63" t="s">
        <v>14583</v>
      </c>
    </row>
    <row r="12945" spans="1:2" x14ac:dyDescent="0.25">
      <c r="A12945" s="62">
        <v>51142228</v>
      </c>
      <c r="B12945" s="63" t="s">
        <v>17565</v>
      </c>
    </row>
    <row r="12946" spans="1:2" x14ac:dyDescent="0.25">
      <c r="A12946" s="62">
        <v>51142229</v>
      </c>
      <c r="B12946" s="63" t="s">
        <v>7803</v>
      </c>
    </row>
    <row r="12947" spans="1:2" x14ac:dyDescent="0.25">
      <c r="A12947" s="62">
        <v>51142230</v>
      </c>
      <c r="B12947" s="63" t="s">
        <v>8616</v>
      </c>
    </row>
    <row r="12948" spans="1:2" x14ac:dyDescent="0.25">
      <c r="A12948" s="62">
        <v>51142231</v>
      </c>
      <c r="B12948" s="63" t="s">
        <v>16430</v>
      </c>
    </row>
    <row r="12949" spans="1:2" x14ac:dyDescent="0.25">
      <c r="A12949" s="62">
        <v>51142232</v>
      </c>
      <c r="B12949" s="63" t="s">
        <v>2370</v>
      </c>
    </row>
    <row r="12950" spans="1:2" x14ac:dyDescent="0.25">
      <c r="A12950" s="62">
        <v>51142233</v>
      </c>
      <c r="B12950" s="63" t="s">
        <v>8405</v>
      </c>
    </row>
    <row r="12951" spans="1:2" x14ac:dyDescent="0.25">
      <c r="A12951" s="62">
        <v>51142234</v>
      </c>
      <c r="B12951" s="63" t="s">
        <v>12098</v>
      </c>
    </row>
    <row r="12952" spans="1:2" x14ac:dyDescent="0.25">
      <c r="A12952" s="62">
        <v>51142235</v>
      </c>
      <c r="B12952" s="63" t="s">
        <v>12040</v>
      </c>
    </row>
    <row r="12953" spans="1:2" x14ac:dyDescent="0.25">
      <c r="A12953" s="62">
        <v>51142236</v>
      </c>
      <c r="B12953" s="63" t="s">
        <v>5127</v>
      </c>
    </row>
    <row r="12954" spans="1:2" x14ac:dyDescent="0.25">
      <c r="A12954" s="62">
        <v>51142237</v>
      </c>
      <c r="B12954" s="63" t="s">
        <v>1791</v>
      </c>
    </row>
    <row r="12955" spans="1:2" x14ac:dyDescent="0.25">
      <c r="A12955" s="62">
        <v>51142301</v>
      </c>
      <c r="B12955" s="63" t="s">
        <v>8628</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10578</v>
      </c>
    </row>
    <row r="12960" spans="1:2" x14ac:dyDescent="0.25">
      <c r="A12960" s="62">
        <v>51142401</v>
      </c>
      <c r="B12960" s="63" t="s">
        <v>1513</v>
      </c>
    </row>
    <row r="12961" spans="1:2" x14ac:dyDescent="0.25">
      <c r="A12961" s="62">
        <v>51142402</v>
      </c>
      <c r="B12961" s="63" t="s">
        <v>15480</v>
      </c>
    </row>
    <row r="12962" spans="1:2" x14ac:dyDescent="0.25">
      <c r="A12962" s="62">
        <v>51142403</v>
      </c>
      <c r="B12962" s="63" t="s">
        <v>6156</v>
      </c>
    </row>
    <row r="12963" spans="1:2" x14ac:dyDescent="0.25">
      <c r="A12963" s="62">
        <v>51142404</v>
      </c>
      <c r="B12963" s="63" t="s">
        <v>16279</v>
      </c>
    </row>
    <row r="12964" spans="1:2" x14ac:dyDescent="0.25">
      <c r="A12964" s="62">
        <v>51142405</v>
      </c>
      <c r="B12964" s="63" t="s">
        <v>10399</v>
      </c>
    </row>
    <row r="12965" spans="1:2" x14ac:dyDescent="0.25">
      <c r="A12965" s="62">
        <v>51142406</v>
      </c>
      <c r="B12965" s="63" t="s">
        <v>4981</v>
      </c>
    </row>
    <row r="12966" spans="1:2" x14ac:dyDescent="0.25">
      <c r="A12966" s="62">
        <v>51142407</v>
      </c>
      <c r="B12966" s="63" t="s">
        <v>14655</v>
      </c>
    </row>
    <row r="12967" spans="1:2" x14ac:dyDescent="0.25">
      <c r="A12967" s="62">
        <v>51142408</v>
      </c>
      <c r="B12967" s="63" t="s">
        <v>7700</v>
      </c>
    </row>
    <row r="12968" spans="1:2" x14ac:dyDescent="0.25">
      <c r="A12968" s="62">
        <v>51142409</v>
      </c>
      <c r="B12968" s="63" t="s">
        <v>2678</v>
      </c>
    </row>
    <row r="12969" spans="1:2" x14ac:dyDescent="0.25">
      <c r="A12969" s="62">
        <v>51142410</v>
      </c>
      <c r="B12969" s="63" t="s">
        <v>15195</v>
      </c>
    </row>
    <row r="12970" spans="1:2" x14ac:dyDescent="0.25">
      <c r="A12970" s="62">
        <v>51142411</v>
      </c>
      <c r="B12970" s="63" t="s">
        <v>3299</v>
      </c>
    </row>
    <row r="12971" spans="1:2" x14ac:dyDescent="0.25">
      <c r="A12971" s="62">
        <v>51142412</v>
      </c>
      <c r="B12971" s="63" t="s">
        <v>5235</v>
      </c>
    </row>
    <row r="12972" spans="1:2" x14ac:dyDescent="0.25">
      <c r="A12972" s="62">
        <v>51142413</v>
      </c>
      <c r="B12972" s="63" t="s">
        <v>3460</v>
      </c>
    </row>
    <row r="12973" spans="1:2" x14ac:dyDescent="0.25">
      <c r="A12973" s="62">
        <v>51142414</v>
      </c>
      <c r="B12973" s="63" t="s">
        <v>4954</v>
      </c>
    </row>
    <row r="12974" spans="1:2" x14ac:dyDescent="0.25">
      <c r="A12974" s="62">
        <v>51142501</v>
      </c>
      <c r="B12974" s="63" t="s">
        <v>12050</v>
      </c>
    </row>
    <row r="12975" spans="1:2" x14ac:dyDescent="0.25">
      <c r="A12975" s="62">
        <v>51142502</v>
      </c>
      <c r="B12975" s="63" t="s">
        <v>9119</v>
      </c>
    </row>
    <row r="12976" spans="1:2" x14ac:dyDescent="0.25">
      <c r="A12976" s="62">
        <v>51142503</v>
      </c>
      <c r="B12976" s="63" t="s">
        <v>6402</v>
      </c>
    </row>
    <row r="12977" spans="1:2" x14ac:dyDescent="0.25">
      <c r="A12977" s="62">
        <v>51142504</v>
      </c>
      <c r="B12977" s="63" t="s">
        <v>14635</v>
      </c>
    </row>
    <row r="12978" spans="1:2" x14ac:dyDescent="0.25">
      <c r="A12978" s="62">
        <v>51142505</v>
      </c>
      <c r="B12978" s="63" t="s">
        <v>18319</v>
      </c>
    </row>
    <row r="12979" spans="1:2" x14ac:dyDescent="0.25">
      <c r="A12979" s="62">
        <v>51142506</v>
      </c>
      <c r="B12979" s="63" t="s">
        <v>5683</v>
      </c>
    </row>
    <row r="12980" spans="1:2" x14ac:dyDescent="0.25">
      <c r="A12980" s="62">
        <v>51142507</v>
      </c>
      <c r="B12980" s="63" t="s">
        <v>11731</v>
      </c>
    </row>
    <row r="12981" spans="1:2" x14ac:dyDescent="0.25">
      <c r="A12981" s="62">
        <v>51142508</v>
      </c>
      <c r="B12981" s="63" t="s">
        <v>17140</v>
      </c>
    </row>
    <row r="12982" spans="1:2" x14ac:dyDescent="0.25">
      <c r="A12982" s="62">
        <v>51142509</v>
      </c>
      <c r="B12982" s="63" t="s">
        <v>5682</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11720</v>
      </c>
    </row>
    <row r="12987" spans="1:2" x14ac:dyDescent="0.25">
      <c r="A12987" s="62">
        <v>51142604</v>
      </c>
      <c r="B12987" s="63" t="s">
        <v>10065</v>
      </c>
    </row>
    <row r="12988" spans="1:2" x14ac:dyDescent="0.25">
      <c r="A12988" s="62">
        <v>51142605</v>
      </c>
      <c r="B12988" s="63" t="s">
        <v>15120</v>
      </c>
    </row>
    <row r="12989" spans="1:2" x14ac:dyDescent="0.25">
      <c r="A12989" s="62">
        <v>51142606</v>
      </c>
      <c r="B12989" s="63" t="s">
        <v>7585</v>
      </c>
    </row>
    <row r="12990" spans="1:2" x14ac:dyDescent="0.25">
      <c r="A12990" s="62">
        <v>51142607</v>
      </c>
      <c r="B12990" s="63" t="s">
        <v>13648</v>
      </c>
    </row>
    <row r="12991" spans="1:2" x14ac:dyDescent="0.25">
      <c r="A12991" s="62">
        <v>51142608</v>
      </c>
      <c r="B12991" s="63" t="s">
        <v>11650</v>
      </c>
    </row>
    <row r="12992" spans="1:2" x14ac:dyDescent="0.25">
      <c r="A12992" s="62">
        <v>51142609</v>
      </c>
      <c r="B12992" s="63" t="s">
        <v>4860</v>
      </c>
    </row>
    <row r="12993" spans="1:2" x14ac:dyDescent="0.25">
      <c r="A12993" s="62">
        <v>51142610</v>
      </c>
      <c r="B12993" s="63" t="s">
        <v>3236</v>
      </c>
    </row>
    <row r="12994" spans="1:2" x14ac:dyDescent="0.25">
      <c r="A12994" s="62">
        <v>51142611</v>
      </c>
      <c r="B12994" s="63" t="s">
        <v>12683</v>
      </c>
    </row>
    <row r="12995" spans="1:2" x14ac:dyDescent="0.25">
      <c r="A12995" s="62">
        <v>51142612</v>
      </c>
      <c r="B12995" s="63" t="s">
        <v>11005</v>
      </c>
    </row>
    <row r="12996" spans="1:2" x14ac:dyDescent="0.25">
      <c r="A12996" s="62">
        <v>51142613</v>
      </c>
      <c r="B12996" s="63" t="s">
        <v>16974</v>
      </c>
    </row>
    <row r="12997" spans="1:2" x14ac:dyDescent="0.25">
      <c r="A12997" s="62">
        <v>51142614</v>
      </c>
      <c r="B12997" s="63" t="s">
        <v>11400</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8139</v>
      </c>
    </row>
    <row r="13005" spans="1:2" x14ac:dyDescent="0.25">
      <c r="A13005" s="62">
        <v>51142801</v>
      </c>
      <c r="B13005" s="63" t="s">
        <v>14550</v>
      </c>
    </row>
    <row r="13006" spans="1:2" x14ac:dyDescent="0.25">
      <c r="A13006" s="62">
        <v>51142901</v>
      </c>
      <c r="B13006" s="63" t="s">
        <v>4856</v>
      </c>
    </row>
    <row r="13007" spans="1:2" x14ac:dyDescent="0.25">
      <c r="A13007" s="62">
        <v>51142902</v>
      </c>
      <c r="B13007" s="63" t="s">
        <v>13614</v>
      </c>
    </row>
    <row r="13008" spans="1:2" x14ac:dyDescent="0.25">
      <c r="A13008" s="62">
        <v>51142903</v>
      </c>
      <c r="B13008" s="63" t="s">
        <v>3405</v>
      </c>
    </row>
    <row r="13009" spans="1:2" x14ac:dyDescent="0.25">
      <c r="A13009" s="62">
        <v>51142904</v>
      </c>
      <c r="B13009" s="63" t="s">
        <v>17227</v>
      </c>
    </row>
    <row r="13010" spans="1:2" x14ac:dyDescent="0.25">
      <c r="A13010" s="62">
        <v>51142905</v>
      </c>
      <c r="B13010" s="63" t="s">
        <v>13190</v>
      </c>
    </row>
    <row r="13011" spans="1:2" x14ac:dyDescent="0.25">
      <c r="A13011" s="62">
        <v>51142906</v>
      </c>
      <c r="B13011" s="63" t="s">
        <v>6477</v>
      </c>
    </row>
    <row r="13012" spans="1:2" x14ac:dyDescent="0.25">
      <c r="A13012" s="62">
        <v>51142907</v>
      </c>
      <c r="B13012" s="63" t="s">
        <v>1254</v>
      </c>
    </row>
    <row r="13013" spans="1:2" x14ac:dyDescent="0.25">
      <c r="A13013" s="62">
        <v>51142908</v>
      </c>
      <c r="B13013" s="63" t="s">
        <v>18758</v>
      </c>
    </row>
    <row r="13014" spans="1:2" x14ac:dyDescent="0.25">
      <c r="A13014" s="62">
        <v>51142909</v>
      </c>
      <c r="B13014" s="63" t="s">
        <v>1454</v>
      </c>
    </row>
    <row r="13015" spans="1:2" x14ac:dyDescent="0.25">
      <c r="A13015" s="62">
        <v>51142910</v>
      </c>
      <c r="B13015" s="63" t="s">
        <v>9840</v>
      </c>
    </row>
    <row r="13016" spans="1:2" x14ac:dyDescent="0.25">
      <c r="A13016" s="62">
        <v>51142911</v>
      </c>
      <c r="B13016" s="63" t="s">
        <v>14588</v>
      </c>
    </row>
    <row r="13017" spans="1:2" x14ac:dyDescent="0.25">
      <c r="A13017" s="62">
        <v>51142912</v>
      </c>
      <c r="B13017" s="63" t="s">
        <v>1009</v>
      </c>
    </row>
    <row r="13018" spans="1:2" x14ac:dyDescent="0.25">
      <c r="A13018" s="62">
        <v>51142913</v>
      </c>
      <c r="B13018" s="63" t="s">
        <v>6398</v>
      </c>
    </row>
    <row r="13019" spans="1:2" x14ac:dyDescent="0.25">
      <c r="A13019" s="62">
        <v>51142914</v>
      </c>
      <c r="B13019" s="63" t="s">
        <v>13685</v>
      </c>
    </row>
    <row r="13020" spans="1:2" x14ac:dyDescent="0.25">
      <c r="A13020" s="62">
        <v>51142915</v>
      </c>
      <c r="B13020" s="63" t="s">
        <v>12699</v>
      </c>
    </row>
    <row r="13021" spans="1:2" x14ac:dyDescent="0.25">
      <c r="A13021" s="62">
        <v>51142916</v>
      </c>
      <c r="B13021" s="63" t="s">
        <v>7690</v>
      </c>
    </row>
    <row r="13022" spans="1:2" x14ac:dyDescent="0.25">
      <c r="A13022" s="62">
        <v>51142917</v>
      </c>
      <c r="B13022" s="63" t="s">
        <v>10044</v>
      </c>
    </row>
    <row r="13023" spans="1:2" x14ac:dyDescent="0.25">
      <c r="A13023" s="62">
        <v>51142918</v>
      </c>
      <c r="B13023" s="63" t="s">
        <v>8023</v>
      </c>
    </row>
    <row r="13024" spans="1:2" x14ac:dyDescent="0.25">
      <c r="A13024" s="62">
        <v>51142919</v>
      </c>
      <c r="B13024" s="63" t="s">
        <v>10969</v>
      </c>
    </row>
    <row r="13025" spans="1:2" x14ac:dyDescent="0.25">
      <c r="A13025" s="62">
        <v>51142920</v>
      </c>
      <c r="B13025" s="63" t="s">
        <v>2308</v>
      </c>
    </row>
    <row r="13026" spans="1:2" x14ac:dyDescent="0.25">
      <c r="A13026" s="62">
        <v>51142921</v>
      </c>
      <c r="B13026" s="63" t="s">
        <v>14470</v>
      </c>
    </row>
    <row r="13027" spans="1:2" x14ac:dyDescent="0.25">
      <c r="A13027" s="62">
        <v>51142922</v>
      </c>
      <c r="B13027" s="63" t="s">
        <v>6755</v>
      </c>
    </row>
    <row r="13028" spans="1:2" x14ac:dyDescent="0.25">
      <c r="A13028" s="62">
        <v>51142923</v>
      </c>
      <c r="B13028" s="63" t="s">
        <v>3327</v>
      </c>
    </row>
    <row r="13029" spans="1:2" x14ac:dyDescent="0.25">
      <c r="A13029" s="62">
        <v>51142924</v>
      </c>
      <c r="B13029" s="63" t="s">
        <v>5396</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10758</v>
      </c>
    </row>
    <row r="13033" spans="1:2" x14ac:dyDescent="0.25">
      <c r="A13033" s="62">
        <v>51142928</v>
      </c>
      <c r="B13033" s="63" t="s">
        <v>5595</v>
      </c>
    </row>
    <row r="13034" spans="1:2" x14ac:dyDescent="0.25">
      <c r="A13034" s="62">
        <v>51142929</v>
      </c>
      <c r="B13034" s="63" t="s">
        <v>7638</v>
      </c>
    </row>
    <row r="13035" spans="1:2" x14ac:dyDescent="0.25">
      <c r="A13035" s="62">
        <v>51142930</v>
      </c>
      <c r="B13035" s="63" t="s">
        <v>18329</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4728</v>
      </c>
    </row>
    <row r="13039" spans="1:2" x14ac:dyDescent="0.25">
      <c r="A13039" s="62">
        <v>51142934</v>
      </c>
      <c r="B13039" s="63" t="s">
        <v>5774</v>
      </c>
    </row>
    <row r="13040" spans="1:2" x14ac:dyDescent="0.25">
      <c r="A13040" s="62">
        <v>51142935</v>
      </c>
      <c r="B13040" s="63" t="s">
        <v>4538</v>
      </c>
    </row>
    <row r="13041" spans="1:2" x14ac:dyDescent="0.25">
      <c r="A13041" s="62">
        <v>51142936</v>
      </c>
      <c r="B13041" s="63" t="s">
        <v>15837</v>
      </c>
    </row>
    <row r="13042" spans="1:2" x14ac:dyDescent="0.25">
      <c r="A13042" s="62">
        <v>51142937</v>
      </c>
      <c r="B13042" s="63" t="s">
        <v>2573</v>
      </c>
    </row>
    <row r="13043" spans="1:2" x14ac:dyDescent="0.25">
      <c r="A13043" s="62">
        <v>51142938</v>
      </c>
      <c r="B13043" s="63" t="s">
        <v>11953</v>
      </c>
    </row>
    <row r="13044" spans="1:2" x14ac:dyDescent="0.25">
      <c r="A13044" s="62">
        <v>51142939</v>
      </c>
      <c r="B13044" s="63" t="s">
        <v>14765</v>
      </c>
    </row>
    <row r="13045" spans="1:2" x14ac:dyDescent="0.25">
      <c r="A13045" s="62">
        <v>51142940</v>
      </c>
      <c r="B13045" s="63" t="s">
        <v>17771</v>
      </c>
    </row>
    <row r="13046" spans="1:2" x14ac:dyDescent="0.25">
      <c r="A13046" s="62">
        <v>51142941</v>
      </c>
      <c r="B13046" s="63" t="s">
        <v>11483</v>
      </c>
    </row>
    <row r="13047" spans="1:2" x14ac:dyDescent="0.25">
      <c r="A13047" s="62">
        <v>51142942</v>
      </c>
      <c r="B13047" s="63" t="s">
        <v>3441</v>
      </c>
    </row>
    <row r="13048" spans="1:2" x14ac:dyDescent="0.25">
      <c r="A13048" s="62">
        <v>51142943</v>
      </c>
      <c r="B13048" s="63" t="s">
        <v>9719</v>
      </c>
    </row>
    <row r="13049" spans="1:2" x14ac:dyDescent="0.25">
      <c r="A13049" s="62">
        <v>51142944</v>
      </c>
      <c r="B13049" s="63" t="s">
        <v>2284</v>
      </c>
    </row>
    <row r="13050" spans="1:2" x14ac:dyDescent="0.25">
      <c r="A13050" s="62">
        <v>51142945</v>
      </c>
      <c r="B13050" s="63" t="s">
        <v>5649</v>
      </c>
    </row>
    <row r="13051" spans="1:2" x14ac:dyDescent="0.25">
      <c r="A13051" s="62">
        <v>51142946</v>
      </c>
      <c r="B13051" s="63" t="s">
        <v>4786</v>
      </c>
    </row>
    <row r="13052" spans="1:2" x14ac:dyDescent="0.25">
      <c r="A13052" s="62">
        <v>51142947</v>
      </c>
      <c r="B13052" s="63" t="s">
        <v>12641</v>
      </c>
    </row>
    <row r="13053" spans="1:2" x14ac:dyDescent="0.25">
      <c r="A13053" s="62">
        <v>51151501</v>
      </c>
      <c r="B13053" s="63" t="s">
        <v>6664</v>
      </c>
    </row>
    <row r="13054" spans="1:2" x14ac:dyDescent="0.25">
      <c r="A13054" s="62">
        <v>51151502</v>
      </c>
      <c r="B13054" s="63" t="s">
        <v>2988</v>
      </c>
    </row>
    <row r="13055" spans="1:2" x14ac:dyDescent="0.25">
      <c r="A13055" s="62">
        <v>51151503</v>
      </c>
      <c r="B13055" s="63" t="s">
        <v>4418</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7355</v>
      </c>
    </row>
    <row r="13059" spans="1:2" x14ac:dyDescent="0.25">
      <c r="A13059" s="62">
        <v>51151507</v>
      </c>
      <c r="B13059" s="63" t="s">
        <v>5810</v>
      </c>
    </row>
    <row r="13060" spans="1:2" x14ac:dyDescent="0.25">
      <c r="A13060" s="62">
        <v>51151508</v>
      </c>
      <c r="B13060" s="63" t="s">
        <v>4266</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3072</v>
      </c>
    </row>
    <row r="13065" spans="1:2" x14ac:dyDescent="0.25">
      <c r="A13065" s="62">
        <v>51151513</v>
      </c>
      <c r="B13065" s="63" t="s">
        <v>1277</v>
      </c>
    </row>
    <row r="13066" spans="1:2" x14ac:dyDescent="0.25">
      <c r="A13066" s="62">
        <v>51151514</v>
      </c>
      <c r="B13066" s="63" t="s">
        <v>11109</v>
      </c>
    </row>
    <row r="13067" spans="1:2" x14ac:dyDescent="0.25">
      <c r="A13067" s="62">
        <v>51151515</v>
      </c>
      <c r="B13067" s="63" t="s">
        <v>11777</v>
      </c>
    </row>
    <row r="13068" spans="1:2" x14ac:dyDescent="0.25">
      <c r="A13068" s="62">
        <v>51151516</v>
      </c>
      <c r="B13068" s="63" t="s">
        <v>11834</v>
      </c>
    </row>
    <row r="13069" spans="1:2" x14ac:dyDescent="0.25">
      <c r="A13069" s="62">
        <v>51151517</v>
      </c>
      <c r="B13069" s="63" t="s">
        <v>16204</v>
      </c>
    </row>
    <row r="13070" spans="1:2" x14ac:dyDescent="0.25">
      <c r="A13070" s="62">
        <v>51151518</v>
      </c>
      <c r="B13070" s="63" t="s">
        <v>11324</v>
      </c>
    </row>
    <row r="13071" spans="1:2" x14ac:dyDescent="0.25">
      <c r="A13071" s="62">
        <v>51151601</v>
      </c>
      <c r="B13071" s="63" t="s">
        <v>16189</v>
      </c>
    </row>
    <row r="13072" spans="1:2" x14ac:dyDescent="0.25">
      <c r="A13072" s="62">
        <v>51151602</v>
      </c>
      <c r="B13072" s="63" t="s">
        <v>4247</v>
      </c>
    </row>
    <row r="13073" spans="1:2" x14ac:dyDescent="0.25">
      <c r="A13073" s="62">
        <v>51151603</v>
      </c>
      <c r="B13073" s="63" t="s">
        <v>5512</v>
      </c>
    </row>
    <row r="13074" spans="1:2" x14ac:dyDescent="0.25">
      <c r="A13074" s="62">
        <v>51151604</v>
      </c>
      <c r="B13074" s="63" t="s">
        <v>9511</v>
      </c>
    </row>
    <row r="13075" spans="1:2" x14ac:dyDescent="0.25">
      <c r="A13075" s="62">
        <v>51151605</v>
      </c>
      <c r="B13075" s="63" t="s">
        <v>9777</v>
      </c>
    </row>
    <row r="13076" spans="1:2" x14ac:dyDescent="0.25">
      <c r="A13076" s="62">
        <v>51151606</v>
      </c>
      <c r="B13076" s="63" t="s">
        <v>2738</v>
      </c>
    </row>
    <row r="13077" spans="1:2" x14ac:dyDescent="0.25">
      <c r="A13077" s="62">
        <v>51151607</v>
      </c>
      <c r="B13077" s="63" t="s">
        <v>1357</v>
      </c>
    </row>
    <row r="13078" spans="1:2" x14ac:dyDescent="0.25">
      <c r="A13078" s="62">
        <v>51151608</v>
      </c>
      <c r="B13078" s="63" t="s">
        <v>10137</v>
      </c>
    </row>
    <row r="13079" spans="1:2" x14ac:dyDescent="0.25">
      <c r="A13079" s="62">
        <v>51151609</v>
      </c>
      <c r="B13079" s="63" t="s">
        <v>5170</v>
      </c>
    </row>
    <row r="13080" spans="1:2" x14ac:dyDescent="0.25">
      <c r="A13080" s="62">
        <v>51151610</v>
      </c>
      <c r="B13080" s="63" t="s">
        <v>1192</v>
      </c>
    </row>
    <row r="13081" spans="1:2" x14ac:dyDescent="0.25">
      <c r="A13081" s="62">
        <v>51151611</v>
      </c>
      <c r="B13081" s="63" t="s">
        <v>4608</v>
      </c>
    </row>
    <row r="13082" spans="1:2" x14ac:dyDescent="0.25">
      <c r="A13082" s="62">
        <v>51151612</v>
      </c>
      <c r="B13082" s="63" t="s">
        <v>18599</v>
      </c>
    </row>
    <row r="13083" spans="1:2" x14ac:dyDescent="0.25">
      <c r="A13083" s="62">
        <v>51151613</v>
      </c>
      <c r="B13083" s="63" t="s">
        <v>12868</v>
      </c>
    </row>
    <row r="13084" spans="1:2" x14ac:dyDescent="0.25">
      <c r="A13084" s="62">
        <v>51151614</v>
      </c>
      <c r="B13084" s="63" t="s">
        <v>5067</v>
      </c>
    </row>
    <row r="13085" spans="1:2" x14ac:dyDescent="0.25">
      <c r="A13085" s="62">
        <v>51151615</v>
      </c>
      <c r="B13085" s="63" t="s">
        <v>2289</v>
      </c>
    </row>
    <row r="13086" spans="1:2" x14ac:dyDescent="0.25">
      <c r="A13086" s="62">
        <v>51151616</v>
      </c>
      <c r="B13086" s="63" t="s">
        <v>17078</v>
      </c>
    </row>
    <row r="13087" spans="1:2" x14ac:dyDescent="0.25">
      <c r="A13087" s="62">
        <v>51151701</v>
      </c>
      <c r="B13087" s="63" t="s">
        <v>7997</v>
      </c>
    </row>
    <row r="13088" spans="1:2" x14ac:dyDescent="0.25">
      <c r="A13088" s="62">
        <v>51151702</v>
      </c>
      <c r="B13088" s="63" t="s">
        <v>2549</v>
      </c>
    </row>
    <row r="13089" spans="1:2" x14ac:dyDescent="0.25">
      <c r="A13089" s="62">
        <v>51151703</v>
      </c>
      <c r="B13089" s="63" t="s">
        <v>9238</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12747</v>
      </c>
    </row>
    <row r="13094" spans="1:2" x14ac:dyDescent="0.25">
      <c r="A13094" s="62">
        <v>51151708</v>
      </c>
      <c r="B13094" s="63" t="s">
        <v>2148</v>
      </c>
    </row>
    <row r="13095" spans="1:2" x14ac:dyDescent="0.25">
      <c r="A13095" s="62">
        <v>51151709</v>
      </c>
      <c r="B13095" s="63" t="s">
        <v>2329</v>
      </c>
    </row>
    <row r="13096" spans="1:2" x14ac:dyDescent="0.25">
      <c r="A13096" s="62">
        <v>51151710</v>
      </c>
      <c r="B13096" s="63" t="s">
        <v>9517</v>
      </c>
    </row>
    <row r="13097" spans="1:2" x14ac:dyDescent="0.25">
      <c r="A13097" s="62">
        <v>51151711</v>
      </c>
      <c r="B13097" s="63" t="s">
        <v>6016</v>
      </c>
    </row>
    <row r="13098" spans="1:2" x14ac:dyDescent="0.25">
      <c r="A13098" s="62">
        <v>51151712</v>
      </c>
      <c r="B13098" s="63" t="s">
        <v>9645</v>
      </c>
    </row>
    <row r="13099" spans="1:2" x14ac:dyDescent="0.25">
      <c r="A13099" s="62">
        <v>51151713</v>
      </c>
      <c r="B13099" s="63" t="s">
        <v>3080</v>
      </c>
    </row>
    <row r="13100" spans="1:2" x14ac:dyDescent="0.25">
      <c r="A13100" s="62">
        <v>51151714</v>
      </c>
      <c r="B13100" s="63" t="s">
        <v>5066</v>
      </c>
    </row>
    <row r="13101" spans="1:2" x14ac:dyDescent="0.25">
      <c r="A13101" s="62">
        <v>51151715</v>
      </c>
      <c r="B13101" s="63" t="s">
        <v>14935</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9019</v>
      </c>
    </row>
    <row r="13105" spans="1:2" x14ac:dyDescent="0.25">
      <c r="A13105" s="62">
        <v>51151719</v>
      </c>
      <c r="B13105" s="63" t="s">
        <v>4977</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16903</v>
      </c>
    </row>
    <row r="13109" spans="1:2" x14ac:dyDescent="0.25">
      <c r="A13109" s="62">
        <v>51151723</v>
      </c>
      <c r="B13109" s="63" t="s">
        <v>14679</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11359</v>
      </c>
    </row>
    <row r="13113" spans="1:2" x14ac:dyDescent="0.25">
      <c r="A13113" s="62">
        <v>51151727</v>
      </c>
      <c r="B13113" s="63" t="s">
        <v>7599</v>
      </c>
    </row>
    <row r="13114" spans="1:2" x14ac:dyDescent="0.25">
      <c r="A13114" s="62">
        <v>51151728</v>
      </c>
      <c r="B13114" s="63" t="s">
        <v>16134</v>
      </c>
    </row>
    <row r="13115" spans="1:2" x14ac:dyDescent="0.25">
      <c r="A13115" s="62">
        <v>51151729</v>
      </c>
      <c r="B13115" s="63" t="s">
        <v>14031</v>
      </c>
    </row>
    <row r="13116" spans="1:2" x14ac:dyDescent="0.25">
      <c r="A13116" s="62">
        <v>51151730</v>
      </c>
      <c r="B13116" s="63" t="s">
        <v>12834</v>
      </c>
    </row>
    <row r="13117" spans="1:2" x14ac:dyDescent="0.25">
      <c r="A13117" s="62">
        <v>51151731</v>
      </c>
      <c r="B13117" s="63" t="s">
        <v>10420</v>
      </c>
    </row>
    <row r="13118" spans="1:2" x14ac:dyDescent="0.25">
      <c r="A13118" s="62">
        <v>51151732</v>
      </c>
      <c r="B13118" s="63" t="s">
        <v>16667</v>
      </c>
    </row>
    <row r="13119" spans="1:2" x14ac:dyDescent="0.25">
      <c r="A13119" s="62">
        <v>51151733</v>
      </c>
      <c r="B13119" s="63" t="s">
        <v>2948</v>
      </c>
    </row>
    <row r="13120" spans="1:2" x14ac:dyDescent="0.25">
      <c r="A13120" s="62">
        <v>51151734</v>
      </c>
      <c r="B13120" s="63" t="s">
        <v>15240</v>
      </c>
    </row>
    <row r="13121" spans="1:2" x14ac:dyDescent="0.25">
      <c r="A13121" s="62">
        <v>51151735</v>
      </c>
      <c r="B13121" s="63" t="s">
        <v>1959</v>
      </c>
    </row>
    <row r="13122" spans="1:2" x14ac:dyDescent="0.25">
      <c r="A13122" s="62">
        <v>51151736</v>
      </c>
      <c r="B13122" s="63" t="s">
        <v>61</v>
      </c>
    </row>
    <row r="13123" spans="1:2" x14ac:dyDescent="0.25">
      <c r="A13123" s="62">
        <v>51151737</v>
      </c>
      <c r="B13123" s="63" t="s">
        <v>7015</v>
      </c>
    </row>
    <row r="13124" spans="1:2" x14ac:dyDescent="0.25">
      <c r="A13124" s="62">
        <v>51151738</v>
      </c>
      <c r="B13124" s="63" t="s">
        <v>2218</v>
      </c>
    </row>
    <row r="13125" spans="1:2" x14ac:dyDescent="0.25">
      <c r="A13125" s="62">
        <v>51151739</v>
      </c>
      <c r="B13125" s="63" t="s">
        <v>18005</v>
      </c>
    </row>
    <row r="13126" spans="1:2" x14ac:dyDescent="0.25">
      <c r="A13126" s="62">
        <v>51151740</v>
      </c>
      <c r="B13126" s="63" t="s">
        <v>7844</v>
      </c>
    </row>
    <row r="13127" spans="1:2" x14ac:dyDescent="0.25">
      <c r="A13127" s="62">
        <v>51151741</v>
      </c>
      <c r="B13127" s="63" t="s">
        <v>11659</v>
      </c>
    </row>
    <row r="13128" spans="1:2" x14ac:dyDescent="0.25">
      <c r="A13128" s="62">
        <v>51151742</v>
      </c>
      <c r="B13128" s="63" t="s">
        <v>3651</v>
      </c>
    </row>
    <row r="13129" spans="1:2" x14ac:dyDescent="0.25">
      <c r="A13129" s="62">
        <v>51151743</v>
      </c>
      <c r="B13129" s="63" t="s">
        <v>6209</v>
      </c>
    </row>
    <row r="13130" spans="1:2" x14ac:dyDescent="0.25">
      <c r="A13130" s="62">
        <v>51151744</v>
      </c>
      <c r="B13130" s="63" t="s">
        <v>5074</v>
      </c>
    </row>
    <row r="13131" spans="1:2" x14ac:dyDescent="0.25">
      <c r="A13131" s="62">
        <v>51151745</v>
      </c>
      <c r="B13131" s="63" t="s">
        <v>11796</v>
      </c>
    </row>
    <row r="13132" spans="1:2" x14ac:dyDescent="0.25">
      <c r="A13132" s="62">
        <v>51151746</v>
      </c>
      <c r="B13132" s="63" t="s">
        <v>12473</v>
      </c>
    </row>
    <row r="13133" spans="1:2" x14ac:dyDescent="0.25">
      <c r="A13133" s="62">
        <v>51151747</v>
      </c>
      <c r="B13133" s="63" t="s">
        <v>5486</v>
      </c>
    </row>
    <row r="13134" spans="1:2" x14ac:dyDescent="0.25">
      <c r="A13134" s="62">
        <v>51151748</v>
      </c>
      <c r="B13134" s="63" t="s">
        <v>15362</v>
      </c>
    </row>
    <row r="13135" spans="1:2" x14ac:dyDescent="0.25">
      <c r="A13135" s="62">
        <v>51151749</v>
      </c>
      <c r="B13135" s="63" t="s">
        <v>13638</v>
      </c>
    </row>
    <row r="13136" spans="1:2" x14ac:dyDescent="0.25">
      <c r="A13136" s="62">
        <v>51151801</v>
      </c>
      <c r="B13136" s="63" t="s">
        <v>8175</v>
      </c>
    </row>
    <row r="13137" spans="1:2" x14ac:dyDescent="0.25">
      <c r="A13137" s="62">
        <v>51151802</v>
      </c>
      <c r="B13137" s="63" t="s">
        <v>17860</v>
      </c>
    </row>
    <row r="13138" spans="1:2" x14ac:dyDescent="0.25">
      <c r="A13138" s="62">
        <v>51151803</v>
      </c>
      <c r="B13138" s="63" t="s">
        <v>7119</v>
      </c>
    </row>
    <row r="13139" spans="1:2" x14ac:dyDescent="0.25">
      <c r="A13139" s="62">
        <v>51151804</v>
      </c>
      <c r="B13139" s="63" t="s">
        <v>14673</v>
      </c>
    </row>
    <row r="13140" spans="1:2" x14ac:dyDescent="0.25">
      <c r="A13140" s="62">
        <v>51151805</v>
      </c>
      <c r="B13140" s="63" t="s">
        <v>5113</v>
      </c>
    </row>
    <row r="13141" spans="1:2" x14ac:dyDescent="0.25">
      <c r="A13141" s="62">
        <v>51151810</v>
      </c>
      <c r="B13141" s="63" t="s">
        <v>15684</v>
      </c>
    </row>
    <row r="13142" spans="1:2" x14ac:dyDescent="0.25">
      <c r="A13142" s="62">
        <v>51151811</v>
      </c>
      <c r="B13142" s="63" t="s">
        <v>12519</v>
      </c>
    </row>
    <row r="13143" spans="1:2" x14ac:dyDescent="0.25">
      <c r="A13143" s="62">
        <v>51151812</v>
      </c>
      <c r="B13143" s="63" t="s">
        <v>11365</v>
      </c>
    </row>
    <row r="13144" spans="1:2" x14ac:dyDescent="0.25">
      <c r="A13144" s="62">
        <v>51151813</v>
      </c>
      <c r="B13144" s="63" t="s">
        <v>14423</v>
      </c>
    </row>
    <row r="13145" spans="1:2" x14ac:dyDescent="0.25">
      <c r="A13145" s="62">
        <v>51151814</v>
      </c>
      <c r="B13145" s="63" t="s">
        <v>11270</v>
      </c>
    </row>
    <row r="13146" spans="1:2" x14ac:dyDescent="0.25">
      <c r="A13146" s="62">
        <v>51151815</v>
      </c>
      <c r="B13146" s="63" t="s">
        <v>4374</v>
      </c>
    </row>
    <row r="13147" spans="1:2" x14ac:dyDescent="0.25">
      <c r="A13147" s="62">
        <v>51151816</v>
      </c>
      <c r="B13147" s="63" t="s">
        <v>10100</v>
      </c>
    </row>
    <row r="13148" spans="1:2" x14ac:dyDescent="0.25">
      <c r="A13148" s="62">
        <v>51151817</v>
      </c>
      <c r="B13148" s="63" t="s">
        <v>12788</v>
      </c>
    </row>
    <row r="13149" spans="1:2" x14ac:dyDescent="0.25">
      <c r="A13149" s="62">
        <v>51151818</v>
      </c>
      <c r="B13149" s="63" t="s">
        <v>10079</v>
      </c>
    </row>
    <row r="13150" spans="1:2" x14ac:dyDescent="0.25">
      <c r="A13150" s="62">
        <v>51151819</v>
      </c>
      <c r="B13150" s="63" t="s">
        <v>16820</v>
      </c>
    </row>
    <row r="13151" spans="1:2" x14ac:dyDescent="0.25">
      <c r="A13151" s="62">
        <v>51151820</v>
      </c>
      <c r="B13151" s="63" t="s">
        <v>8603</v>
      </c>
    </row>
    <row r="13152" spans="1:2" x14ac:dyDescent="0.25">
      <c r="A13152" s="62">
        <v>51151821</v>
      </c>
      <c r="B13152" s="63" t="s">
        <v>17551</v>
      </c>
    </row>
    <row r="13153" spans="1:2" x14ac:dyDescent="0.25">
      <c r="A13153" s="62">
        <v>51151822</v>
      </c>
      <c r="B13153" s="63" t="s">
        <v>14512</v>
      </c>
    </row>
    <row r="13154" spans="1:2" x14ac:dyDescent="0.25">
      <c r="A13154" s="62">
        <v>51151823</v>
      </c>
      <c r="B13154" s="63" t="s">
        <v>17212</v>
      </c>
    </row>
    <row r="13155" spans="1:2" x14ac:dyDescent="0.25">
      <c r="A13155" s="62">
        <v>51151824</v>
      </c>
      <c r="B13155" s="63" t="s">
        <v>8179</v>
      </c>
    </row>
    <row r="13156" spans="1:2" x14ac:dyDescent="0.25">
      <c r="A13156" s="62">
        <v>51151825</v>
      </c>
      <c r="B13156" s="63" t="s">
        <v>9359</v>
      </c>
    </row>
    <row r="13157" spans="1:2" x14ac:dyDescent="0.25">
      <c r="A13157" s="62">
        <v>51151901</v>
      </c>
      <c r="B13157" s="63" t="s">
        <v>11489</v>
      </c>
    </row>
    <row r="13158" spans="1:2" x14ac:dyDescent="0.25">
      <c r="A13158" s="62">
        <v>51151902</v>
      </c>
      <c r="B13158" s="63" t="s">
        <v>8228</v>
      </c>
    </row>
    <row r="13159" spans="1:2" x14ac:dyDescent="0.25">
      <c r="A13159" s="62">
        <v>51151903</v>
      </c>
      <c r="B13159" s="63" t="s">
        <v>13038</v>
      </c>
    </row>
    <row r="13160" spans="1:2" x14ac:dyDescent="0.25">
      <c r="A13160" s="62">
        <v>51151904</v>
      </c>
      <c r="B13160" s="63" t="s">
        <v>8885</v>
      </c>
    </row>
    <row r="13161" spans="1:2" x14ac:dyDescent="0.25">
      <c r="A13161" s="62">
        <v>51151905</v>
      </c>
      <c r="B13161" s="63" t="s">
        <v>850</v>
      </c>
    </row>
    <row r="13162" spans="1:2" x14ac:dyDescent="0.25">
      <c r="A13162" s="62">
        <v>51151906</v>
      </c>
      <c r="B13162" s="63" t="s">
        <v>3914</v>
      </c>
    </row>
    <row r="13163" spans="1:2" x14ac:dyDescent="0.25">
      <c r="A13163" s="62">
        <v>51151907</v>
      </c>
      <c r="B13163" s="63" t="s">
        <v>8251</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5120</v>
      </c>
    </row>
    <row r="13168" spans="1:2" x14ac:dyDescent="0.25">
      <c r="A13168" s="62">
        <v>51151913</v>
      </c>
      <c r="B13168" s="63" t="s">
        <v>5829</v>
      </c>
    </row>
    <row r="13169" spans="1:2" x14ac:dyDescent="0.25">
      <c r="A13169" s="62">
        <v>51151914</v>
      </c>
      <c r="B13169" s="63" t="s">
        <v>10625</v>
      </c>
    </row>
    <row r="13170" spans="1:2" x14ac:dyDescent="0.25">
      <c r="A13170" s="62">
        <v>51151915</v>
      </c>
      <c r="B13170" s="63" t="s">
        <v>17399</v>
      </c>
    </row>
    <row r="13171" spans="1:2" x14ac:dyDescent="0.25">
      <c r="A13171" s="62">
        <v>51151916</v>
      </c>
      <c r="B13171" s="63" t="s">
        <v>4067</v>
      </c>
    </row>
    <row r="13172" spans="1:2" x14ac:dyDescent="0.25">
      <c r="A13172" s="62">
        <v>51151917</v>
      </c>
      <c r="B13172" s="63" t="s">
        <v>5109</v>
      </c>
    </row>
    <row r="13173" spans="1:2" x14ac:dyDescent="0.25">
      <c r="A13173" s="62">
        <v>51152001</v>
      </c>
      <c r="B13173" s="63" t="s">
        <v>2585</v>
      </c>
    </row>
    <row r="13174" spans="1:2" x14ac:dyDescent="0.25">
      <c r="A13174" s="62">
        <v>51152002</v>
      </c>
      <c r="B13174" s="63" t="s">
        <v>7144</v>
      </c>
    </row>
    <row r="13175" spans="1:2" x14ac:dyDescent="0.25">
      <c r="A13175" s="62">
        <v>51152003</v>
      </c>
      <c r="B13175" s="63" t="s">
        <v>15316</v>
      </c>
    </row>
    <row r="13176" spans="1:2" x14ac:dyDescent="0.25">
      <c r="A13176" s="62">
        <v>51152004</v>
      </c>
      <c r="B13176" s="63" t="s">
        <v>4859</v>
      </c>
    </row>
    <row r="13177" spans="1:2" x14ac:dyDescent="0.25">
      <c r="A13177" s="62">
        <v>51152005</v>
      </c>
      <c r="B13177" s="63" t="s">
        <v>17523</v>
      </c>
    </row>
    <row r="13178" spans="1:2" x14ac:dyDescent="0.25">
      <c r="A13178" s="62">
        <v>51152006</v>
      </c>
      <c r="B13178" s="63" t="s">
        <v>4489</v>
      </c>
    </row>
    <row r="13179" spans="1:2" x14ac:dyDescent="0.25">
      <c r="A13179" s="62">
        <v>51152007</v>
      </c>
      <c r="B13179" s="63" t="s">
        <v>17215</v>
      </c>
    </row>
    <row r="13180" spans="1:2" x14ac:dyDescent="0.25">
      <c r="A13180" s="62">
        <v>51152008</v>
      </c>
      <c r="B13180" s="63" t="s">
        <v>15418</v>
      </c>
    </row>
    <row r="13181" spans="1:2" x14ac:dyDescent="0.25">
      <c r="A13181" s="62">
        <v>51152009</v>
      </c>
      <c r="B13181" s="63" t="s">
        <v>4099</v>
      </c>
    </row>
    <row r="13182" spans="1:2" x14ac:dyDescent="0.25">
      <c r="A13182" s="62">
        <v>51152010</v>
      </c>
      <c r="B13182" s="63" t="s">
        <v>87</v>
      </c>
    </row>
    <row r="13183" spans="1:2" x14ac:dyDescent="0.25">
      <c r="A13183" s="62">
        <v>51152011</v>
      </c>
      <c r="B13183" s="63" t="s">
        <v>12651</v>
      </c>
    </row>
    <row r="13184" spans="1:2" x14ac:dyDescent="0.25">
      <c r="A13184" s="62">
        <v>51152012</v>
      </c>
      <c r="B13184" s="63" t="s">
        <v>7192</v>
      </c>
    </row>
    <row r="13185" spans="1:2" x14ac:dyDescent="0.25">
      <c r="A13185" s="62">
        <v>51161501</v>
      </c>
      <c r="B13185" s="63" t="s">
        <v>15474</v>
      </c>
    </row>
    <row r="13186" spans="1:2" x14ac:dyDescent="0.25">
      <c r="A13186" s="62">
        <v>51161502</v>
      </c>
      <c r="B13186" s="63" t="s">
        <v>6526</v>
      </c>
    </row>
    <row r="13187" spans="1:2" x14ac:dyDescent="0.25">
      <c r="A13187" s="62">
        <v>51161503</v>
      </c>
      <c r="B13187" s="63" t="s">
        <v>6582</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3618</v>
      </c>
    </row>
    <row r="13191" spans="1:2" x14ac:dyDescent="0.25">
      <c r="A13191" s="62">
        <v>51161507</v>
      </c>
      <c r="B13191" s="63" t="s">
        <v>4601</v>
      </c>
    </row>
    <row r="13192" spans="1:2" x14ac:dyDescent="0.25">
      <c r="A13192" s="62">
        <v>51161508</v>
      </c>
      <c r="B13192" s="63" t="s">
        <v>11647</v>
      </c>
    </row>
    <row r="13193" spans="1:2" x14ac:dyDescent="0.25">
      <c r="A13193" s="62">
        <v>51161510</v>
      </c>
      <c r="B13193" s="63" t="s">
        <v>16769</v>
      </c>
    </row>
    <row r="13194" spans="1:2" x14ac:dyDescent="0.25">
      <c r="A13194" s="62">
        <v>51161511</v>
      </c>
      <c r="B13194" s="63" t="s">
        <v>4139</v>
      </c>
    </row>
    <row r="13195" spans="1:2" x14ac:dyDescent="0.25">
      <c r="A13195" s="62">
        <v>51161513</v>
      </c>
      <c r="B13195" s="63" t="s">
        <v>13991</v>
      </c>
    </row>
    <row r="13196" spans="1:2" x14ac:dyDescent="0.25">
      <c r="A13196" s="62">
        <v>51161514</v>
      </c>
      <c r="B13196" s="63" t="s">
        <v>13932</v>
      </c>
    </row>
    <row r="13197" spans="1:2" x14ac:dyDescent="0.25">
      <c r="A13197" s="62">
        <v>51161515</v>
      </c>
      <c r="B13197" s="63" t="s">
        <v>4271</v>
      </c>
    </row>
    <row r="13198" spans="1:2" x14ac:dyDescent="0.25">
      <c r="A13198" s="62">
        <v>51161516</v>
      </c>
      <c r="B13198" s="63" t="s">
        <v>11013</v>
      </c>
    </row>
    <row r="13199" spans="1:2" x14ac:dyDescent="0.25">
      <c r="A13199" s="62">
        <v>51161517</v>
      </c>
      <c r="B13199" s="63" t="s">
        <v>15617</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14136</v>
      </c>
    </row>
    <row r="13203" spans="1:2" x14ac:dyDescent="0.25">
      <c r="A13203" s="62">
        <v>51161605</v>
      </c>
      <c r="B13203" s="63" t="s">
        <v>13707</v>
      </c>
    </row>
    <row r="13204" spans="1:2" x14ac:dyDescent="0.25">
      <c r="A13204" s="62">
        <v>51161606</v>
      </c>
      <c r="B13204" s="63" t="s">
        <v>16815</v>
      </c>
    </row>
    <row r="13205" spans="1:2" x14ac:dyDescent="0.25">
      <c r="A13205" s="62">
        <v>51161607</v>
      </c>
      <c r="B13205" s="63" t="s">
        <v>8382</v>
      </c>
    </row>
    <row r="13206" spans="1:2" x14ac:dyDescent="0.25">
      <c r="A13206" s="62">
        <v>51161608</v>
      </c>
      <c r="B13206" s="63" t="s">
        <v>11166</v>
      </c>
    </row>
    <row r="13207" spans="1:2" x14ac:dyDescent="0.25">
      <c r="A13207" s="62">
        <v>51161609</v>
      </c>
      <c r="B13207" s="63" t="s">
        <v>5185</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1609</v>
      </c>
    </row>
    <row r="13211" spans="1:2" x14ac:dyDescent="0.25">
      <c r="A13211" s="62">
        <v>51161613</v>
      </c>
      <c r="B13211" s="63" t="s">
        <v>6243</v>
      </c>
    </row>
    <row r="13212" spans="1:2" x14ac:dyDescent="0.25">
      <c r="A13212" s="62">
        <v>51161614</v>
      </c>
      <c r="B13212" s="63" t="s">
        <v>7906</v>
      </c>
    </row>
    <row r="13213" spans="1:2" x14ac:dyDescent="0.25">
      <c r="A13213" s="62">
        <v>51161615</v>
      </c>
      <c r="B13213" s="63" t="s">
        <v>9410</v>
      </c>
    </row>
    <row r="13214" spans="1:2" x14ac:dyDescent="0.25">
      <c r="A13214" s="62">
        <v>51161616</v>
      </c>
      <c r="B13214" s="63" t="s">
        <v>7520</v>
      </c>
    </row>
    <row r="13215" spans="1:2" x14ac:dyDescent="0.25">
      <c r="A13215" s="62">
        <v>51161617</v>
      </c>
      <c r="B13215" s="63" t="s">
        <v>11842</v>
      </c>
    </row>
    <row r="13216" spans="1:2" x14ac:dyDescent="0.25">
      <c r="A13216" s="62">
        <v>51161618</v>
      </c>
      <c r="B13216" s="63" t="s">
        <v>13029</v>
      </c>
    </row>
    <row r="13217" spans="1:2" x14ac:dyDescent="0.25">
      <c r="A13217" s="62">
        <v>51161619</v>
      </c>
      <c r="B13217" s="63" t="s">
        <v>13139</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4139</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4398</v>
      </c>
    </row>
    <row r="13224" spans="1:2" x14ac:dyDescent="0.25">
      <c r="A13224" s="62">
        <v>51161626</v>
      </c>
      <c r="B13224" s="63" t="s">
        <v>4958</v>
      </c>
    </row>
    <row r="13225" spans="1:2" x14ac:dyDescent="0.25">
      <c r="A13225" s="62">
        <v>51161627</v>
      </c>
      <c r="B13225" s="63" t="s">
        <v>15122</v>
      </c>
    </row>
    <row r="13226" spans="1:2" x14ac:dyDescent="0.25">
      <c r="A13226" s="62">
        <v>51161628</v>
      </c>
      <c r="B13226" s="63" t="s">
        <v>8121</v>
      </c>
    </row>
    <row r="13227" spans="1:2" x14ac:dyDescent="0.25">
      <c r="A13227" s="62">
        <v>51161629</v>
      </c>
      <c r="B13227" s="63" t="s">
        <v>18530</v>
      </c>
    </row>
    <row r="13228" spans="1:2" x14ac:dyDescent="0.25">
      <c r="A13228" s="62">
        <v>51161630</v>
      </c>
      <c r="B13228" s="63" t="s">
        <v>8019</v>
      </c>
    </row>
    <row r="13229" spans="1:2" x14ac:dyDescent="0.25">
      <c r="A13229" s="62">
        <v>51161631</v>
      </c>
      <c r="B13229" s="63" t="s">
        <v>16125</v>
      </c>
    </row>
    <row r="13230" spans="1:2" x14ac:dyDescent="0.25">
      <c r="A13230" s="62">
        <v>51161632</v>
      </c>
      <c r="B13230" s="63" t="s">
        <v>10039</v>
      </c>
    </row>
    <row r="13231" spans="1:2" x14ac:dyDescent="0.25">
      <c r="A13231" s="62">
        <v>51161633</v>
      </c>
      <c r="B13231" s="63" t="s">
        <v>14867</v>
      </c>
    </row>
    <row r="13232" spans="1:2" x14ac:dyDescent="0.25">
      <c r="A13232" s="62">
        <v>51161634</v>
      </c>
      <c r="B13232" s="63" t="s">
        <v>15051</v>
      </c>
    </row>
    <row r="13233" spans="1:2" x14ac:dyDescent="0.25">
      <c r="A13233" s="62">
        <v>51161635</v>
      </c>
      <c r="B13233" s="63" t="s">
        <v>10899</v>
      </c>
    </row>
    <row r="13234" spans="1:2" x14ac:dyDescent="0.25">
      <c r="A13234" s="62">
        <v>51161636</v>
      </c>
      <c r="B13234" s="63" t="s">
        <v>17402</v>
      </c>
    </row>
    <row r="13235" spans="1:2" x14ac:dyDescent="0.25">
      <c r="A13235" s="62">
        <v>51161637</v>
      </c>
      <c r="B13235" s="63" t="s">
        <v>7934</v>
      </c>
    </row>
    <row r="13236" spans="1:2" x14ac:dyDescent="0.25">
      <c r="A13236" s="62">
        <v>51161638</v>
      </c>
      <c r="B13236" s="63" t="s">
        <v>12663</v>
      </c>
    </row>
    <row r="13237" spans="1:2" x14ac:dyDescent="0.25">
      <c r="A13237" s="62">
        <v>51161639</v>
      </c>
      <c r="B13237" s="63" t="s">
        <v>7460</v>
      </c>
    </row>
    <row r="13238" spans="1:2" x14ac:dyDescent="0.25">
      <c r="A13238" s="62">
        <v>51161640</v>
      </c>
      <c r="B13238" s="63" t="s">
        <v>5345</v>
      </c>
    </row>
    <row r="13239" spans="1:2" x14ac:dyDescent="0.25">
      <c r="A13239" s="62">
        <v>51161646</v>
      </c>
      <c r="B13239" s="63" t="s">
        <v>11217</v>
      </c>
    </row>
    <row r="13240" spans="1:2" x14ac:dyDescent="0.25">
      <c r="A13240" s="62">
        <v>51161647</v>
      </c>
      <c r="B13240" s="63" t="s">
        <v>14966</v>
      </c>
    </row>
    <row r="13241" spans="1:2" x14ac:dyDescent="0.25">
      <c r="A13241" s="62">
        <v>51161648</v>
      </c>
      <c r="B13241" s="63" t="s">
        <v>7197</v>
      </c>
    </row>
    <row r="13242" spans="1:2" x14ac:dyDescent="0.25">
      <c r="A13242" s="62">
        <v>51161649</v>
      </c>
      <c r="B13242" s="63" t="s">
        <v>17890</v>
      </c>
    </row>
    <row r="13243" spans="1:2" x14ac:dyDescent="0.25">
      <c r="A13243" s="62">
        <v>51161650</v>
      </c>
      <c r="B13243" s="63" t="s">
        <v>6503</v>
      </c>
    </row>
    <row r="13244" spans="1:2" x14ac:dyDescent="0.25">
      <c r="A13244" s="62">
        <v>51161651</v>
      </c>
      <c r="B13244" s="63" t="s">
        <v>15082</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2647</v>
      </c>
    </row>
    <row r="13251" spans="1:2" x14ac:dyDescent="0.25">
      <c r="A13251" s="62">
        <v>51161707</v>
      </c>
      <c r="B13251" s="63" t="s">
        <v>614</v>
      </c>
    </row>
    <row r="13252" spans="1:2" x14ac:dyDescent="0.25">
      <c r="A13252" s="62">
        <v>51161708</v>
      </c>
      <c r="B13252" s="63" t="s">
        <v>7267</v>
      </c>
    </row>
    <row r="13253" spans="1:2" x14ac:dyDescent="0.25">
      <c r="A13253" s="62">
        <v>51161709</v>
      </c>
      <c r="B13253" s="63" t="s">
        <v>9214</v>
      </c>
    </row>
    <row r="13254" spans="1:2" x14ac:dyDescent="0.25">
      <c r="A13254" s="62">
        <v>51161710</v>
      </c>
      <c r="B13254" s="63" t="s">
        <v>14092</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5623</v>
      </c>
    </row>
    <row r="13258" spans="1:2" x14ac:dyDescent="0.25">
      <c r="A13258" s="62">
        <v>51161805</v>
      </c>
      <c r="B13258" s="63" t="s">
        <v>1424</v>
      </c>
    </row>
    <row r="13259" spans="1:2" x14ac:dyDescent="0.25">
      <c r="A13259" s="62">
        <v>51161806</v>
      </c>
      <c r="B13259" s="63" t="s">
        <v>9356</v>
      </c>
    </row>
    <row r="13260" spans="1:2" x14ac:dyDescent="0.25">
      <c r="A13260" s="62">
        <v>51161808</v>
      </c>
      <c r="B13260" s="63" t="s">
        <v>9373</v>
      </c>
    </row>
    <row r="13261" spans="1:2" x14ac:dyDescent="0.25">
      <c r="A13261" s="62">
        <v>51161809</v>
      </c>
      <c r="B13261" s="63" t="s">
        <v>9884</v>
      </c>
    </row>
    <row r="13262" spans="1:2" x14ac:dyDescent="0.25">
      <c r="A13262" s="62">
        <v>51161810</v>
      </c>
      <c r="B13262" s="63" t="s">
        <v>10370</v>
      </c>
    </row>
    <row r="13263" spans="1:2" x14ac:dyDescent="0.25">
      <c r="A13263" s="62">
        <v>51161811</v>
      </c>
      <c r="B13263" s="63" t="s">
        <v>5874</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3696</v>
      </c>
    </row>
    <row r="13267" spans="1:2" x14ac:dyDescent="0.25">
      <c r="A13267" s="62">
        <v>51161815</v>
      </c>
      <c r="B13267" s="63" t="s">
        <v>10793</v>
      </c>
    </row>
    <row r="13268" spans="1:2" x14ac:dyDescent="0.25">
      <c r="A13268" s="62">
        <v>51161817</v>
      </c>
      <c r="B13268" s="63" t="s">
        <v>9107</v>
      </c>
    </row>
    <row r="13269" spans="1:2" x14ac:dyDescent="0.25">
      <c r="A13269" s="62">
        <v>51161818</v>
      </c>
      <c r="B13269" s="63" t="s">
        <v>14433</v>
      </c>
    </row>
    <row r="13270" spans="1:2" x14ac:dyDescent="0.25">
      <c r="A13270" s="62">
        <v>51161819</v>
      </c>
      <c r="B13270" s="63" t="s">
        <v>12827</v>
      </c>
    </row>
    <row r="13271" spans="1:2" x14ac:dyDescent="0.25">
      <c r="A13271" s="62">
        <v>51161820</v>
      </c>
      <c r="B13271" s="63" t="s">
        <v>14235</v>
      </c>
    </row>
    <row r="13272" spans="1:2" x14ac:dyDescent="0.25">
      <c r="A13272" s="62">
        <v>51161901</v>
      </c>
      <c r="B13272" s="63" t="s">
        <v>8590</v>
      </c>
    </row>
    <row r="13273" spans="1:2" x14ac:dyDescent="0.25">
      <c r="A13273" s="62">
        <v>51161903</v>
      </c>
      <c r="B13273" s="63" t="s">
        <v>17909</v>
      </c>
    </row>
    <row r="13274" spans="1:2" x14ac:dyDescent="0.25">
      <c r="A13274" s="62">
        <v>51171501</v>
      </c>
      <c r="B13274" s="63" t="s">
        <v>4597</v>
      </c>
    </row>
    <row r="13275" spans="1:2" x14ac:dyDescent="0.25">
      <c r="A13275" s="62">
        <v>51171502</v>
      </c>
      <c r="B13275" s="63" t="s">
        <v>12877</v>
      </c>
    </row>
    <row r="13276" spans="1:2" x14ac:dyDescent="0.25">
      <c r="A13276" s="62">
        <v>51171503</v>
      </c>
      <c r="B13276" s="63" t="s">
        <v>2847</v>
      </c>
    </row>
    <row r="13277" spans="1:2" x14ac:dyDescent="0.25">
      <c r="A13277" s="62">
        <v>51171504</v>
      </c>
      <c r="B13277" s="63" t="s">
        <v>6220</v>
      </c>
    </row>
    <row r="13278" spans="1:2" x14ac:dyDescent="0.25">
      <c r="A13278" s="62">
        <v>51171505</v>
      </c>
      <c r="B13278" s="63" t="s">
        <v>3747</v>
      </c>
    </row>
    <row r="13279" spans="1:2" x14ac:dyDescent="0.25">
      <c r="A13279" s="62">
        <v>51171507</v>
      </c>
      <c r="B13279" s="63" t="s">
        <v>14097</v>
      </c>
    </row>
    <row r="13280" spans="1:2" x14ac:dyDescent="0.25">
      <c r="A13280" s="62">
        <v>51171508</v>
      </c>
      <c r="B13280" s="63" t="s">
        <v>655</v>
      </c>
    </row>
    <row r="13281" spans="1:2" x14ac:dyDescent="0.25">
      <c r="A13281" s="62">
        <v>51171509</v>
      </c>
      <c r="B13281" s="63" t="s">
        <v>4838</v>
      </c>
    </row>
    <row r="13282" spans="1:2" x14ac:dyDescent="0.25">
      <c r="A13282" s="62">
        <v>51171510</v>
      </c>
      <c r="B13282" s="63" t="s">
        <v>13910</v>
      </c>
    </row>
    <row r="13283" spans="1:2" x14ac:dyDescent="0.25">
      <c r="A13283" s="62">
        <v>51171511</v>
      </c>
      <c r="B13283" s="63" t="s">
        <v>2562</v>
      </c>
    </row>
    <row r="13284" spans="1:2" x14ac:dyDescent="0.25">
      <c r="A13284" s="62">
        <v>51171513</v>
      </c>
      <c r="B13284" s="63" t="s">
        <v>12379</v>
      </c>
    </row>
    <row r="13285" spans="1:2" x14ac:dyDescent="0.25">
      <c r="A13285" s="62">
        <v>51171601</v>
      </c>
      <c r="B13285" s="63" t="s">
        <v>17013</v>
      </c>
    </row>
    <row r="13286" spans="1:2" x14ac:dyDescent="0.25">
      <c r="A13286" s="62">
        <v>51171602</v>
      </c>
      <c r="B13286" s="63" t="s">
        <v>6166</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14547</v>
      </c>
    </row>
    <row r="13290" spans="1:2" x14ac:dyDescent="0.25">
      <c r="A13290" s="62">
        <v>51171606</v>
      </c>
      <c r="B13290" s="63" t="s">
        <v>5285</v>
      </c>
    </row>
    <row r="13291" spans="1:2" x14ac:dyDescent="0.25">
      <c r="A13291" s="62">
        <v>51171607</v>
      </c>
      <c r="B13291" s="63" t="s">
        <v>8132</v>
      </c>
    </row>
    <row r="13292" spans="1:2" x14ac:dyDescent="0.25">
      <c r="A13292" s="62">
        <v>51171608</v>
      </c>
      <c r="B13292" s="63" t="s">
        <v>8172</v>
      </c>
    </row>
    <row r="13293" spans="1:2" x14ac:dyDescent="0.25">
      <c r="A13293" s="62">
        <v>51171609</v>
      </c>
      <c r="B13293" s="63" t="s">
        <v>2096</v>
      </c>
    </row>
    <row r="13294" spans="1:2" x14ac:dyDescent="0.25">
      <c r="A13294" s="62">
        <v>51171610</v>
      </c>
      <c r="B13294" s="63" t="s">
        <v>11521</v>
      </c>
    </row>
    <row r="13295" spans="1:2" x14ac:dyDescent="0.25">
      <c r="A13295" s="62">
        <v>51171611</v>
      </c>
      <c r="B13295" s="63" t="s">
        <v>7782</v>
      </c>
    </row>
    <row r="13296" spans="1:2" x14ac:dyDescent="0.25">
      <c r="A13296" s="62">
        <v>51171612</v>
      </c>
      <c r="B13296" s="63" t="s">
        <v>1338</v>
      </c>
    </row>
    <row r="13297" spans="1:2" x14ac:dyDescent="0.25">
      <c r="A13297" s="62">
        <v>51171613</v>
      </c>
      <c r="B13297" s="63" t="s">
        <v>9055</v>
      </c>
    </row>
    <row r="13298" spans="1:2" x14ac:dyDescent="0.25">
      <c r="A13298" s="62">
        <v>51171614</v>
      </c>
      <c r="B13298" s="63" t="s">
        <v>5099</v>
      </c>
    </row>
    <row r="13299" spans="1:2" x14ac:dyDescent="0.25">
      <c r="A13299" s="62">
        <v>51171615</v>
      </c>
      <c r="B13299" s="63" t="s">
        <v>6257</v>
      </c>
    </row>
    <row r="13300" spans="1:2" x14ac:dyDescent="0.25">
      <c r="A13300" s="62">
        <v>51171616</v>
      </c>
      <c r="B13300" s="63" t="s">
        <v>9417</v>
      </c>
    </row>
    <row r="13301" spans="1:2" x14ac:dyDescent="0.25">
      <c r="A13301" s="62">
        <v>51171617</v>
      </c>
      <c r="B13301" s="63" t="s">
        <v>13682</v>
      </c>
    </row>
    <row r="13302" spans="1:2" x14ac:dyDescent="0.25">
      <c r="A13302" s="62">
        <v>51171618</v>
      </c>
      <c r="B13302" s="63" t="s">
        <v>8193</v>
      </c>
    </row>
    <row r="13303" spans="1:2" x14ac:dyDescent="0.25">
      <c r="A13303" s="62">
        <v>51171619</v>
      </c>
      <c r="B13303" s="63" t="s">
        <v>3924</v>
      </c>
    </row>
    <row r="13304" spans="1:2" x14ac:dyDescent="0.25">
      <c r="A13304" s="62">
        <v>51171620</v>
      </c>
      <c r="B13304" s="63" t="s">
        <v>18309</v>
      </c>
    </row>
    <row r="13305" spans="1:2" x14ac:dyDescent="0.25">
      <c r="A13305" s="62">
        <v>51171621</v>
      </c>
      <c r="B13305" s="63" t="s">
        <v>12779</v>
      </c>
    </row>
    <row r="13306" spans="1:2" x14ac:dyDescent="0.25">
      <c r="A13306" s="62">
        <v>51171622</v>
      </c>
      <c r="B13306" s="63" t="s">
        <v>11927</v>
      </c>
    </row>
    <row r="13307" spans="1:2" x14ac:dyDescent="0.25">
      <c r="A13307" s="62">
        <v>51171623</v>
      </c>
      <c r="B13307" s="63" t="s">
        <v>12843</v>
      </c>
    </row>
    <row r="13308" spans="1:2" x14ac:dyDescent="0.25">
      <c r="A13308" s="62">
        <v>51171624</v>
      </c>
      <c r="B13308" s="63" t="s">
        <v>9465</v>
      </c>
    </row>
    <row r="13309" spans="1:2" x14ac:dyDescent="0.25">
      <c r="A13309" s="62">
        <v>51171626</v>
      </c>
      <c r="B13309" s="63" t="s">
        <v>242</v>
      </c>
    </row>
    <row r="13310" spans="1:2" x14ac:dyDescent="0.25">
      <c r="A13310" s="62">
        <v>51171627</v>
      </c>
      <c r="B13310" s="63" t="s">
        <v>6210</v>
      </c>
    </row>
    <row r="13311" spans="1:2" x14ac:dyDescent="0.25">
      <c r="A13311" s="62">
        <v>51171628</v>
      </c>
      <c r="B13311" s="63" t="s">
        <v>15896</v>
      </c>
    </row>
    <row r="13312" spans="1:2" x14ac:dyDescent="0.25">
      <c r="A13312" s="62">
        <v>51171629</v>
      </c>
      <c r="B13312" s="63" t="s">
        <v>9260</v>
      </c>
    </row>
    <row r="13313" spans="1:2" x14ac:dyDescent="0.25">
      <c r="A13313" s="62">
        <v>51171630</v>
      </c>
      <c r="B13313" s="63" t="s">
        <v>4557</v>
      </c>
    </row>
    <row r="13314" spans="1:2" x14ac:dyDescent="0.25">
      <c r="A13314" s="62">
        <v>51171631</v>
      </c>
      <c r="B13314" s="63" t="s">
        <v>1462</v>
      </c>
    </row>
    <row r="13315" spans="1:2" x14ac:dyDescent="0.25">
      <c r="A13315" s="62">
        <v>51171632</v>
      </c>
      <c r="B13315" s="63" t="s">
        <v>11331</v>
      </c>
    </row>
    <row r="13316" spans="1:2" x14ac:dyDescent="0.25">
      <c r="A13316" s="62">
        <v>51171701</v>
      </c>
      <c r="B13316" s="63" t="s">
        <v>2082</v>
      </c>
    </row>
    <row r="13317" spans="1:2" x14ac:dyDescent="0.25">
      <c r="A13317" s="62">
        <v>51171702</v>
      </c>
      <c r="B13317" s="63" t="s">
        <v>17938</v>
      </c>
    </row>
    <row r="13318" spans="1:2" x14ac:dyDescent="0.25">
      <c r="A13318" s="62">
        <v>51171703</v>
      </c>
      <c r="B13318" s="63" t="s">
        <v>8024</v>
      </c>
    </row>
    <row r="13319" spans="1:2" x14ac:dyDescent="0.25">
      <c r="A13319" s="62">
        <v>51171704</v>
      </c>
      <c r="B13319" s="63" t="s">
        <v>7418</v>
      </c>
    </row>
    <row r="13320" spans="1:2" x14ac:dyDescent="0.25">
      <c r="A13320" s="62">
        <v>51171706</v>
      </c>
      <c r="B13320" s="63" t="s">
        <v>11989</v>
      </c>
    </row>
    <row r="13321" spans="1:2" x14ac:dyDescent="0.25">
      <c r="A13321" s="62">
        <v>51171707</v>
      </c>
      <c r="B13321" s="63" t="s">
        <v>3114</v>
      </c>
    </row>
    <row r="13322" spans="1:2" x14ac:dyDescent="0.25">
      <c r="A13322" s="62">
        <v>51171708</v>
      </c>
      <c r="B13322" s="63" t="s">
        <v>4689</v>
      </c>
    </row>
    <row r="13323" spans="1:2" x14ac:dyDescent="0.25">
      <c r="A13323" s="62">
        <v>51171709</v>
      </c>
      <c r="B13323" s="63" t="s">
        <v>133</v>
      </c>
    </row>
    <row r="13324" spans="1:2" x14ac:dyDescent="0.25">
      <c r="A13324" s="62">
        <v>51171710</v>
      </c>
      <c r="B13324" s="63" t="s">
        <v>9878</v>
      </c>
    </row>
    <row r="13325" spans="1:2" x14ac:dyDescent="0.25">
      <c r="A13325" s="62">
        <v>51171711</v>
      </c>
      <c r="B13325" s="63" t="s">
        <v>17995</v>
      </c>
    </row>
    <row r="13326" spans="1:2" x14ac:dyDescent="0.25">
      <c r="A13326" s="62">
        <v>51171712</v>
      </c>
      <c r="B13326" s="63" t="s">
        <v>12850</v>
      </c>
    </row>
    <row r="13327" spans="1:2" x14ac:dyDescent="0.25">
      <c r="A13327" s="62">
        <v>51171801</v>
      </c>
      <c r="B13327" s="63" t="s">
        <v>737</v>
      </c>
    </row>
    <row r="13328" spans="1:2" x14ac:dyDescent="0.25">
      <c r="A13328" s="62">
        <v>51171802</v>
      </c>
      <c r="B13328" s="63" t="s">
        <v>2650</v>
      </c>
    </row>
    <row r="13329" spans="1:2" x14ac:dyDescent="0.25">
      <c r="A13329" s="62">
        <v>51171803</v>
      </c>
      <c r="B13329" s="63" t="s">
        <v>282</v>
      </c>
    </row>
    <row r="13330" spans="1:2" x14ac:dyDescent="0.25">
      <c r="A13330" s="62">
        <v>51171804</v>
      </c>
      <c r="B13330" s="63" t="s">
        <v>10753</v>
      </c>
    </row>
    <row r="13331" spans="1:2" x14ac:dyDescent="0.25">
      <c r="A13331" s="62">
        <v>51171805</v>
      </c>
      <c r="B13331" s="63" t="s">
        <v>4245</v>
      </c>
    </row>
    <row r="13332" spans="1:2" x14ac:dyDescent="0.25">
      <c r="A13332" s="62">
        <v>51171806</v>
      </c>
      <c r="B13332" s="63" t="s">
        <v>5320</v>
      </c>
    </row>
    <row r="13333" spans="1:2" x14ac:dyDescent="0.25">
      <c r="A13333" s="62">
        <v>51171807</v>
      </c>
      <c r="B13333" s="63" t="s">
        <v>18666</v>
      </c>
    </row>
    <row r="13334" spans="1:2" x14ac:dyDescent="0.25">
      <c r="A13334" s="62">
        <v>51171808</v>
      </c>
      <c r="B13334" s="63" t="s">
        <v>10043</v>
      </c>
    </row>
    <row r="13335" spans="1:2" x14ac:dyDescent="0.25">
      <c r="A13335" s="62">
        <v>51171809</v>
      </c>
      <c r="B13335" s="63" t="s">
        <v>12043</v>
      </c>
    </row>
    <row r="13336" spans="1:2" x14ac:dyDescent="0.25">
      <c r="A13336" s="62">
        <v>51171811</v>
      </c>
      <c r="B13336" s="63" t="s">
        <v>3302</v>
      </c>
    </row>
    <row r="13337" spans="1:2" x14ac:dyDescent="0.25">
      <c r="A13337" s="62">
        <v>51171812</v>
      </c>
      <c r="B13337" s="63" t="s">
        <v>2220</v>
      </c>
    </row>
    <row r="13338" spans="1:2" x14ac:dyDescent="0.25">
      <c r="A13338" s="62">
        <v>51171813</v>
      </c>
      <c r="B13338" s="63" t="s">
        <v>1886</v>
      </c>
    </row>
    <row r="13339" spans="1:2" x14ac:dyDescent="0.25">
      <c r="A13339" s="62">
        <v>51171814</v>
      </c>
      <c r="B13339" s="63" t="s">
        <v>15614</v>
      </c>
    </row>
    <row r="13340" spans="1:2" x14ac:dyDescent="0.25">
      <c r="A13340" s="62">
        <v>51171815</v>
      </c>
      <c r="B13340" s="63" t="s">
        <v>1463</v>
      </c>
    </row>
    <row r="13341" spans="1:2" x14ac:dyDescent="0.25">
      <c r="A13341" s="62">
        <v>51171816</v>
      </c>
      <c r="B13341" s="63" t="s">
        <v>5019</v>
      </c>
    </row>
    <row r="13342" spans="1:2" x14ac:dyDescent="0.25">
      <c r="A13342" s="62">
        <v>51171817</v>
      </c>
      <c r="B13342" s="63" t="s">
        <v>110</v>
      </c>
    </row>
    <row r="13343" spans="1:2" x14ac:dyDescent="0.25">
      <c r="A13343" s="62">
        <v>51171818</v>
      </c>
      <c r="B13343" s="63" t="s">
        <v>14786</v>
      </c>
    </row>
    <row r="13344" spans="1:2" x14ac:dyDescent="0.25">
      <c r="A13344" s="62">
        <v>51171819</v>
      </c>
      <c r="B13344" s="63" t="s">
        <v>13001</v>
      </c>
    </row>
    <row r="13345" spans="1:2" x14ac:dyDescent="0.25">
      <c r="A13345" s="62">
        <v>51171820</v>
      </c>
      <c r="B13345" s="63" t="s">
        <v>442</v>
      </c>
    </row>
    <row r="13346" spans="1:2" x14ac:dyDescent="0.25">
      <c r="A13346" s="62">
        <v>51171821</v>
      </c>
      <c r="B13346" s="63" t="s">
        <v>1737</v>
      </c>
    </row>
    <row r="13347" spans="1:2" x14ac:dyDescent="0.25">
      <c r="A13347" s="62">
        <v>51171822</v>
      </c>
      <c r="B13347" s="63" t="s">
        <v>11411</v>
      </c>
    </row>
    <row r="13348" spans="1:2" x14ac:dyDescent="0.25">
      <c r="A13348" s="62">
        <v>51171901</v>
      </c>
      <c r="B13348" s="63" t="s">
        <v>14372</v>
      </c>
    </row>
    <row r="13349" spans="1:2" x14ac:dyDescent="0.25">
      <c r="A13349" s="62">
        <v>51171902</v>
      </c>
      <c r="B13349" s="63" t="s">
        <v>7314</v>
      </c>
    </row>
    <row r="13350" spans="1:2" x14ac:dyDescent="0.25">
      <c r="A13350" s="62">
        <v>51171903</v>
      </c>
      <c r="B13350" s="63" t="s">
        <v>312</v>
      </c>
    </row>
    <row r="13351" spans="1:2" x14ac:dyDescent="0.25">
      <c r="A13351" s="62">
        <v>51171904</v>
      </c>
      <c r="B13351" s="63" t="s">
        <v>4443</v>
      </c>
    </row>
    <row r="13352" spans="1:2" x14ac:dyDescent="0.25">
      <c r="A13352" s="62">
        <v>51171905</v>
      </c>
      <c r="B13352" s="63" t="s">
        <v>7246</v>
      </c>
    </row>
    <row r="13353" spans="1:2" x14ac:dyDescent="0.25">
      <c r="A13353" s="62">
        <v>51171906</v>
      </c>
      <c r="B13353" s="63" t="s">
        <v>11878</v>
      </c>
    </row>
    <row r="13354" spans="1:2" x14ac:dyDescent="0.25">
      <c r="A13354" s="62">
        <v>51171907</v>
      </c>
      <c r="B13354" s="63" t="s">
        <v>10960</v>
      </c>
    </row>
    <row r="13355" spans="1:2" x14ac:dyDescent="0.25">
      <c r="A13355" s="62">
        <v>51171908</v>
      </c>
      <c r="B13355" s="63" t="s">
        <v>7106</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11636</v>
      </c>
    </row>
    <row r="13359" spans="1:2" x14ac:dyDescent="0.25">
      <c r="A13359" s="62">
        <v>51171912</v>
      </c>
      <c r="B13359" s="63" t="s">
        <v>16058</v>
      </c>
    </row>
    <row r="13360" spans="1:2" x14ac:dyDescent="0.25">
      <c r="A13360" s="62">
        <v>51171913</v>
      </c>
      <c r="B13360" s="63" t="s">
        <v>9759</v>
      </c>
    </row>
    <row r="13361" spans="1:2" x14ac:dyDescent="0.25">
      <c r="A13361" s="62">
        <v>51171914</v>
      </c>
      <c r="B13361" s="63" t="s">
        <v>12205</v>
      </c>
    </row>
    <row r="13362" spans="1:2" x14ac:dyDescent="0.25">
      <c r="A13362" s="62">
        <v>51171915</v>
      </c>
      <c r="B13362" s="63" t="s">
        <v>8998</v>
      </c>
    </row>
    <row r="13363" spans="1:2" x14ac:dyDescent="0.25">
      <c r="A13363" s="62">
        <v>51171916</v>
      </c>
      <c r="B13363" s="63" t="s">
        <v>17223</v>
      </c>
    </row>
    <row r="13364" spans="1:2" x14ac:dyDescent="0.25">
      <c r="A13364" s="62">
        <v>51171917</v>
      </c>
      <c r="B13364" s="63" t="s">
        <v>11682</v>
      </c>
    </row>
    <row r="13365" spans="1:2" x14ac:dyDescent="0.25">
      <c r="A13365" s="62">
        <v>51171918</v>
      </c>
      <c r="B13365" s="63" t="s">
        <v>10627</v>
      </c>
    </row>
    <row r="13366" spans="1:2" x14ac:dyDescent="0.25">
      <c r="A13366" s="62">
        <v>51172001</v>
      </c>
      <c r="B13366" s="63" t="s">
        <v>2400</v>
      </c>
    </row>
    <row r="13367" spans="1:2" x14ac:dyDescent="0.25">
      <c r="A13367" s="62">
        <v>51172002</v>
      </c>
      <c r="B13367" s="63" t="s">
        <v>15790</v>
      </c>
    </row>
    <row r="13368" spans="1:2" x14ac:dyDescent="0.25">
      <c r="A13368" s="62">
        <v>51172003</v>
      </c>
      <c r="B13368" s="63" t="s">
        <v>4181</v>
      </c>
    </row>
    <row r="13369" spans="1:2" x14ac:dyDescent="0.25">
      <c r="A13369" s="62">
        <v>51172004</v>
      </c>
      <c r="B13369" s="63" t="s">
        <v>12587</v>
      </c>
    </row>
    <row r="13370" spans="1:2" x14ac:dyDescent="0.25">
      <c r="A13370" s="62">
        <v>51172101</v>
      </c>
      <c r="B13370" s="63" t="s">
        <v>9881</v>
      </c>
    </row>
    <row r="13371" spans="1:2" x14ac:dyDescent="0.25">
      <c r="A13371" s="62">
        <v>51172102</v>
      </c>
      <c r="B13371" s="63" t="s">
        <v>8934</v>
      </c>
    </row>
    <row r="13372" spans="1:2" x14ac:dyDescent="0.25">
      <c r="A13372" s="62">
        <v>51172103</v>
      </c>
      <c r="B13372" s="63" t="s">
        <v>3844</v>
      </c>
    </row>
    <row r="13373" spans="1:2" x14ac:dyDescent="0.25">
      <c r="A13373" s="62">
        <v>51172105</v>
      </c>
      <c r="B13373" s="63" t="s">
        <v>17076</v>
      </c>
    </row>
    <row r="13374" spans="1:2" x14ac:dyDescent="0.25">
      <c r="A13374" s="62">
        <v>51172106</v>
      </c>
      <c r="B13374" s="63" t="s">
        <v>12061</v>
      </c>
    </row>
    <row r="13375" spans="1:2" x14ac:dyDescent="0.25">
      <c r="A13375" s="62">
        <v>51172107</v>
      </c>
      <c r="B13375" s="63" t="s">
        <v>8080</v>
      </c>
    </row>
    <row r="13376" spans="1:2" x14ac:dyDescent="0.25">
      <c r="A13376" s="62">
        <v>51172108</v>
      </c>
      <c r="B13376" s="63" t="s">
        <v>14272</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6061</v>
      </c>
    </row>
    <row r="13381" spans="1:2" x14ac:dyDescent="0.25">
      <c r="A13381" s="62">
        <v>51181502</v>
      </c>
      <c r="B13381" s="63" t="s">
        <v>4163</v>
      </c>
    </row>
    <row r="13382" spans="1:2" x14ac:dyDescent="0.25">
      <c r="A13382" s="62">
        <v>51181503</v>
      </c>
      <c r="B13382" s="63" t="s">
        <v>13848</v>
      </c>
    </row>
    <row r="13383" spans="1:2" x14ac:dyDescent="0.25">
      <c r="A13383" s="62">
        <v>51181504</v>
      </c>
      <c r="B13383" s="63" t="s">
        <v>16313</v>
      </c>
    </row>
    <row r="13384" spans="1:2" x14ac:dyDescent="0.25">
      <c r="A13384" s="62">
        <v>51181505</v>
      </c>
      <c r="B13384" s="63" t="s">
        <v>5974</v>
      </c>
    </row>
    <row r="13385" spans="1:2" x14ac:dyDescent="0.25">
      <c r="A13385" s="62">
        <v>51181506</v>
      </c>
      <c r="B13385" s="63" t="s">
        <v>4626</v>
      </c>
    </row>
    <row r="13386" spans="1:2" x14ac:dyDescent="0.25">
      <c r="A13386" s="62">
        <v>51181508</v>
      </c>
      <c r="B13386" s="63" t="s">
        <v>14436</v>
      </c>
    </row>
    <row r="13387" spans="1:2" x14ac:dyDescent="0.25">
      <c r="A13387" s="62">
        <v>51181509</v>
      </c>
      <c r="B13387" s="63" t="s">
        <v>12556</v>
      </c>
    </row>
    <row r="13388" spans="1:2" x14ac:dyDescent="0.25">
      <c r="A13388" s="62">
        <v>51181510</v>
      </c>
      <c r="B13388" s="63" t="s">
        <v>15254</v>
      </c>
    </row>
    <row r="13389" spans="1:2" x14ac:dyDescent="0.25">
      <c r="A13389" s="62">
        <v>51181511</v>
      </c>
      <c r="B13389" s="63" t="s">
        <v>4665</v>
      </c>
    </row>
    <row r="13390" spans="1:2" x14ac:dyDescent="0.25">
      <c r="A13390" s="62">
        <v>51181513</v>
      </c>
      <c r="B13390" s="63" t="s">
        <v>17448</v>
      </c>
    </row>
    <row r="13391" spans="1:2" x14ac:dyDescent="0.25">
      <c r="A13391" s="62">
        <v>51181514</v>
      </c>
      <c r="B13391" s="63" t="s">
        <v>5303</v>
      </c>
    </row>
    <row r="13392" spans="1:2" x14ac:dyDescent="0.25">
      <c r="A13392" s="62">
        <v>51181515</v>
      </c>
      <c r="B13392" s="63" t="s">
        <v>4570</v>
      </c>
    </row>
    <row r="13393" spans="1:2" x14ac:dyDescent="0.25">
      <c r="A13393" s="62">
        <v>51181516</v>
      </c>
      <c r="B13393" s="63" t="s">
        <v>14285</v>
      </c>
    </row>
    <row r="13394" spans="1:2" x14ac:dyDescent="0.25">
      <c r="A13394" s="62">
        <v>51181517</v>
      </c>
      <c r="B13394" s="63" t="s">
        <v>13797</v>
      </c>
    </row>
    <row r="13395" spans="1:2" x14ac:dyDescent="0.25">
      <c r="A13395" s="62">
        <v>51181519</v>
      </c>
      <c r="B13395" s="63" t="s">
        <v>13447</v>
      </c>
    </row>
    <row r="13396" spans="1:2" x14ac:dyDescent="0.25">
      <c r="A13396" s="62">
        <v>51181520</v>
      </c>
      <c r="B13396" s="63" t="s">
        <v>10866</v>
      </c>
    </row>
    <row r="13397" spans="1:2" x14ac:dyDescent="0.25">
      <c r="A13397" s="62">
        <v>51181521</v>
      </c>
      <c r="B13397" s="63" t="s">
        <v>6193</v>
      </c>
    </row>
    <row r="13398" spans="1:2" x14ac:dyDescent="0.25">
      <c r="A13398" s="62">
        <v>51181522</v>
      </c>
      <c r="B13398" s="63" t="s">
        <v>12807</v>
      </c>
    </row>
    <row r="13399" spans="1:2" x14ac:dyDescent="0.25">
      <c r="A13399" s="62">
        <v>51181523</v>
      </c>
      <c r="B13399" s="63" t="s">
        <v>7963</v>
      </c>
    </row>
    <row r="13400" spans="1:2" x14ac:dyDescent="0.25">
      <c r="A13400" s="62">
        <v>51181524</v>
      </c>
      <c r="B13400" s="63" t="s">
        <v>18753</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13264</v>
      </c>
    </row>
    <row r="13404" spans="1:2" x14ac:dyDescent="0.25">
      <c r="A13404" s="62">
        <v>51181604</v>
      </c>
      <c r="B13404" s="63" t="s">
        <v>4943</v>
      </c>
    </row>
    <row r="13405" spans="1:2" x14ac:dyDescent="0.25">
      <c r="A13405" s="62">
        <v>51181605</v>
      </c>
      <c r="B13405" s="63" t="s">
        <v>7753</v>
      </c>
    </row>
    <row r="13406" spans="1:2" x14ac:dyDescent="0.25">
      <c r="A13406" s="62">
        <v>51181606</v>
      </c>
      <c r="B13406" s="63" t="s">
        <v>6008</v>
      </c>
    </row>
    <row r="13407" spans="1:2" x14ac:dyDescent="0.25">
      <c r="A13407" s="62">
        <v>51181607</v>
      </c>
      <c r="B13407" s="63" t="s">
        <v>5807</v>
      </c>
    </row>
    <row r="13408" spans="1:2" x14ac:dyDescent="0.25">
      <c r="A13408" s="62">
        <v>51181608</v>
      </c>
      <c r="B13408" s="63" t="s">
        <v>10501</v>
      </c>
    </row>
    <row r="13409" spans="1:2" x14ac:dyDescent="0.25">
      <c r="A13409" s="62">
        <v>51181609</v>
      </c>
      <c r="B13409" s="63" t="s">
        <v>10827</v>
      </c>
    </row>
    <row r="13410" spans="1:2" x14ac:dyDescent="0.25">
      <c r="A13410" s="62">
        <v>51181701</v>
      </c>
      <c r="B13410" s="63" t="s">
        <v>12052</v>
      </c>
    </row>
    <row r="13411" spans="1:2" x14ac:dyDescent="0.25">
      <c r="A13411" s="62">
        <v>51181702</v>
      </c>
      <c r="B13411" s="63" t="s">
        <v>2593</v>
      </c>
    </row>
    <row r="13412" spans="1:2" x14ac:dyDescent="0.25">
      <c r="A13412" s="62">
        <v>51181703</v>
      </c>
      <c r="B13412" s="63" t="s">
        <v>4701</v>
      </c>
    </row>
    <row r="13413" spans="1:2" x14ac:dyDescent="0.25">
      <c r="A13413" s="62">
        <v>51181704</v>
      </c>
      <c r="B13413" s="63" t="s">
        <v>16818</v>
      </c>
    </row>
    <row r="13414" spans="1:2" x14ac:dyDescent="0.25">
      <c r="A13414" s="62">
        <v>51181705</v>
      </c>
      <c r="B13414" s="63" t="s">
        <v>1509</v>
      </c>
    </row>
    <row r="13415" spans="1:2" x14ac:dyDescent="0.25">
      <c r="A13415" s="62">
        <v>51181706</v>
      </c>
      <c r="B13415" s="63" t="s">
        <v>16829</v>
      </c>
    </row>
    <row r="13416" spans="1:2" x14ac:dyDescent="0.25">
      <c r="A13416" s="62">
        <v>51181707</v>
      </c>
      <c r="B13416" s="63" t="s">
        <v>7646</v>
      </c>
    </row>
    <row r="13417" spans="1:2" x14ac:dyDescent="0.25">
      <c r="A13417" s="62">
        <v>51181708</v>
      </c>
      <c r="B13417" s="63" t="s">
        <v>13996</v>
      </c>
    </row>
    <row r="13418" spans="1:2" x14ac:dyDescent="0.25">
      <c r="A13418" s="62">
        <v>51181709</v>
      </c>
      <c r="B13418" s="63" t="s">
        <v>12103</v>
      </c>
    </row>
    <row r="13419" spans="1:2" x14ac:dyDescent="0.25">
      <c r="A13419" s="62">
        <v>51181710</v>
      </c>
      <c r="B13419" s="63" t="s">
        <v>13755</v>
      </c>
    </row>
    <row r="13420" spans="1:2" x14ac:dyDescent="0.25">
      <c r="A13420" s="62">
        <v>51181711</v>
      </c>
      <c r="B13420" s="63" t="s">
        <v>4781</v>
      </c>
    </row>
    <row r="13421" spans="1:2" x14ac:dyDescent="0.25">
      <c r="A13421" s="62">
        <v>51181712</v>
      </c>
      <c r="B13421" s="63" t="s">
        <v>12959</v>
      </c>
    </row>
    <row r="13422" spans="1:2" x14ac:dyDescent="0.25">
      <c r="A13422" s="62">
        <v>51181713</v>
      </c>
      <c r="B13422" s="63" t="s">
        <v>12703</v>
      </c>
    </row>
    <row r="13423" spans="1:2" x14ac:dyDescent="0.25">
      <c r="A13423" s="62">
        <v>51181714</v>
      </c>
      <c r="B13423" s="63" t="s">
        <v>2080</v>
      </c>
    </row>
    <row r="13424" spans="1:2" x14ac:dyDescent="0.25">
      <c r="A13424" s="62">
        <v>51181715</v>
      </c>
      <c r="B13424" s="63" t="s">
        <v>10618</v>
      </c>
    </row>
    <row r="13425" spans="1:2" x14ac:dyDescent="0.25">
      <c r="A13425" s="62">
        <v>51181716</v>
      </c>
      <c r="B13425" s="63" t="s">
        <v>815</v>
      </c>
    </row>
    <row r="13426" spans="1:2" x14ac:dyDescent="0.25">
      <c r="A13426" s="62">
        <v>51181717</v>
      </c>
      <c r="B13426" s="63" t="s">
        <v>2565</v>
      </c>
    </row>
    <row r="13427" spans="1:2" x14ac:dyDescent="0.25">
      <c r="A13427" s="62">
        <v>51181718</v>
      </c>
      <c r="B13427" s="63" t="s">
        <v>12173</v>
      </c>
    </row>
    <row r="13428" spans="1:2" x14ac:dyDescent="0.25">
      <c r="A13428" s="62">
        <v>51181719</v>
      </c>
      <c r="B13428" s="63" t="s">
        <v>12826</v>
      </c>
    </row>
    <row r="13429" spans="1:2" x14ac:dyDescent="0.25">
      <c r="A13429" s="62">
        <v>51181720</v>
      </c>
      <c r="B13429" s="63" t="s">
        <v>14660</v>
      </c>
    </row>
    <row r="13430" spans="1:2" x14ac:dyDescent="0.25">
      <c r="A13430" s="62">
        <v>51181721</v>
      </c>
      <c r="B13430" s="63" t="s">
        <v>1947</v>
      </c>
    </row>
    <row r="13431" spans="1:2" x14ac:dyDescent="0.25">
      <c r="A13431" s="62">
        <v>51181722</v>
      </c>
      <c r="B13431" s="63" t="s">
        <v>18122</v>
      </c>
    </row>
    <row r="13432" spans="1:2" x14ac:dyDescent="0.25">
      <c r="A13432" s="62">
        <v>51181723</v>
      </c>
      <c r="B13432" s="63" t="s">
        <v>14499</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9101</v>
      </c>
    </row>
    <row r="13438" spans="1:2" x14ac:dyDescent="0.25">
      <c r="A13438" s="62">
        <v>51181729</v>
      </c>
      <c r="B13438" s="63" t="s">
        <v>10002</v>
      </c>
    </row>
    <row r="13439" spans="1:2" x14ac:dyDescent="0.25">
      <c r="A13439" s="62">
        <v>51181730</v>
      </c>
      <c r="B13439" s="63" t="s">
        <v>4346</v>
      </c>
    </row>
    <row r="13440" spans="1:2" x14ac:dyDescent="0.25">
      <c r="A13440" s="62">
        <v>51181731</v>
      </c>
      <c r="B13440" s="63" t="s">
        <v>7881</v>
      </c>
    </row>
    <row r="13441" spans="1:2" x14ac:dyDescent="0.25">
      <c r="A13441" s="62">
        <v>51181732</v>
      </c>
      <c r="B13441" s="63" t="s">
        <v>1963</v>
      </c>
    </row>
    <row r="13442" spans="1:2" x14ac:dyDescent="0.25">
      <c r="A13442" s="62">
        <v>51181733</v>
      </c>
      <c r="B13442" s="63" t="s">
        <v>2286</v>
      </c>
    </row>
    <row r="13443" spans="1:2" x14ac:dyDescent="0.25">
      <c r="A13443" s="62">
        <v>51181734</v>
      </c>
      <c r="B13443" s="63" t="s">
        <v>10575</v>
      </c>
    </row>
    <row r="13444" spans="1:2" x14ac:dyDescent="0.25">
      <c r="A13444" s="62">
        <v>51181735</v>
      </c>
      <c r="B13444" s="63" t="s">
        <v>8118</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13143</v>
      </c>
    </row>
    <row r="13448" spans="1:2" x14ac:dyDescent="0.25">
      <c r="A13448" s="62">
        <v>51181739</v>
      </c>
      <c r="B13448" s="63" t="s">
        <v>5852</v>
      </c>
    </row>
    <row r="13449" spans="1:2" x14ac:dyDescent="0.25">
      <c r="A13449" s="62">
        <v>51181740</v>
      </c>
      <c r="B13449" s="63" t="s">
        <v>2486</v>
      </c>
    </row>
    <row r="13450" spans="1:2" x14ac:dyDescent="0.25">
      <c r="A13450" s="62">
        <v>51181741</v>
      </c>
      <c r="B13450" s="63" t="s">
        <v>5044</v>
      </c>
    </row>
    <row r="13451" spans="1:2" x14ac:dyDescent="0.25">
      <c r="A13451" s="62">
        <v>51181742</v>
      </c>
      <c r="B13451" s="63" t="s">
        <v>12249</v>
      </c>
    </row>
    <row r="13452" spans="1:2" x14ac:dyDescent="0.25">
      <c r="A13452" s="62">
        <v>51181743</v>
      </c>
      <c r="B13452" s="63" t="s">
        <v>11163</v>
      </c>
    </row>
    <row r="13453" spans="1:2" x14ac:dyDescent="0.25">
      <c r="A13453" s="62">
        <v>51181744</v>
      </c>
      <c r="B13453" s="63" t="s">
        <v>600</v>
      </c>
    </row>
    <row r="13454" spans="1:2" x14ac:dyDescent="0.25">
      <c r="A13454" s="62">
        <v>51181745</v>
      </c>
      <c r="B13454" s="63" t="s">
        <v>12918</v>
      </c>
    </row>
    <row r="13455" spans="1:2" x14ac:dyDescent="0.25">
      <c r="A13455" s="62">
        <v>51181746</v>
      </c>
      <c r="B13455" s="63" t="s">
        <v>11421</v>
      </c>
    </row>
    <row r="13456" spans="1:2" x14ac:dyDescent="0.25">
      <c r="A13456" s="62">
        <v>51181747</v>
      </c>
      <c r="B13456" s="63" t="s">
        <v>16523</v>
      </c>
    </row>
    <row r="13457" spans="1:2" x14ac:dyDescent="0.25">
      <c r="A13457" s="62">
        <v>51181748</v>
      </c>
      <c r="B13457" s="63" t="s">
        <v>8182</v>
      </c>
    </row>
    <row r="13458" spans="1:2" x14ac:dyDescent="0.25">
      <c r="A13458" s="62">
        <v>51181749</v>
      </c>
      <c r="B13458" s="63" t="s">
        <v>2527</v>
      </c>
    </row>
    <row r="13459" spans="1:2" x14ac:dyDescent="0.25">
      <c r="A13459" s="62">
        <v>51181750</v>
      </c>
      <c r="B13459" s="63" t="s">
        <v>14365</v>
      </c>
    </row>
    <row r="13460" spans="1:2" x14ac:dyDescent="0.25">
      <c r="A13460" s="62">
        <v>51181751</v>
      </c>
      <c r="B13460" s="63" t="s">
        <v>15206</v>
      </c>
    </row>
    <row r="13461" spans="1:2" x14ac:dyDescent="0.25">
      <c r="A13461" s="62">
        <v>51181752</v>
      </c>
      <c r="B13461" s="63" t="s">
        <v>18797</v>
      </c>
    </row>
    <row r="13462" spans="1:2" x14ac:dyDescent="0.25">
      <c r="A13462" s="62">
        <v>51181753</v>
      </c>
      <c r="B13462" s="63" t="s">
        <v>13032</v>
      </c>
    </row>
    <row r="13463" spans="1:2" x14ac:dyDescent="0.25">
      <c r="A13463" s="62">
        <v>51181754</v>
      </c>
      <c r="B13463" s="63" t="s">
        <v>18353</v>
      </c>
    </row>
    <row r="13464" spans="1:2" x14ac:dyDescent="0.25">
      <c r="A13464" s="62">
        <v>51181755</v>
      </c>
      <c r="B13464" s="63" t="s">
        <v>7010</v>
      </c>
    </row>
    <row r="13465" spans="1:2" x14ac:dyDescent="0.25">
      <c r="A13465" s="62">
        <v>51181801</v>
      </c>
      <c r="B13465" s="63" t="s">
        <v>15892</v>
      </c>
    </row>
    <row r="13466" spans="1:2" x14ac:dyDescent="0.25">
      <c r="A13466" s="62">
        <v>51181802</v>
      </c>
      <c r="B13466" s="63" t="s">
        <v>18406</v>
      </c>
    </row>
    <row r="13467" spans="1:2" x14ac:dyDescent="0.25">
      <c r="A13467" s="62">
        <v>51181803</v>
      </c>
      <c r="B13467" s="63" t="s">
        <v>2798</v>
      </c>
    </row>
    <row r="13468" spans="1:2" x14ac:dyDescent="0.25">
      <c r="A13468" s="62">
        <v>51181804</v>
      </c>
      <c r="B13468" s="63" t="s">
        <v>13065</v>
      </c>
    </row>
    <row r="13469" spans="1:2" x14ac:dyDescent="0.25">
      <c r="A13469" s="62">
        <v>51181805</v>
      </c>
      <c r="B13469" s="63" t="s">
        <v>1344</v>
      </c>
    </row>
    <row r="13470" spans="1:2" x14ac:dyDescent="0.25">
      <c r="A13470" s="62">
        <v>51181806</v>
      </c>
      <c r="B13470" s="63" t="s">
        <v>735</v>
      </c>
    </row>
    <row r="13471" spans="1:2" x14ac:dyDescent="0.25">
      <c r="A13471" s="62">
        <v>51181807</v>
      </c>
      <c r="B13471" s="63" t="s">
        <v>10011</v>
      </c>
    </row>
    <row r="13472" spans="1:2" x14ac:dyDescent="0.25">
      <c r="A13472" s="62">
        <v>51181808</v>
      </c>
      <c r="B13472" s="63" t="s">
        <v>6360</v>
      </c>
    </row>
    <row r="13473" spans="1:2" x14ac:dyDescent="0.25">
      <c r="A13473" s="62">
        <v>51181810</v>
      </c>
      <c r="B13473" s="63" t="s">
        <v>8232</v>
      </c>
    </row>
    <row r="13474" spans="1:2" x14ac:dyDescent="0.25">
      <c r="A13474" s="62">
        <v>51181811</v>
      </c>
      <c r="B13474" s="63" t="s">
        <v>10022</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1479</v>
      </c>
    </row>
    <row r="13478" spans="1:2" x14ac:dyDescent="0.25">
      <c r="A13478" s="62">
        <v>51181815</v>
      </c>
      <c r="B13478" s="63" t="s">
        <v>9660</v>
      </c>
    </row>
    <row r="13479" spans="1:2" x14ac:dyDescent="0.25">
      <c r="A13479" s="62">
        <v>51181816</v>
      </c>
      <c r="B13479" s="63" t="s">
        <v>15201</v>
      </c>
    </row>
    <row r="13480" spans="1:2" x14ac:dyDescent="0.25">
      <c r="A13480" s="62">
        <v>51181817</v>
      </c>
      <c r="B13480" s="63" t="s">
        <v>4490</v>
      </c>
    </row>
    <row r="13481" spans="1:2" x14ac:dyDescent="0.25">
      <c r="A13481" s="62">
        <v>51181818</v>
      </c>
      <c r="B13481" s="63" t="s">
        <v>3359</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11201</v>
      </c>
    </row>
    <row r="13485" spans="1:2" x14ac:dyDescent="0.25">
      <c r="A13485" s="62">
        <v>51181822</v>
      </c>
      <c r="B13485" s="63" t="s">
        <v>2986</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14501</v>
      </c>
    </row>
    <row r="13489" spans="1:2" x14ac:dyDescent="0.25">
      <c r="A13489" s="62">
        <v>51181826</v>
      </c>
      <c r="B13489" s="63" t="s">
        <v>9319</v>
      </c>
    </row>
    <row r="13490" spans="1:2" x14ac:dyDescent="0.25">
      <c r="A13490" s="62">
        <v>51181827</v>
      </c>
      <c r="B13490" s="63" t="s">
        <v>18714</v>
      </c>
    </row>
    <row r="13491" spans="1:2" x14ac:dyDescent="0.25">
      <c r="A13491" s="62">
        <v>51181828</v>
      </c>
      <c r="B13491" s="63" t="s">
        <v>15253</v>
      </c>
    </row>
    <row r="13492" spans="1:2" x14ac:dyDescent="0.25">
      <c r="A13492" s="62">
        <v>51181829</v>
      </c>
      <c r="B13492" s="63" t="s">
        <v>10818</v>
      </c>
    </row>
    <row r="13493" spans="1:2" x14ac:dyDescent="0.25">
      <c r="A13493" s="62">
        <v>51181830</v>
      </c>
      <c r="B13493" s="63" t="s">
        <v>4058</v>
      </c>
    </row>
    <row r="13494" spans="1:2" x14ac:dyDescent="0.25">
      <c r="A13494" s="62">
        <v>51181831</v>
      </c>
      <c r="B13494" s="63" t="s">
        <v>13693</v>
      </c>
    </row>
    <row r="13495" spans="1:2" x14ac:dyDescent="0.25">
      <c r="A13495" s="62">
        <v>51181832</v>
      </c>
      <c r="B13495" s="63" t="s">
        <v>8327</v>
      </c>
    </row>
    <row r="13496" spans="1:2" x14ac:dyDescent="0.25">
      <c r="A13496" s="62">
        <v>51181833</v>
      </c>
      <c r="B13496" s="63" t="s">
        <v>16273</v>
      </c>
    </row>
    <row r="13497" spans="1:2" x14ac:dyDescent="0.25">
      <c r="A13497" s="62">
        <v>51181834</v>
      </c>
      <c r="B13497" s="63" t="s">
        <v>1369</v>
      </c>
    </row>
    <row r="13498" spans="1:2" x14ac:dyDescent="0.25">
      <c r="A13498" s="62">
        <v>51181901</v>
      </c>
      <c r="B13498" s="63" t="s">
        <v>9306</v>
      </c>
    </row>
    <row r="13499" spans="1:2" x14ac:dyDescent="0.25">
      <c r="A13499" s="62">
        <v>51181902</v>
      </c>
      <c r="B13499" s="63" t="s">
        <v>14614</v>
      </c>
    </row>
    <row r="13500" spans="1:2" x14ac:dyDescent="0.25">
      <c r="A13500" s="62">
        <v>51181903</v>
      </c>
      <c r="B13500" s="63" t="s">
        <v>9771</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1486</v>
      </c>
    </row>
    <row r="13504" spans="1:2" x14ac:dyDescent="0.25">
      <c r="A13504" s="62">
        <v>51181908</v>
      </c>
      <c r="B13504" s="63" t="s">
        <v>8292</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1219</v>
      </c>
    </row>
    <row r="13508" spans="1:2" x14ac:dyDescent="0.25">
      <c r="A13508" s="62">
        <v>51182001</v>
      </c>
      <c r="B13508" s="63" t="s">
        <v>8869</v>
      </c>
    </row>
    <row r="13509" spans="1:2" x14ac:dyDescent="0.25">
      <c r="A13509" s="62">
        <v>51182002</v>
      </c>
      <c r="B13509" s="63" t="s">
        <v>14601</v>
      </c>
    </row>
    <row r="13510" spans="1:2" x14ac:dyDescent="0.25">
      <c r="A13510" s="62">
        <v>51182003</v>
      </c>
      <c r="B13510" s="63" t="s">
        <v>5305</v>
      </c>
    </row>
    <row r="13511" spans="1:2" x14ac:dyDescent="0.25">
      <c r="A13511" s="62">
        <v>51182004</v>
      </c>
      <c r="B13511" s="63" t="s">
        <v>7604</v>
      </c>
    </row>
    <row r="13512" spans="1:2" x14ac:dyDescent="0.25">
      <c r="A13512" s="62">
        <v>51182005</v>
      </c>
      <c r="B13512" s="63" t="s">
        <v>7973</v>
      </c>
    </row>
    <row r="13513" spans="1:2" x14ac:dyDescent="0.25">
      <c r="A13513" s="62">
        <v>51182006</v>
      </c>
      <c r="B13513" s="63" t="s">
        <v>4768</v>
      </c>
    </row>
    <row r="13514" spans="1:2" x14ac:dyDescent="0.25">
      <c r="A13514" s="62">
        <v>51182007</v>
      </c>
      <c r="B13514" s="63" t="s">
        <v>9966</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4544</v>
      </c>
    </row>
    <row r="13518" spans="1:2" x14ac:dyDescent="0.25">
      <c r="A13518" s="62">
        <v>51182011</v>
      </c>
      <c r="B13518" s="63" t="s">
        <v>11210</v>
      </c>
    </row>
    <row r="13519" spans="1:2" x14ac:dyDescent="0.25">
      <c r="A13519" s="62">
        <v>51182012</v>
      </c>
      <c r="B13519" s="63" t="s">
        <v>6899</v>
      </c>
    </row>
    <row r="13520" spans="1:2" x14ac:dyDescent="0.25">
      <c r="A13520" s="62">
        <v>51182013</v>
      </c>
      <c r="B13520" s="63" t="s">
        <v>11302</v>
      </c>
    </row>
    <row r="13521" spans="1:2" x14ac:dyDescent="0.25">
      <c r="A13521" s="62">
        <v>51182014</v>
      </c>
      <c r="B13521" s="63" t="s">
        <v>10248</v>
      </c>
    </row>
    <row r="13522" spans="1:2" x14ac:dyDescent="0.25">
      <c r="A13522" s="62">
        <v>51182101</v>
      </c>
      <c r="B13522" s="63" t="s">
        <v>12246</v>
      </c>
    </row>
    <row r="13523" spans="1:2" x14ac:dyDescent="0.25">
      <c r="A13523" s="62">
        <v>51182102</v>
      </c>
      <c r="B13523" s="63" t="s">
        <v>7742</v>
      </c>
    </row>
    <row r="13524" spans="1:2" x14ac:dyDescent="0.25">
      <c r="A13524" s="62">
        <v>51182201</v>
      </c>
      <c r="B13524" s="63" t="s">
        <v>2938</v>
      </c>
    </row>
    <row r="13525" spans="1:2" x14ac:dyDescent="0.25">
      <c r="A13525" s="62">
        <v>51182202</v>
      </c>
      <c r="B13525" s="63" t="s">
        <v>16</v>
      </c>
    </row>
    <row r="13526" spans="1:2" x14ac:dyDescent="0.25">
      <c r="A13526" s="62">
        <v>51182203</v>
      </c>
      <c r="B13526" s="63" t="s">
        <v>1732</v>
      </c>
    </row>
    <row r="13527" spans="1:2" x14ac:dyDescent="0.25">
      <c r="A13527" s="62">
        <v>51182204</v>
      </c>
      <c r="B13527" s="63" t="s">
        <v>11560</v>
      </c>
    </row>
    <row r="13528" spans="1:2" x14ac:dyDescent="0.25">
      <c r="A13528" s="62">
        <v>51182301</v>
      </c>
      <c r="B13528" s="63" t="s">
        <v>15248</v>
      </c>
    </row>
    <row r="13529" spans="1:2" x14ac:dyDescent="0.25">
      <c r="A13529" s="62">
        <v>51182302</v>
      </c>
      <c r="B13529" s="63" t="s">
        <v>11980</v>
      </c>
    </row>
    <row r="13530" spans="1:2" x14ac:dyDescent="0.25">
      <c r="A13530" s="62">
        <v>51182303</v>
      </c>
      <c r="B13530" s="63" t="s">
        <v>7465</v>
      </c>
    </row>
    <row r="13531" spans="1:2" x14ac:dyDescent="0.25">
      <c r="A13531" s="62">
        <v>51182304</v>
      </c>
      <c r="B13531" s="63" t="s">
        <v>7634</v>
      </c>
    </row>
    <row r="13532" spans="1:2" x14ac:dyDescent="0.25">
      <c r="A13532" s="62">
        <v>51182401</v>
      </c>
      <c r="B13532" s="63" t="s">
        <v>12228</v>
      </c>
    </row>
    <row r="13533" spans="1:2" x14ac:dyDescent="0.25">
      <c r="A13533" s="62">
        <v>51182403</v>
      </c>
      <c r="B13533" s="63" t="s">
        <v>12984</v>
      </c>
    </row>
    <row r="13534" spans="1:2" x14ac:dyDescent="0.25">
      <c r="A13534" s="62">
        <v>51182404</v>
      </c>
      <c r="B13534" s="63" t="s">
        <v>12451</v>
      </c>
    </row>
    <row r="13535" spans="1:2" x14ac:dyDescent="0.25">
      <c r="A13535" s="62">
        <v>51182405</v>
      </c>
      <c r="B13535" s="63" t="s">
        <v>11937</v>
      </c>
    </row>
    <row r="13536" spans="1:2" x14ac:dyDescent="0.25">
      <c r="A13536" s="62">
        <v>51182406</v>
      </c>
      <c r="B13536" s="63" t="s">
        <v>7787</v>
      </c>
    </row>
    <row r="13537" spans="1:2" x14ac:dyDescent="0.25">
      <c r="A13537" s="62">
        <v>51182407</v>
      </c>
      <c r="B13537" s="63" t="s">
        <v>3180</v>
      </c>
    </row>
    <row r="13538" spans="1:2" x14ac:dyDescent="0.25">
      <c r="A13538" s="62">
        <v>51182408</v>
      </c>
      <c r="B13538" s="63" t="s">
        <v>11992</v>
      </c>
    </row>
    <row r="13539" spans="1:2" x14ac:dyDescent="0.25">
      <c r="A13539" s="62">
        <v>51182409</v>
      </c>
      <c r="B13539" s="63" t="s">
        <v>3331</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2587</v>
      </c>
    </row>
    <row r="13543" spans="1:2" x14ac:dyDescent="0.25">
      <c r="A13543" s="62">
        <v>51182413</v>
      </c>
      <c r="B13543" s="63" t="s">
        <v>4587</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10246</v>
      </c>
    </row>
    <row r="13547" spans="1:2" x14ac:dyDescent="0.25">
      <c r="A13547" s="62">
        <v>51182418</v>
      </c>
      <c r="B13547" s="63" t="s">
        <v>6726</v>
      </c>
    </row>
    <row r="13548" spans="1:2" x14ac:dyDescent="0.25">
      <c r="A13548" s="62">
        <v>51182419</v>
      </c>
      <c r="B13548" s="63" t="s">
        <v>6502</v>
      </c>
    </row>
    <row r="13549" spans="1:2" x14ac:dyDescent="0.25">
      <c r="A13549" s="62">
        <v>51182420</v>
      </c>
      <c r="B13549" s="63" t="s">
        <v>11099</v>
      </c>
    </row>
    <row r="13550" spans="1:2" x14ac:dyDescent="0.25">
      <c r="A13550" s="62">
        <v>51191501</v>
      </c>
      <c r="B13550" s="63" t="s">
        <v>4698</v>
      </c>
    </row>
    <row r="13551" spans="1:2" x14ac:dyDescent="0.25">
      <c r="A13551" s="62">
        <v>51191502</v>
      </c>
      <c r="B13551" s="63" t="s">
        <v>356</v>
      </c>
    </row>
    <row r="13552" spans="1:2" x14ac:dyDescent="0.25">
      <c r="A13552" s="62">
        <v>51191503</v>
      </c>
      <c r="B13552" s="63" t="s">
        <v>8595</v>
      </c>
    </row>
    <row r="13553" spans="1:2" x14ac:dyDescent="0.25">
      <c r="A13553" s="62">
        <v>51191504</v>
      </c>
      <c r="B13553" s="63" t="s">
        <v>11321</v>
      </c>
    </row>
    <row r="13554" spans="1:2" x14ac:dyDescent="0.25">
      <c r="A13554" s="62">
        <v>51191505</v>
      </c>
      <c r="B13554" s="63" t="s">
        <v>4814</v>
      </c>
    </row>
    <row r="13555" spans="1:2" x14ac:dyDescent="0.25">
      <c r="A13555" s="62">
        <v>51191506</v>
      </c>
      <c r="B13555" s="63" t="s">
        <v>15688</v>
      </c>
    </row>
    <row r="13556" spans="1:2" x14ac:dyDescent="0.25">
      <c r="A13556" s="62">
        <v>51191507</v>
      </c>
      <c r="B13556" s="63" t="s">
        <v>18466</v>
      </c>
    </row>
    <row r="13557" spans="1:2" x14ac:dyDescent="0.25">
      <c r="A13557" s="62">
        <v>51191508</v>
      </c>
      <c r="B13557" s="63" t="s">
        <v>8362</v>
      </c>
    </row>
    <row r="13558" spans="1:2" x14ac:dyDescent="0.25">
      <c r="A13558" s="62">
        <v>51191509</v>
      </c>
      <c r="B13558" s="63" t="s">
        <v>17362</v>
      </c>
    </row>
    <row r="13559" spans="1:2" x14ac:dyDescent="0.25">
      <c r="A13559" s="62">
        <v>51191510</v>
      </c>
      <c r="B13559" s="63" t="s">
        <v>9520</v>
      </c>
    </row>
    <row r="13560" spans="1:2" x14ac:dyDescent="0.25">
      <c r="A13560" s="62">
        <v>51191511</v>
      </c>
      <c r="B13560" s="63" t="s">
        <v>6094</v>
      </c>
    </row>
    <row r="13561" spans="1:2" x14ac:dyDescent="0.25">
      <c r="A13561" s="62">
        <v>51191512</v>
      </c>
      <c r="B13561" s="63" t="s">
        <v>2433</v>
      </c>
    </row>
    <row r="13562" spans="1:2" x14ac:dyDescent="0.25">
      <c r="A13562" s="62">
        <v>51191513</v>
      </c>
      <c r="B13562" s="63" t="s">
        <v>17229</v>
      </c>
    </row>
    <row r="13563" spans="1:2" x14ac:dyDescent="0.25">
      <c r="A13563" s="62">
        <v>51191514</v>
      </c>
      <c r="B13563" s="63" t="s">
        <v>11035</v>
      </c>
    </row>
    <row r="13564" spans="1:2" x14ac:dyDescent="0.25">
      <c r="A13564" s="62">
        <v>51191515</v>
      </c>
      <c r="B13564" s="63" t="s">
        <v>11467</v>
      </c>
    </row>
    <row r="13565" spans="1:2" x14ac:dyDescent="0.25">
      <c r="A13565" s="62">
        <v>51191516</v>
      </c>
      <c r="B13565" s="63" t="s">
        <v>13542</v>
      </c>
    </row>
    <row r="13566" spans="1:2" x14ac:dyDescent="0.25">
      <c r="A13566" s="62">
        <v>51191517</v>
      </c>
      <c r="B13566" s="63" t="s">
        <v>14176</v>
      </c>
    </row>
    <row r="13567" spans="1:2" x14ac:dyDescent="0.25">
      <c r="A13567" s="62">
        <v>51191518</v>
      </c>
      <c r="B13567" s="63" t="s">
        <v>15423</v>
      </c>
    </row>
    <row r="13568" spans="1:2" x14ac:dyDescent="0.25">
      <c r="A13568" s="62">
        <v>51191519</v>
      </c>
      <c r="B13568" s="63" t="s">
        <v>6632</v>
      </c>
    </row>
    <row r="13569" spans="1:2" x14ac:dyDescent="0.25">
      <c r="A13569" s="62">
        <v>51191520</v>
      </c>
      <c r="B13569" s="63" t="s">
        <v>15691</v>
      </c>
    </row>
    <row r="13570" spans="1:2" x14ac:dyDescent="0.25">
      <c r="A13570" s="62">
        <v>51191521</v>
      </c>
      <c r="B13570" s="63" t="s">
        <v>5334</v>
      </c>
    </row>
    <row r="13571" spans="1:2" x14ac:dyDescent="0.25">
      <c r="A13571" s="62">
        <v>51191522</v>
      </c>
      <c r="B13571" s="63" t="s">
        <v>1290</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1230</v>
      </c>
    </row>
    <row r="13575" spans="1:2" x14ac:dyDescent="0.25">
      <c r="A13575" s="62">
        <v>51191603</v>
      </c>
      <c r="B13575" s="63" t="s">
        <v>7133</v>
      </c>
    </row>
    <row r="13576" spans="1:2" x14ac:dyDescent="0.25">
      <c r="A13576" s="62">
        <v>51191604</v>
      </c>
      <c r="B13576" s="63" t="s">
        <v>18580</v>
      </c>
    </row>
    <row r="13577" spans="1:2" x14ac:dyDescent="0.25">
      <c r="A13577" s="62">
        <v>51191701</v>
      </c>
      <c r="B13577" s="63" t="s">
        <v>4144</v>
      </c>
    </row>
    <row r="13578" spans="1:2" x14ac:dyDescent="0.25">
      <c r="A13578" s="62">
        <v>51191702</v>
      </c>
      <c r="B13578" s="63" t="s">
        <v>16748</v>
      </c>
    </row>
    <row r="13579" spans="1:2" x14ac:dyDescent="0.25">
      <c r="A13579" s="62">
        <v>51191703</v>
      </c>
      <c r="B13579" s="63" t="s">
        <v>4913</v>
      </c>
    </row>
    <row r="13580" spans="1:2" x14ac:dyDescent="0.25">
      <c r="A13580" s="62">
        <v>51191704</v>
      </c>
      <c r="B13580" s="63" t="s">
        <v>6985</v>
      </c>
    </row>
    <row r="13581" spans="1:2" x14ac:dyDescent="0.25">
      <c r="A13581" s="62">
        <v>51191705</v>
      </c>
      <c r="B13581" s="63" t="s">
        <v>12530</v>
      </c>
    </row>
    <row r="13582" spans="1:2" x14ac:dyDescent="0.25">
      <c r="A13582" s="62">
        <v>51191706</v>
      </c>
      <c r="B13582" s="63" t="s">
        <v>18432</v>
      </c>
    </row>
    <row r="13583" spans="1:2" x14ac:dyDescent="0.25">
      <c r="A13583" s="62">
        <v>51191801</v>
      </c>
      <c r="B13583" s="63" t="s">
        <v>1665</v>
      </c>
    </row>
    <row r="13584" spans="1:2" x14ac:dyDescent="0.25">
      <c r="A13584" s="62">
        <v>51191802</v>
      </c>
      <c r="B13584" s="63" t="s">
        <v>10448</v>
      </c>
    </row>
    <row r="13585" spans="1:2" x14ac:dyDescent="0.25">
      <c r="A13585" s="62">
        <v>51191803</v>
      </c>
      <c r="B13585" s="63" t="s">
        <v>4535</v>
      </c>
    </row>
    <row r="13586" spans="1:2" x14ac:dyDescent="0.25">
      <c r="A13586" s="62">
        <v>51191804</v>
      </c>
      <c r="B13586" s="63" t="s">
        <v>16185</v>
      </c>
    </row>
    <row r="13587" spans="1:2" x14ac:dyDescent="0.25">
      <c r="A13587" s="62">
        <v>51191805</v>
      </c>
      <c r="B13587" s="63" t="s">
        <v>18694</v>
      </c>
    </row>
    <row r="13588" spans="1:2" x14ac:dyDescent="0.25">
      <c r="A13588" s="62">
        <v>51191901</v>
      </c>
      <c r="B13588" s="63" t="s">
        <v>8620</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8237</v>
      </c>
    </row>
    <row r="13592" spans="1:2" x14ac:dyDescent="0.25">
      <c r="A13592" s="62">
        <v>51191905</v>
      </c>
      <c r="B13592" s="63" t="s">
        <v>7164</v>
      </c>
    </row>
    <row r="13593" spans="1:2" x14ac:dyDescent="0.25">
      <c r="A13593" s="62">
        <v>51191906</v>
      </c>
      <c r="B13593" s="63" t="s">
        <v>5764</v>
      </c>
    </row>
    <row r="13594" spans="1:2" x14ac:dyDescent="0.25">
      <c r="A13594" s="62">
        <v>51191907</v>
      </c>
      <c r="B13594" s="63" t="s">
        <v>4417</v>
      </c>
    </row>
    <row r="13595" spans="1:2" x14ac:dyDescent="0.25">
      <c r="A13595" s="62">
        <v>51201501</v>
      </c>
      <c r="B13595" s="63" t="s">
        <v>7372</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2017</v>
      </c>
    </row>
    <row r="13599" spans="1:2" x14ac:dyDescent="0.25">
      <c r="A13599" s="62">
        <v>51201505</v>
      </c>
      <c r="B13599" s="63" t="s">
        <v>13012</v>
      </c>
    </row>
    <row r="13600" spans="1:2" x14ac:dyDescent="0.25">
      <c r="A13600" s="62">
        <v>51201506</v>
      </c>
      <c r="B13600" s="63" t="s">
        <v>11744</v>
      </c>
    </row>
    <row r="13601" spans="1:2" x14ac:dyDescent="0.25">
      <c r="A13601" s="62">
        <v>51201507</v>
      </c>
      <c r="B13601" s="63" t="s">
        <v>10904</v>
      </c>
    </row>
    <row r="13602" spans="1:2" x14ac:dyDescent="0.25">
      <c r="A13602" s="62">
        <v>51201508</v>
      </c>
      <c r="B13602" s="63" t="s">
        <v>1318</v>
      </c>
    </row>
    <row r="13603" spans="1:2" x14ac:dyDescent="0.25">
      <c r="A13603" s="62">
        <v>51201509</v>
      </c>
      <c r="B13603" s="63" t="s">
        <v>467</v>
      </c>
    </row>
    <row r="13604" spans="1:2" x14ac:dyDescent="0.25">
      <c r="A13604" s="62">
        <v>51201510</v>
      </c>
      <c r="B13604" s="63" t="s">
        <v>14819</v>
      </c>
    </row>
    <row r="13605" spans="1:2" x14ac:dyDescent="0.25">
      <c r="A13605" s="62">
        <v>51201511</v>
      </c>
      <c r="B13605" s="63" t="s">
        <v>940</v>
      </c>
    </row>
    <row r="13606" spans="1:2" x14ac:dyDescent="0.25">
      <c r="A13606" s="62">
        <v>51201512</v>
      </c>
      <c r="B13606" s="63" t="s">
        <v>6480</v>
      </c>
    </row>
    <row r="13607" spans="1:2" x14ac:dyDescent="0.25">
      <c r="A13607" s="62">
        <v>51201513</v>
      </c>
      <c r="B13607" s="63" t="s">
        <v>10239</v>
      </c>
    </row>
    <row r="13608" spans="1:2" x14ac:dyDescent="0.25">
      <c r="A13608" s="62">
        <v>51201514</v>
      </c>
      <c r="B13608" s="63" t="s">
        <v>14790</v>
      </c>
    </row>
    <row r="13609" spans="1:2" x14ac:dyDescent="0.25">
      <c r="A13609" s="62">
        <v>51201515</v>
      </c>
      <c r="B13609" s="63" t="s">
        <v>16473</v>
      </c>
    </row>
    <row r="13610" spans="1:2" x14ac:dyDescent="0.25">
      <c r="A13610" s="62">
        <v>51201516</v>
      </c>
      <c r="B13610" s="63" t="s">
        <v>8476</v>
      </c>
    </row>
    <row r="13611" spans="1:2" x14ac:dyDescent="0.25">
      <c r="A13611" s="62">
        <v>51201517</v>
      </c>
      <c r="B13611" s="63" t="s">
        <v>2123</v>
      </c>
    </row>
    <row r="13612" spans="1:2" x14ac:dyDescent="0.25">
      <c r="A13612" s="62">
        <v>51201518</v>
      </c>
      <c r="B13612" s="63" t="s">
        <v>2943</v>
      </c>
    </row>
    <row r="13613" spans="1:2" x14ac:dyDescent="0.25">
      <c r="A13613" s="62">
        <v>51201601</v>
      </c>
      <c r="B13613" s="63" t="s">
        <v>1485</v>
      </c>
    </row>
    <row r="13614" spans="1:2" x14ac:dyDescent="0.25">
      <c r="A13614" s="62">
        <v>51201602</v>
      </c>
      <c r="B13614" s="63" t="s">
        <v>12374</v>
      </c>
    </row>
    <row r="13615" spans="1:2" x14ac:dyDescent="0.25">
      <c r="A13615" s="62">
        <v>51201603</v>
      </c>
      <c r="B13615" s="63" t="s">
        <v>8115</v>
      </c>
    </row>
    <row r="13616" spans="1:2" x14ac:dyDescent="0.25">
      <c r="A13616" s="62">
        <v>51201604</v>
      </c>
      <c r="B13616" s="63" t="s">
        <v>16222</v>
      </c>
    </row>
    <row r="13617" spans="1:2" x14ac:dyDescent="0.25">
      <c r="A13617" s="62">
        <v>51201605</v>
      </c>
      <c r="B13617" s="63" t="s">
        <v>5023</v>
      </c>
    </row>
    <row r="13618" spans="1:2" x14ac:dyDescent="0.25">
      <c r="A13618" s="62">
        <v>51201606</v>
      </c>
      <c r="B13618" s="63" t="s">
        <v>3637</v>
      </c>
    </row>
    <row r="13619" spans="1:2" x14ac:dyDescent="0.25">
      <c r="A13619" s="62">
        <v>51201607</v>
      </c>
      <c r="B13619" s="63" t="s">
        <v>12217</v>
      </c>
    </row>
    <row r="13620" spans="1:2" x14ac:dyDescent="0.25">
      <c r="A13620" s="62">
        <v>51201608</v>
      </c>
      <c r="B13620" s="63" t="s">
        <v>16044</v>
      </c>
    </row>
    <row r="13621" spans="1:2" x14ac:dyDescent="0.25">
      <c r="A13621" s="62">
        <v>51201609</v>
      </c>
      <c r="B13621" s="63" t="s">
        <v>8515</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17874</v>
      </c>
    </row>
    <row r="13626" spans="1:2" x14ac:dyDescent="0.25">
      <c r="A13626" s="62">
        <v>51201614</v>
      </c>
      <c r="B13626" s="63" t="s">
        <v>8412</v>
      </c>
    </row>
    <row r="13627" spans="1:2" x14ac:dyDescent="0.25">
      <c r="A13627" s="62">
        <v>51201615</v>
      </c>
      <c r="B13627" s="63" t="s">
        <v>3411</v>
      </c>
    </row>
    <row r="13628" spans="1:2" x14ac:dyDescent="0.25">
      <c r="A13628" s="62">
        <v>51201616</v>
      </c>
      <c r="B13628" s="63" t="s">
        <v>10599</v>
      </c>
    </row>
    <row r="13629" spans="1:2" x14ac:dyDescent="0.25">
      <c r="A13629" s="62">
        <v>51201617</v>
      </c>
      <c r="B13629" s="63" t="s">
        <v>1445</v>
      </c>
    </row>
    <row r="13630" spans="1:2" x14ac:dyDescent="0.25">
      <c r="A13630" s="62">
        <v>51201618</v>
      </c>
      <c r="B13630" s="63" t="s">
        <v>7917</v>
      </c>
    </row>
    <row r="13631" spans="1:2" x14ac:dyDescent="0.25">
      <c r="A13631" s="62">
        <v>51201619</v>
      </c>
      <c r="B13631" s="63" t="s">
        <v>4628</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14684</v>
      </c>
    </row>
    <row r="13635" spans="1:2" x14ac:dyDescent="0.25">
      <c r="A13635" s="62">
        <v>51201623</v>
      </c>
      <c r="B13635" s="63" t="s">
        <v>15239</v>
      </c>
    </row>
    <row r="13636" spans="1:2" x14ac:dyDescent="0.25">
      <c r="A13636" s="62">
        <v>51201624</v>
      </c>
      <c r="B13636" s="63" t="s">
        <v>5485</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5865</v>
      </c>
    </row>
    <row r="13640" spans="1:2" x14ac:dyDescent="0.25">
      <c r="A13640" s="62">
        <v>51201628</v>
      </c>
      <c r="B13640" s="63" t="s">
        <v>1443</v>
      </c>
    </row>
    <row r="13641" spans="1:2" x14ac:dyDescent="0.25">
      <c r="A13641" s="62">
        <v>51201629</v>
      </c>
      <c r="B13641" s="63" t="s">
        <v>10179</v>
      </c>
    </row>
    <row r="13642" spans="1:2" x14ac:dyDescent="0.25">
      <c r="A13642" s="62">
        <v>51201631</v>
      </c>
      <c r="B13642" s="63" t="s">
        <v>1109</v>
      </c>
    </row>
    <row r="13643" spans="1:2" x14ac:dyDescent="0.25">
      <c r="A13643" s="62">
        <v>51201632</v>
      </c>
      <c r="B13643" s="63" t="s">
        <v>1694</v>
      </c>
    </row>
    <row r="13644" spans="1:2" x14ac:dyDescent="0.25">
      <c r="A13644" s="62">
        <v>51201633</v>
      </c>
      <c r="B13644" s="63" t="s">
        <v>6169</v>
      </c>
    </row>
    <row r="13645" spans="1:2" x14ac:dyDescent="0.25">
      <c r="A13645" s="62">
        <v>51201634</v>
      </c>
      <c r="B13645" s="63" t="s">
        <v>13072</v>
      </c>
    </row>
    <row r="13646" spans="1:2" x14ac:dyDescent="0.25">
      <c r="A13646" s="62">
        <v>51201635</v>
      </c>
      <c r="B13646" s="63" t="s">
        <v>7023</v>
      </c>
    </row>
    <row r="13647" spans="1:2" x14ac:dyDescent="0.25">
      <c r="A13647" s="62">
        <v>51201636</v>
      </c>
      <c r="B13647" s="63" t="s">
        <v>1657</v>
      </c>
    </row>
    <row r="13648" spans="1:2" x14ac:dyDescent="0.25">
      <c r="A13648" s="62">
        <v>51201638</v>
      </c>
      <c r="B13648" s="63" t="s">
        <v>2190</v>
      </c>
    </row>
    <row r="13649" spans="1:2" x14ac:dyDescent="0.25">
      <c r="A13649" s="62">
        <v>51201639</v>
      </c>
      <c r="B13649" s="63" t="s">
        <v>2952</v>
      </c>
    </row>
    <row r="13650" spans="1:2" x14ac:dyDescent="0.25">
      <c r="A13650" s="62">
        <v>51201646</v>
      </c>
      <c r="B13650" s="63" t="s">
        <v>16216</v>
      </c>
    </row>
    <row r="13651" spans="1:2" x14ac:dyDescent="0.25">
      <c r="A13651" s="62">
        <v>51201647</v>
      </c>
      <c r="B13651" s="63" t="s">
        <v>5403</v>
      </c>
    </row>
    <row r="13652" spans="1:2" x14ac:dyDescent="0.25">
      <c r="A13652" s="62">
        <v>51201648</v>
      </c>
      <c r="B13652" s="63" t="s">
        <v>1917</v>
      </c>
    </row>
    <row r="13653" spans="1:2" x14ac:dyDescent="0.25">
      <c r="A13653" s="62">
        <v>51201701</v>
      </c>
      <c r="B13653" s="63" t="s">
        <v>11493</v>
      </c>
    </row>
    <row r="13654" spans="1:2" x14ac:dyDescent="0.25">
      <c r="A13654" s="62">
        <v>51201702</v>
      </c>
      <c r="B13654" s="63" t="s">
        <v>636</v>
      </c>
    </row>
    <row r="13655" spans="1:2" x14ac:dyDescent="0.25">
      <c r="A13655" s="62">
        <v>51201703</v>
      </c>
      <c r="B13655" s="63" t="s">
        <v>5110</v>
      </c>
    </row>
    <row r="13656" spans="1:2" x14ac:dyDescent="0.25">
      <c r="A13656" s="62">
        <v>51201704</v>
      </c>
      <c r="B13656" s="63" t="s">
        <v>11807</v>
      </c>
    </row>
    <row r="13657" spans="1:2" x14ac:dyDescent="0.25">
      <c r="A13657" s="62">
        <v>51201705</v>
      </c>
      <c r="B13657" s="63" t="s">
        <v>2481</v>
      </c>
    </row>
    <row r="13658" spans="1:2" x14ac:dyDescent="0.25">
      <c r="A13658" s="62">
        <v>51201801</v>
      </c>
      <c r="B13658" s="63" t="s">
        <v>18668</v>
      </c>
    </row>
    <row r="13659" spans="1:2" x14ac:dyDescent="0.25">
      <c r="A13659" s="62">
        <v>51201802</v>
      </c>
      <c r="B13659" s="63" t="s">
        <v>12983</v>
      </c>
    </row>
    <row r="13660" spans="1:2" x14ac:dyDescent="0.25">
      <c r="A13660" s="62">
        <v>51201803</v>
      </c>
      <c r="B13660" s="63" t="s">
        <v>8284</v>
      </c>
    </row>
    <row r="13661" spans="1:2" x14ac:dyDescent="0.25">
      <c r="A13661" s="62">
        <v>51201804</v>
      </c>
      <c r="B13661" s="63" t="s">
        <v>15895</v>
      </c>
    </row>
    <row r="13662" spans="1:2" x14ac:dyDescent="0.25">
      <c r="A13662" s="62">
        <v>51201805</v>
      </c>
      <c r="B13662" s="63" t="s">
        <v>14401</v>
      </c>
    </row>
    <row r="13663" spans="1:2" x14ac:dyDescent="0.25">
      <c r="A13663" s="62">
        <v>51201806</v>
      </c>
      <c r="B13663" s="63" t="s">
        <v>13853</v>
      </c>
    </row>
    <row r="13664" spans="1:2" x14ac:dyDescent="0.25">
      <c r="A13664" s="62">
        <v>51201807</v>
      </c>
      <c r="B13664" s="63" t="s">
        <v>17688</v>
      </c>
    </row>
    <row r="13665" spans="1:2" x14ac:dyDescent="0.25">
      <c r="A13665" s="62">
        <v>51201808</v>
      </c>
      <c r="B13665" s="63" t="s">
        <v>2144</v>
      </c>
    </row>
    <row r="13666" spans="1:2" x14ac:dyDescent="0.25">
      <c r="A13666" s="62">
        <v>51201809</v>
      </c>
      <c r="B13666" s="63" t="s">
        <v>7513</v>
      </c>
    </row>
    <row r="13667" spans="1:2" x14ac:dyDescent="0.25">
      <c r="A13667" s="62">
        <v>51201901</v>
      </c>
      <c r="B13667" s="63" t="s">
        <v>16138</v>
      </c>
    </row>
    <row r="13668" spans="1:2" x14ac:dyDescent="0.25">
      <c r="A13668" s="62">
        <v>51211501</v>
      </c>
      <c r="B13668" s="63" t="s">
        <v>11351</v>
      </c>
    </row>
    <row r="13669" spans="1:2" x14ac:dyDescent="0.25">
      <c r="A13669" s="62">
        <v>51211502</v>
      </c>
      <c r="B13669" s="63" t="s">
        <v>16275</v>
      </c>
    </row>
    <row r="13670" spans="1:2" x14ac:dyDescent="0.25">
      <c r="A13670" s="62">
        <v>51211503</v>
      </c>
      <c r="B13670" s="63" t="s">
        <v>2260</v>
      </c>
    </row>
    <row r="13671" spans="1:2" x14ac:dyDescent="0.25">
      <c r="A13671" s="62">
        <v>51211504</v>
      </c>
      <c r="B13671" s="63" t="s">
        <v>10120</v>
      </c>
    </row>
    <row r="13672" spans="1:2" x14ac:dyDescent="0.25">
      <c r="A13672" s="62">
        <v>51211505</v>
      </c>
      <c r="B13672" s="63" t="s">
        <v>2703</v>
      </c>
    </row>
    <row r="13673" spans="1:2" x14ac:dyDescent="0.25">
      <c r="A13673" s="62">
        <v>51211601</v>
      </c>
      <c r="B13673" s="63" t="s">
        <v>16671</v>
      </c>
    </row>
    <row r="13674" spans="1:2" x14ac:dyDescent="0.25">
      <c r="A13674" s="62">
        <v>51211602</v>
      </c>
      <c r="B13674" s="63" t="s">
        <v>10546</v>
      </c>
    </row>
    <row r="13675" spans="1:2" x14ac:dyDescent="0.25">
      <c r="A13675" s="62">
        <v>51211603</v>
      </c>
      <c r="B13675" s="63" t="s">
        <v>18440</v>
      </c>
    </row>
    <row r="13676" spans="1:2" x14ac:dyDescent="0.25">
      <c r="A13676" s="62">
        <v>51211604</v>
      </c>
      <c r="B13676" s="63" t="s">
        <v>1572</v>
      </c>
    </row>
    <row r="13677" spans="1:2" x14ac:dyDescent="0.25">
      <c r="A13677" s="62">
        <v>51211605</v>
      </c>
      <c r="B13677" s="63" t="s">
        <v>12595</v>
      </c>
    </row>
    <row r="13678" spans="1:2" x14ac:dyDescent="0.25">
      <c r="A13678" s="62">
        <v>51211606</v>
      </c>
      <c r="B13678" s="63" t="s">
        <v>15048</v>
      </c>
    </row>
    <row r="13679" spans="1:2" x14ac:dyDescent="0.25">
      <c r="A13679" s="62">
        <v>51211607</v>
      </c>
      <c r="B13679" s="63" t="s">
        <v>12363</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14070</v>
      </c>
    </row>
    <row r="13684" spans="1:2" x14ac:dyDescent="0.25">
      <c r="A13684" s="62">
        <v>51211612</v>
      </c>
      <c r="B13684" s="63" t="s">
        <v>7339</v>
      </c>
    </row>
    <row r="13685" spans="1:2" x14ac:dyDescent="0.25">
      <c r="A13685" s="62">
        <v>51211613</v>
      </c>
      <c r="B13685" s="63" t="s">
        <v>9756</v>
      </c>
    </row>
    <row r="13686" spans="1:2" x14ac:dyDescent="0.25">
      <c r="A13686" s="62">
        <v>51211615</v>
      </c>
      <c r="B13686" s="63" t="s">
        <v>5147</v>
      </c>
    </row>
    <row r="13687" spans="1:2" x14ac:dyDescent="0.25">
      <c r="A13687" s="62">
        <v>51211616</v>
      </c>
      <c r="B13687" s="63" t="s">
        <v>10884</v>
      </c>
    </row>
    <row r="13688" spans="1:2" x14ac:dyDescent="0.25">
      <c r="A13688" s="62">
        <v>51211617</v>
      </c>
      <c r="B13688" s="63" t="s">
        <v>6762</v>
      </c>
    </row>
    <row r="13689" spans="1:2" x14ac:dyDescent="0.25">
      <c r="A13689" s="62">
        <v>51211618</v>
      </c>
      <c r="B13689" s="63" t="s">
        <v>16097</v>
      </c>
    </row>
    <row r="13690" spans="1:2" x14ac:dyDescent="0.25">
      <c r="A13690" s="62">
        <v>51211619</v>
      </c>
      <c r="B13690" s="63" t="s">
        <v>8832</v>
      </c>
    </row>
    <row r="13691" spans="1:2" x14ac:dyDescent="0.25">
      <c r="A13691" s="62">
        <v>51211620</v>
      </c>
      <c r="B13691" s="63" t="s">
        <v>15095</v>
      </c>
    </row>
    <row r="13692" spans="1:2" x14ac:dyDescent="0.25">
      <c r="A13692" s="62">
        <v>51211621</v>
      </c>
      <c r="B13692" s="63" t="s">
        <v>3685</v>
      </c>
    </row>
    <row r="13693" spans="1:2" x14ac:dyDescent="0.25">
      <c r="A13693" s="62">
        <v>51211622</v>
      </c>
      <c r="B13693" s="63" t="s">
        <v>10235</v>
      </c>
    </row>
    <row r="13694" spans="1:2" x14ac:dyDescent="0.25">
      <c r="A13694" s="62">
        <v>51211623</v>
      </c>
      <c r="B13694" s="63" t="s">
        <v>13715</v>
      </c>
    </row>
    <row r="13695" spans="1:2" x14ac:dyDescent="0.25">
      <c r="A13695" s="62">
        <v>51211624</v>
      </c>
      <c r="B13695" s="63" t="s">
        <v>14134</v>
      </c>
    </row>
    <row r="13696" spans="1:2" x14ac:dyDescent="0.25">
      <c r="A13696" s="62">
        <v>51211625</v>
      </c>
      <c r="B13696" s="63" t="s">
        <v>10140</v>
      </c>
    </row>
    <row r="13697" spans="1:2" x14ac:dyDescent="0.25">
      <c r="A13697" s="62">
        <v>51211901</v>
      </c>
      <c r="B13697" s="63" t="s">
        <v>8507</v>
      </c>
    </row>
    <row r="13698" spans="1:2" x14ac:dyDescent="0.25">
      <c r="A13698" s="62">
        <v>51212001</v>
      </c>
      <c r="B13698" s="63" t="s">
        <v>14469</v>
      </c>
    </row>
    <row r="13699" spans="1:2" x14ac:dyDescent="0.25">
      <c r="A13699" s="62">
        <v>51212002</v>
      </c>
      <c r="B13699" s="63" t="s">
        <v>7345</v>
      </c>
    </row>
    <row r="13700" spans="1:2" x14ac:dyDescent="0.25">
      <c r="A13700" s="62">
        <v>51212003</v>
      </c>
      <c r="B13700" s="63" t="s">
        <v>15585</v>
      </c>
    </row>
    <row r="13701" spans="1:2" x14ac:dyDescent="0.25">
      <c r="A13701" s="62">
        <v>51212004</v>
      </c>
      <c r="B13701" s="63" t="s">
        <v>2747</v>
      </c>
    </row>
    <row r="13702" spans="1:2" x14ac:dyDescent="0.25">
      <c r="A13702" s="62">
        <v>51212005</v>
      </c>
      <c r="B13702" s="63" t="s">
        <v>11450</v>
      </c>
    </row>
    <row r="13703" spans="1:2" x14ac:dyDescent="0.25">
      <c r="A13703" s="62">
        <v>51212006</v>
      </c>
      <c r="B13703" s="63" t="s">
        <v>11496</v>
      </c>
    </row>
    <row r="13704" spans="1:2" x14ac:dyDescent="0.25">
      <c r="A13704" s="62">
        <v>51212007</v>
      </c>
      <c r="B13704" s="63" t="s">
        <v>6857</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257</v>
      </c>
    </row>
    <row r="13708" spans="1:2" x14ac:dyDescent="0.25">
      <c r="A13708" s="62">
        <v>51212011</v>
      </c>
      <c r="B13708" s="63" t="s">
        <v>11472</v>
      </c>
    </row>
    <row r="13709" spans="1:2" x14ac:dyDescent="0.25">
      <c r="A13709" s="62">
        <v>51212012</v>
      </c>
      <c r="B13709" s="63" t="s">
        <v>8255</v>
      </c>
    </row>
    <row r="13710" spans="1:2" x14ac:dyDescent="0.25">
      <c r="A13710" s="62">
        <v>51212013</v>
      </c>
      <c r="B13710" s="63" t="s">
        <v>3530</v>
      </c>
    </row>
    <row r="13711" spans="1:2" x14ac:dyDescent="0.25">
      <c r="A13711" s="62">
        <v>51212014</v>
      </c>
      <c r="B13711" s="63" t="s">
        <v>12594</v>
      </c>
    </row>
    <row r="13712" spans="1:2" x14ac:dyDescent="0.25">
      <c r="A13712" s="62">
        <v>51212015</v>
      </c>
      <c r="B13712" s="63" t="s">
        <v>13533</v>
      </c>
    </row>
    <row r="13713" spans="1:2" x14ac:dyDescent="0.25">
      <c r="A13713" s="62">
        <v>51212016</v>
      </c>
      <c r="B13713" s="63" t="s">
        <v>5097</v>
      </c>
    </row>
    <row r="13714" spans="1:2" x14ac:dyDescent="0.25">
      <c r="A13714" s="62">
        <v>51212017</v>
      </c>
      <c r="B13714" s="63" t="s">
        <v>18307</v>
      </c>
    </row>
    <row r="13715" spans="1:2" x14ac:dyDescent="0.25">
      <c r="A13715" s="62">
        <v>51212018</v>
      </c>
      <c r="B13715" s="63" t="s">
        <v>1949</v>
      </c>
    </row>
    <row r="13716" spans="1:2" x14ac:dyDescent="0.25">
      <c r="A13716" s="62">
        <v>51212020</v>
      </c>
      <c r="B13716" s="63" t="s">
        <v>16643</v>
      </c>
    </row>
    <row r="13717" spans="1:2" x14ac:dyDescent="0.25">
      <c r="A13717" s="62">
        <v>51212021</v>
      </c>
      <c r="B13717" s="63" t="s">
        <v>18650</v>
      </c>
    </row>
    <row r="13718" spans="1:2" x14ac:dyDescent="0.25">
      <c r="A13718" s="62">
        <v>51212022</v>
      </c>
      <c r="B13718" s="63" t="s">
        <v>12203</v>
      </c>
    </row>
    <row r="13719" spans="1:2" x14ac:dyDescent="0.25">
      <c r="A13719" s="62">
        <v>51212023</v>
      </c>
      <c r="B13719" s="63" t="s">
        <v>5010</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1691</v>
      </c>
    </row>
    <row r="13724" spans="1:2" x14ac:dyDescent="0.25">
      <c r="A13724" s="62">
        <v>51212028</v>
      </c>
      <c r="B13724" s="63" t="s">
        <v>17921</v>
      </c>
    </row>
    <row r="13725" spans="1:2" x14ac:dyDescent="0.25">
      <c r="A13725" s="62">
        <v>51212029</v>
      </c>
      <c r="B13725" s="63" t="s">
        <v>8891</v>
      </c>
    </row>
    <row r="13726" spans="1:2" x14ac:dyDescent="0.25">
      <c r="A13726" s="62">
        <v>51212030</v>
      </c>
      <c r="B13726" s="63" t="s">
        <v>7455</v>
      </c>
    </row>
    <row r="13727" spans="1:2" x14ac:dyDescent="0.25">
      <c r="A13727" s="62">
        <v>51212031</v>
      </c>
      <c r="B13727" s="63" t="s">
        <v>512</v>
      </c>
    </row>
    <row r="13728" spans="1:2" x14ac:dyDescent="0.25">
      <c r="A13728" s="62">
        <v>51212032</v>
      </c>
      <c r="B13728" s="63" t="s">
        <v>1956</v>
      </c>
    </row>
    <row r="13729" spans="1:2" x14ac:dyDescent="0.25">
      <c r="A13729" s="62">
        <v>51212033</v>
      </c>
      <c r="B13729" s="63" t="s">
        <v>16532</v>
      </c>
    </row>
    <row r="13730" spans="1:2" x14ac:dyDescent="0.25">
      <c r="A13730" s="62">
        <v>51212034</v>
      </c>
      <c r="B13730" s="63" t="s">
        <v>6445</v>
      </c>
    </row>
    <row r="13731" spans="1:2" x14ac:dyDescent="0.25">
      <c r="A13731" s="62">
        <v>51212035</v>
      </c>
      <c r="B13731" s="63" t="s">
        <v>1924</v>
      </c>
    </row>
    <row r="13732" spans="1:2" x14ac:dyDescent="0.25">
      <c r="A13732" s="62">
        <v>51212036</v>
      </c>
      <c r="B13732" s="63" t="s">
        <v>5903</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13653</v>
      </c>
    </row>
    <row r="13736" spans="1:2" x14ac:dyDescent="0.25">
      <c r="A13736" s="62">
        <v>51212203</v>
      </c>
      <c r="B13736" s="63" t="s">
        <v>1403</v>
      </c>
    </row>
    <row r="13737" spans="1:2" x14ac:dyDescent="0.25">
      <c r="A13737" s="62">
        <v>51212301</v>
      </c>
      <c r="B13737" s="63" t="s">
        <v>4941</v>
      </c>
    </row>
    <row r="13738" spans="1:2" x14ac:dyDescent="0.25">
      <c r="A13738" s="62">
        <v>51212302</v>
      </c>
      <c r="B13738" s="63" t="s">
        <v>9973</v>
      </c>
    </row>
    <row r="13739" spans="1:2" x14ac:dyDescent="0.25">
      <c r="A13739" s="62">
        <v>51212303</v>
      </c>
      <c r="B13739" s="63" t="s">
        <v>4914</v>
      </c>
    </row>
    <row r="13740" spans="1:2" x14ac:dyDescent="0.25">
      <c r="A13740" s="62">
        <v>51212304</v>
      </c>
      <c r="B13740" s="63" t="s">
        <v>10189</v>
      </c>
    </row>
    <row r="13741" spans="1:2" x14ac:dyDescent="0.25">
      <c r="A13741" s="62">
        <v>51212305</v>
      </c>
      <c r="B13741" s="63" t="s">
        <v>3129</v>
      </c>
    </row>
    <row r="13742" spans="1:2" x14ac:dyDescent="0.25">
      <c r="A13742" s="62">
        <v>51212306</v>
      </c>
      <c r="B13742" s="63" t="s">
        <v>6300</v>
      </c>
    </row>
    <row r="13743" spans="1:2" x14ac:dyDescent="0.25">
      <c r="A13743" s="62">
        <v>51212307</v>
      </c>
      <c r="B13743" s="63" t="s">
        <v>6097</v>
      </c>
    </row>
    <row r="13744" spans="1:2" x14ac:dyDescent="0.25">
      <c r="A13744" s="62">
        <v>51212308</v>
      </c>
      <c r="B13744" s="63" t="s">
        <v>15913</v>
      </c>
    </row>
    <row r="13745" spans="1:2" x14ac:dyDescent="0.25">
      <c r="A13745" s="62">
        <v>51212309</v>
      </c>
      <c r="B13745" s="63" t="s">
        <v>8010</v>
      </c>
    </row>
    <row r="13746" spans="1:2" x14ac:dyDescent="0.25">
      <c r="A13746" s="62">
        <v>51212401</v>
      </c>
      <c r="B13746" s="63" t="s">
        <v>5846</v>
      </c>
    </row>
    <row r="13747" spans="1:2" x14ac:dyDescent="0.25">
      <c r="A13747" s="62">
        <v>51212402</v>
      </c>
      <c r="B13747" s="63" t="s">
        <v>1859</v>
      </c>
    </row>
    <row r="13748" spans="1:2" x14ac:dyDescent="0.25">
      <c r="A13748" s="62">
        <v>51241001</v>
      </c>
      <c r="B13748" s="63" t="s">
        <v>2069</v>
      </c>
    </row>
    <row r="13749" spans="1:2" x14ac:dyDescent="0.25">
      <c r="A13749" s="62">
        <v>51241002</v>
      </c>
      <c r="B13749" s="63" t="s">
        <v>9182</v>
      </c>
    </row>
    <row r="13750" spans="1:2" x14ac:dyDescent="0.25">
      <c r="A13750" s="62">
        <v>51241101</v>
      </c>
      <c r="B13750" s="63" t="s">
        <v>4377</v>
      </c>
    </row>
    <row r="13751" spans="1:2" x14ac:dyDescent="0.25">
      <c r="A13751" s="62">
        <v>51241102</v>
      </c>
      <c r="B13751" s="63" t="s">
        <v>16243</v>
      </c>
    </row>
    <row r="13752" spans="1:2" x14ac:dyDescent="0.25">
      <c r="A13752" s="62">
        <v>51241103</v>
      </c>
      <c r="B13752" s="63" t="s">
        <v>18528</v>
      </c>
    </row>
    <row r="13753" spans="1:2" x14ac:dyDescent="0.25">
      <c r="A13753" s="62">
        <v>51241104</v>
      </c>
      <c r="B13753" s="63" t="s">
        <v>8845</v>
      </c>
    </row>
    <row r="13754" spans="1:2" x14ac:dyDescent="0.25">
      <c r="A13754" s="62">
        <v>51241105</v>
      </c>
      <c r="B13754" s="63" t="s">
        <v>11446</v>
      </c>
    </row>
    <row r="13755" spans="1:2" x14ac:dyDescent="0.25">
      <c r="A13755" s="62">
        <v>51241106</v>
      </c>
      <c r="B13755" s="63" t="s">
        <v>2291</v>
      </c>
    </row>
    <row r="13756" spans="1:2" x14ac:dyDescent="0.25">
      <c r="A13756" s="62">
        <v>51241107</v>
      </c>
      <c r="B13756" s="63" t="s">
        <v>12566</v>
      </c>
    </row>
    <row r="13757" spans="1:2" x14ac:dyDescent="0.25">
      <c r="A13757" s="62">
        <v>51241108</v>
      </c>
      <c r="B13757" s="63" t="s">
        <v>14632</v>
      </c>
    </row>
    <row r="13758" spans="1:2" x14ac:dyDescent="0.25">
      <c r="A13758" s="62">
        <v>51241109</v>
      </c>
      <c r="B13758" s="63" t="s">
        <v>181</v>
      </c>
    </row>
    <row r="13759" spans="1:2" x14ac:dyDescent="0.25">
      <c r="A13759" s="62">
        <v>51241110</v>
      </c>
      <c r="B13759" s="63" t="s">
        <v>11669</v>
      </c>
    </row>
    <row r="13760" spans="1:2" x14ac:dyDescent="0.25">
      <c r="A13760" s="62">
        <v>51241111</v>
      </c>
      <c r="B13760" s="63" t="s">
        <v>4707</v>
      </c>
    </row>
    <row r="13761" spans="1:2" x14ac:dyDescent="0.25">
      <c r="A13761" s="62">
        <v>51241112</v>
      </c>
      <c r="B13761" s="63" t="s">
        <v>2830</v>
      </c>
    </row>
    <row r="13762" spans="1:2" x14ac:dyDescent="0.25">
      <c r="A13762" s="62">
        <v>51241113</v>
      </c>
      <c r="B13762" s="63" t="s">
        <v>15030</v>
      </c>
    </row>
    <row r="13763" spans="1:2" x14ac:dyDescent="0.25">
      <c r="A13763" s="62">
        <v>51241114</v>
      </c>
      <c r="B13763" s="63" t="s">
        <v>5286</v>
      </c>
    </row>
    <row r="13764" spans="1:2" x14ac:dyDescent="0.25">
      <c r="A13764" s="62">
        <v>51241115</v>
      </c>
      <c r="B13764" s="63" t="s">
        <v>3101</v>
      </c>
    </row>
    <row r="13765" spans="1:2" x14ac:dyDescent="0.25">
      <c r="A13765" s="62">
        <v>51241116</v>
      </c>
      <c r="B13765" s="63" t="s">
        <v>4858</v>
      </c>
    </row>
    <row r="13766" spans="1:2" x14ac:dyDescent="0.25">
      <c r="A13766" s="62">
        <v>51241117</v>
      </c>
      <c r="B13766" s="63" t="s">
        <v>12102</v>
      </c>
    </row>
    <row r="13767" spans="1:2" x14ac:dyDescent="0.25">
      <c r="A13767" s="62">
        <v>51241118</v>
      </c>
      <c r="B13767" s="63" t="s">
        <v>11076</v>
      </c>
    </row>
    <row r="13768" spans="1:2" x14ac:dyDescent="0.25">
      <c r="A13768" s="62">
        <v>51241119</v>
      </c>
      <c r="B13768" s="63" t="s">
        <v>17350</v>
      </c>
    </row>
    <row r="13769" spans="1:2" x14ac:dyDescent="0.25">
      <c r="A13769" s="62">
        <v>51241120</v>
      </c>
      <c r="B13769" s="63" t="s">
        <v>8943</v>
      </c>
    </row>
    <row r="13770" spans="1:2" x14ac:dyDescent="0.25">
      <c r="A13770" s="62">
        <v>51241201</v>
      </c>
      <c r="B13770" s="63" t="s">
        <v>10207</v>
      </c>
    </row>
    <row r="13771" spans="1:2" x14ac:dyDescent="0.25">
      <c r="A13771" s="62">
        <v>51241202</v>
      </c>
      <c r="B13771" s="63" t="s">
        <v>13330</v>
      </c>
    </row>
    <row r="13772" spans="1:2" x14ac:dyDescent="0.25">
      <c r="A13772" s="62">
        <v>51241203</v>
      </c>
      <c r="B13772" s="63" t="s">
        <v>7331</v>
      </c>
    </row>
    <row r="13773" spans="1:2" x14ac:dyDescent="0.25">
      <c r="A13773" s="62">
        <v>51241204</v>
      </c>
      <c r="B13773" s="63" t="s">
        <v>14000</v>
      </c>
    </row>
    <row r="13774" spans="1:2" x14ac:dyDescent="0.25">
      <c r="A13774" s="62">
        <v>51241205</v>
      </c>
      <c r="B13774" s="63" t="s">
        <v>1902</v>
      </c>
    </row>
    <row r="13775" spans="1:2" x14ac:dyDescent="0.25">
      <c r="A13775" s="62">
        <v>51241206</v>
      </c>
      <c r="B13775" s="63" t="s">
        <v>114</v>
      </c>
    </row>
    <row r="13776" spans="1:2" x14ac:dyDescent="0.25">
      <c r="A13776" s="62">
        <v>51241207</v>
      </c>
      <c r="B13776" s="63" t="s">
        <v>9739</v>
      </c>
    </row>
    <row r="13777" spans="1:2" x14ac:dyDescent="0.25">
      <c r="A13777" s="62">
        <v>51241208</v>
      </c>
      <c r="B13777" s="63" t="s">
        <v>42</v>
      </c>
    </row>
    <row r="13778" spans="1:2" x14ac:dyDescent="0.25">
      <c r="A13778" s="62">
        <v>51241209</v>
      </c>
      <c r="B13778" s="63" t="s">
        <v>5780</v>
      </c>
    </row>
    <row r="13779" spans="1:2" x14ac:dyDescent="0.25">
      <c r="A13779" s="62">
        <v>51241210</v>
      </c>
      <c r="B13779" s="63" t="s">
        <v>8841</v>
      </c>
    </row>
    <row r="13780" spans="1:2" x14ac:dyDescent="0.25">
      <c r="A13780" s="62">
        <v>51241211</v>
      </c>
      <c r="B13780" s="63" t="s">
        <v>7639</v>
      </c>
    </row>
    <row r="13781" spans="1:2" x14ac:dyDescent="0.25">
      <c r="A13781" s="62">
        <v>51241212</v>
      </c>
      <c r="B13781" s="63" t="s">
        <v>16539</v>
      </c>
    </row>
    <row r="13782" spans="1:2" x14ac:dyDescent="0.25">
      <c r="A13782" s="62">
        <v>51241213</v>
      </c>
      <c r="B13782" s="63" t="s">
        <v>14209</v>
      </c>
    </row>
    <row r="13783" spans="1:2" x14ac:dyDescent="0.25">
      <c r="A13783" s="62">
        <v>51241214</v>
      </c>
      <c r="B13783" s="63" t="s">
        <v>6251</v>
      </c>
    </row>
    <row r="13784" spans="1:2" x14ac:dyDescent="0.25">
      <c r="A13784" s="62">
        <v>51241215</v>
      </c>
      <c r="B13784" s="63" t="s">
        <v>18812</v>
      </c>
    </row>
    <row r="13785" spans="1:2" x14ac:dyDescent="0.25">
      <c r="A13785" s="62">
        <v>51241216</v>
      </c>
      <c r="B13785" s="63" t="s">
        <v>5018</v>
      </c>
    </row>
    <row r="13786" spans="1:2" x14ac:dyDescent="0.25">
      <c r="A13786" s="62">
        <v>51241217</v>
      </c>
      <c r="B13786" s="63" t="s">
        <v>11219</v>
      </c>
    </row>
    <row r="13787" spans="1:2" x14ac:dyDescent="0.25">
      <c r="A13787" s="62">
        <v>51241218</v>
      </c>
      <c r="B13787" s="63" t="s">
        <v>713</v>
      </c>
    </row>
    <row r="13788" spans="1:2" x14ac:dyDescent="0.25">
      <c r="A13788" s="62">
        <v>51241219</v>
      </c>
      <c r="B13788" s="63" t="s">
        <v>4344</v>
      </c>
    </row>
    <row r="13789" spans="1:2" x14ac:dyDescent="0.25">
      <c r="A13789" s="62">
        <v>51241220</v>
      </c>
      <c r="B13789" s="63" t="s">
        <v>16732</v>
      </c>
    </row>
    <row r="13790" spans="1:2" x14ac:dyDescent="0.25">
      <c r="A13790" s="62">
        <v>51241221</v>
      </c>
      <c r="B13790" s="63" t="s">
        <v>12778</v>
      </c>
    </row>
    <row r="13791" spans="1:2" x14ac:dyDescent="0.25">
      <c r="A13791" s="62">
        <v>51241222</v>
      </c>
      <c r="B13791" s="63" t="s">
        <v>2279</v>
      </c>
    </row>
    <row r="13792" spans="1:2" x14ac:dyDescent="0.25">
      <c r="A13792" s="62">
        <v>51241223</v>
      </c>
      <c r="B13792" s="63" t="s">
        <v>2248</v>
      </c>
    </row>
    <row r="13793" spans="1:2" x14ac:dyDescent="0.25">
      <c r="A13793" s="62">
        <v>51241224</v>
      </c>
      <c r="B13793" s="63" t="s">
        <v>11708</v>
      </c>
    </row>
    <row r="13794" spans="1:2" x14ac:dyDescent="0.25">
      <c r="A13794" s="62">
        <v>51241225</v>
      </c>
      <c r="B13794" s="63" t="s">
        <v>406</v>
      </c>
    </row>
    <row r="13795" spans="1:2" x14ac:dyDescent="0.25">
      <c r="A13795" s="62">
        <v>51241226</v>
      </c>
      <c r="B13795" s="63" t="s">
        <v>4659</v>
      </c>
    </row>
    <row r="13796" spans="1:2" x14ac:dyDescent="0.25">
      <c r="A13796" s="62">
        <v>51241227</v>
      </c>
      <c r="B13796" s="63" t="s">
        <v>8724</v>
      </c>
    </row>
    <row r="13797" spans="1:2" x14ac:dyDescent="0.25">
      <c r="A13797" s="62">
        <v>51241228</v>
      </c>
      <c r="B13797" s="63" t="s">
        <v>17218</v>
      </c>
    </row>
    <row r="13798" spans="1:2" x14ac:dyDescent="0.25">
      <c r="A13798" s="62">
        <v>51241229</v>
      </c>
      <c r="B13798" s="63" t="s">
        <v>14090</v>
      </c>
    </row>
    <row r="13799" spans="1:2" x14ac:dyDescent="0.25">
      <c r="A13799" s="62">
        <v>51241301</v>
      </c>
      <c r="B13799" s="63" t="s">
        <v>17623</v>
      </c>
    </row>
    <row r="13800" spans="1:2" x14ac:dyDescent="0.25">
      <c r="A13800" s="62">
        <v>51241302</v>
      </c>
      <c r="B13800" s="63" t="s">
        <v>9282</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12248</v>
      </c>
    </row>
    <row r="13804" spans="1:2" x14ac:dyDescent="0.25">
      <c r="A13804" s="62">
        <v>51251001</v>
      </c>
      <c r="B13804" s="63" t="s">
        <v>17742</v>
      </c>
    </row>
    <row r="13805" spans="1:2" x14ac:dyDescent="0.25">
      <c r="A13805" s="62">
        <v>52101501</v>
      </c>
      <c r="B13805" s="63" t="s">
        <v>2149</v>
      </c>
    </row>
    <row r="13806" spans="1:2" x14ac:dyDescent="0.25">
      <c r="A13806" s="62">
        <v>52101502</v>
      </c>
      <c r="B13806" s="63" t="s">
        <v>18659</v>
      </c>
    </row>
    <row r="13807" spans="1:2" x14ac:dyDescent="0.25">
      <c r="A13807" s="62">
        <v>52101503</v>
      </c>
      <c r="B13807" s="63" t="s">
        <v>6000</v>
      </c>
    </row>
    <row r="13808" spans="1:2" x14ac:dyDescent="0.25">
      <c r="A13808" s="62">
        <v>52101504</v>
      </c>
      <c r="B13808" s="63" t="s">
        <v>11134</v>
      </c>
    </row>
    <row r="13809" spans="1:2" x14ac:dyDescent="0.25">
      <c r="A13809" s="62">
        <v>52101505</v>
      </c>
      <c r="B13809" s="63" t="s">
        <v>2878</v>
      </c>
    </row>
    <row r="13810" spans="1:2" x14ac:dyDescent="0.25">
      <c r="A13810" s="62">
        <v>52101506</v>
      </c>
      <c r="B13810" s="63" t="s">
        <v>10543</v>
      </c>
    </row>
    <row r="13811" spans="1:2" x14ac:dyDescent="0.25">
      <c r="A13811" s="62">
        <v>52101507</v>
      </c>
      <c r="B13811" s="63" t="s">
        <v>5373</v>
      </c>
    </row>
    <row r="13812" spans="1:2" x14ac:dyDescent="0.25">
      <c r="A13812" s="62">
        <v>52101508</v>
      </c>
      <c r="B13812" s="63" t="s">
        <v>13635</v>
      </c>
    </row>
    <row r="13813" spans="1:2" x14ac:dyDescent="0.25">
      <c r="A13813" s="62">
        <v>52101509</v>
      </c>
      <c r="B13813" s="63" t="s">
        <v>3203</v>
      </c>
    </row>
    <row r="13814" spans="1:2" x14ac:dyDescent="0.25">
      <c r="A13814" s="62">
        <v>52101510</v>
      </c>
      <c r="B13814" s="63" t="s">
        <v>11670</v>
      </c>
    </row>
    <row r="13815" spans="1:2" x14ac:dyDescent="0.25">
      <c r="A13815" s="62">
        <v>52101511</v>
      </c>
      <c r="B13815" s="63" t="s">
        <v>5341</v>
      </c>
    </row>
    <row r="13816" spans="1:2" x14ac:dyDescent="0.25">
      <c r="A13816" s="62">
        <v>52101512</v>
      </c>
      <c r="B13816" s="63" t="s">
        <v>6692</v>
      </c>
    </row>
    <row r="13817" spans="1:2" x14ac:dyDescent="0.25">
      <c r="A13817" s="62">
        <v>52101513</v>
      </c>
      <c r="B13817" s="63" t="s">
        <v>12150</v>
      </c>
    </row>
    <row r="13818" spans="1:2" x14ac:dyDescent="0.25">
      <c r="A13818" s="62">
        <v>52121501</v>
      </c>
      <c r="B13818" s="63" t="s">
        <v>15832</v>
      </c>
    </row>
    <row r="13819" spans="1:2" x14ac:dyDescent="0.25">
      <c r="A13819" s="62">
        <v>52121502</v>
      </c>
      <c r="B13819" s="63" t="s">
        <v>8510</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1302</v>
      </c>
    </row>
    <row r="13826" spans="1:2" x14ac:dyDescent="0.25">
      <c r="A13826" s="62">
        <v>52121509</v>
      </c>
      <c r="B13826" s="63" t="s">
        <v>5797</v>
      </c>
    </row>
    <row r="13827" spans="1:2" x14ac:dyDescent="0.25">
      <c r="A13827" s="62">
        <v>52121510</v>
      </c>
      <c r="B13827" s="63" t="s">
        <v>7048</v>
      </c>
    </row>
    <row r="13828" spans="1:2" x14ac:dyDescent="0.25">
      <c r="A13828" s="62">
        <v>52121511</v>
      </c>
      <c r="B13828" s="63" t="s">
        <v>8238</v>
      </c>
    </row>
    <row r="13829" spans="1:2" x14ac:dyDescent="0.25">
      <c r="A13829" s="62">
        <v>52121512</v>
      </c>
      <c r="B13829" s="63" t="s">
        <v>2365</v>
      </c>
    </row>
    <row r="13830" spans="1:2" x14ac:dyDescent="0.25">
      <c r="A13830" s="62">
        <v>52121513</v>
      </c>
      <c r="B13830" s="63" t="s">
        <v>12922</v>
      </c>
    </row>
    <row r="13831" spans="1:2" x14ac:dyDescent="0.25">
      <c r="A13831" s="62">
        <v>52121601</v>
      </c>
      <c r="B13831" s="63" t="s">
        <v>17696</v>
      </c>
    </row>
    <row r="13832" spans="1:2" x14ac:dyDescent="0.25">
      <c r="A13832" s="62">
        <v>52121602</v>
      </c>
      <c r="B13832" s="63" t="s">
        <v>14539</v>
      </c>
    </row>
    <row r="13833" spans="1:2" x14ac:dyDescent="0.25">
      <c r="A13833" s="62">
        <v>52121603</v>
      </c>
      <c r="B13833" s="63" t="s">
        <v>10557</v>
      </c>
    </row>
    <row r="13834" spans="1:2" x14ac:dyDescent="0.25">
      <c r="A13834" s="62">
        <v>52121604</v>
      </c>
      <c r="B13834" s="63" t="s">
        <v>3175</v>
      </c>
    </row>
    <row r="13835" spans="1:2" x14ac:dyDescent="0.25">
      <c r="A13835" s="62">
        <v>52121605</v>
      </c>
      <c r="B13835" s="63" t="s">
        <v>7544</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4618</v>
      </c>
    </row>
    <row r="13840" spans="1:2" x14ac:dyDescent="0.25">
      <c r="A13840" s="62">
        <v>52121702</v>
      </c>
      <c r="B13840" s="63" t="s">
        <v>3891</v>
      </c>
    </row>
    <row r="13841" spans="1:2" x14ac:dyDescent="0.25">
      <c r="A13841" s="62">
        <v>52121703</v>
      </c>
      <c r="B13841" s="63" t="s">
        <v>13077</v>
      </c>
    </row>
    <row r="13842" spans="1:2" x14ac:dyDescent="0.25">
      <c r="A13842" s="62">
        <v>52121704</v>
      </c>
      <c r="B13842" s="63" t="s">
        <v>7288</v>
      </c>
    </row>
    <row r="13843" spans="1:2" x14ac:dyDescent="0.25">
      <c r="A13843" s="62">
        <v>52131501</v>
      </c>
      <c r="B13843" s="63" t="s">
        <v>13958</v>
      </c>
    </row>
    <row r="13844" spans="1:2" x14ac:dyDescent="0.25">
      <c r="A13844" s="62">
        <v>52131503</v>
      </c>
      <c r="B13844" s="63" t="s">
        <v>3086</v>
      </c>
    </row>
    <row r="13845" spans="1:2" x14ac:dyDescent="0.25">
      <c r="A13845" s="62">
        <v>52131601</v>
      </c>
      <c r="B13845" s="63" t="s">
        <v>14137</v>
      </c>
    </row>
    <row r="13846" spans="1:2" x14ac:dyDescent="0.25">
      <c r="A13846" s="62">
        <v>52131602</v>
      </c>
      <c r="B13846" s="63" t="s">
        <v>6946</v>
      </c>
    </row>
    <row r="13847" spans="1:2" x14ac:dyDescent="0.25">
      <c r="A13847" s="62">
        <v>52131603</v>
      </c>
      <c r="B13847" s="63" t="s">
        <v>6052</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15185</v>
      </c>
    </row>
    <row r="13851" spans="1:2" x14ac:dyDescent="0.25">
      <c r="A13851" s="62">
        <v>52131703</v>
      </c>
      <c r="B13851" s="63" t="s">
        <v>9127</v>
      </c>
    </row>
    <row r="13852" spans="1:2" x14ac:dyDescent="0.25">
      <c r="A13852" s="62">
        <v>52131704</v>
      </c>
      <c r="B13852" s="63" t="s">
        <v>10402</v>
      </c>
    </row>
    <row r="13853" spans="1:2" x14ac:dyDescent="0.25">
      <c r="A13853" s="62">
        <v>52141501</v>
      </c>
      <c r="B13853" s="63" t="s">
        <v>7827</v>
      </c>
    </row>
    <row r="13854" spans="1:2" x14ac:dyDescent="0.25">
      <c r="A13854" s="62">
        <v>52141502</v>
      </c>
      <c r="B13854" s="63" t="s">
        <v>3725</v>
      </c>
    </row>
    <row r="13855" spans="1:2" x14ac:dyDescent="0.25">
      <c r="A13855" s="62">
        <v>52141503</v>
      </c>
      <c r="B13855" s="63" t="s">
        <v>7209</v>
      </c>
    </row>
    <row r="13856" spans="1:2" x14ac:dyDescent="0.25">
      <c r="A13856" s="62">
        <v>52141504</v>
      </c>
      <c r="B13856" s="63" t="s">
        <v>14084</v>
      </c>
    </row>
    <row r="13857" spans="1:2" x14ac:dyDescent="0.25">
      <c r="A13857" s="62">
        <v>52141505</v>
      </c>
      <c r="B13857" s="63" t="s">
        <v>5911</v>
      </c>
    </row>
    <row r="13858" spans="1:2" x14ac:dyDescent="0.25">
      <c r="A13858" s="62">
        <v>52141506</v>
      </c>
      <c r="B13858" s="63" t="s">
        <v>5516</v>
      </c>
    </row>
    <row r="13859" spans="1:2" x14ac:dyDescent="0.25">
      <c r="A13859" s="62">
        <v>52141507</v>
      </c>
      <c r="B13859" s="63" t="s">
        <v>7540</v>
      </c>
    </row>
    <row r="13860" spans="1:2" x14ac:dyDescent="0.25">
      <c r="A13860" s="62">
        <v>52141508</v>
      </c>
      <c r="B13860" s="63" t="s">
        <v>690</v>
      </c>
    </row>
    <row r="13861" spans="1:2" x14ac:dyDescent="0.25">
      <c r="A13861" s="62">
        <v>52141509</v>
      </c>
      <c r="B13861" s="63" t="s">
        <v>1927</v>
      </c>
    </row>
    <row r="13862" spans="1:2" x14ac:dyDescent="0.25">
      <c r="A13862" s="62">
        <v>52141510</v>
      </c>
      <c r="B13862" s="63" t="s">
        <v>11752</v>
      </c>
    </row>
    <row r="13863" spans="1:2" x14ac:dyDescent="0.25">
      <c r="A13863" s="62">
        <v>52141511</v>
      </c>
      <c r="B13863" s="63" t="s">
        <v>3395</v>
      </c>
    </row>
    <row r="13864" spans="1:2" x14ac:dyDescent="0.25">
      <c r="A13864" s="62">
        <v>52141512</v>
      </c>
      <c r="B13864" s="63" t="s">
        <v>8040</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14318</v>
      </c>
    </row>
    <row r="13868" spans="1:2" x14ac:dyDescent="0.25">
      <c r="A13868" s="62">
        <v>52141516</v>
      </c>
      <c r="B13868" s="63" t="s">
        <v>5981</v>
      </c>
    </row>
    <row r="13869" spans="1:2" x14ac:dyDescent="0.25">
      <c r="A13869" s="62">
        <v>52141517</v>
      </c>
      <c r="B13869" s="63" t="s">
        <v>17819</v>
      </c>
    </row>
    <row r="13870" spans="1:2" x14ac:dyDescent="0.25">
      <c r="A13870" s="62">
        <v>52141518</v>
      </c>
      <c r="B13870" s="63" t="s">
        <v>14847</v>
      </c>
    </row>
    <row r="13871" spans="1:2" x14ac:dyDescent="0.25">
      <c r="A13871" s="62">
        <v>52141519</v>
      </c>
      <c r="B13871" s="63" t="s">
        <v>7601</v>
      </c>
    </row>
    <row r="13872" spans="1:2" x14ac:dyDescent="0.25">
      <c r="A13872" s="62">
        <v>52141520</v>
      </c>
      <c r="B13872" s="63" t="s">
        <v>2032</v>
      </c>
    </row>
    <row r="13873" spans="1:2" x14ac:dyDescent="0.25">
      <c r="A13873" s="62">
        <v>52141521</v>
      </c>
      <c r="B13873" s="63" t="s">
        <v>8893</v>
      </c>
    </row>
    <row r="13874" spans="1:2" x14ac:dyDescent="0.25">
      <c r="A13874" s="62">
        <v>52141522</v>
      </c>
      <c r="B13874" s="63" t="s">
        <v>11553</v>
      </c>
    </row>
    <row r="13875" spans="1:2" x14ac:dyDescent="0.25">
      <c r="A13875" s="62">
        <v>52141523</v>
      </c>
      <c r="B13875" s="63" t="s">
        <v>14729</v>
      </c>
    </row>
    <row r="13876" spans="1:2" x14ac:dyDescent="0.25">
      <c r="A13876" s="62">
        <v>52141524</v>
      </c>
      <c r="B13876" s="63" t="s">
        <v>16677</v>
      </c>
    </row>
    <row r="13877" spans="1:2" x14ac:dyDescent="0.25">
      <c r="A13877" s="62">
        <v>52141525</v>
      </c>
      <c r="B13877" s="63" t="s">
        <v>1828</v>
      </c>
    </row>
    <row r="13878" spans="1:2" x14ac:dyDescent="0.25">
      <c r="A13878" s="62">
        <v>52141526</v>
      </c>
      <c r="B13878" s="63" t="s">
        <v>205</v>
      </c>
    </row>
    <row r="13879" spans="1:2" x14ac:dyDescent="0.25">
      <c r="A13879" s="62">
        <v>52141527</v>
      </c>
      <c r="B13879" s="63" t="s">
        <v>2006</v>
      </c>
    </row>
    <row r="13880" spans="1:2" x14ac:dyDescent="0.25">
      <c r="A13880" s="62">
        <v>52141528</v>
      </c>
      <c r="B13880" s="63" t="s">
        <v>15716</v>
      </c>
    </row>
    <row r="13881" spans="1:2" x14ac:dyDescent="0.25">
      <c r="A13881" s="62">
        <v>52141529</v>
      </c>
      <c r="B13881" s="63" t="s">
        <v>5539</v>
      </c>
    </row>
    <row r="13882" spans="1:2" x14ac:dyDescent="0.25">
      <c r="A13882" s="62">
        <v>52141530</v>
      </c>
      <c r="B13882" s="63" t="s">
        <v>10995</v>
      </c>
    </row>
    <row r="13883" spans="1:2" x14ac:dyDescent="0.25">
      <c r="A13883" s="62">
        <v>52141531</v>
      </c>
      <c r="B13883" s="63" t="s">
        <v>1476</v>
      </c>
    </row>
    <row r="13884" spans="1:2" x14ac:dyDescent="0.25">
      <c r="A13884" s="62">
        <v>52141532</v>
      </c>
      <c r="B13884" s="63" t="s">
        <v>3507</v>
      </c>
    </row>
    <row r="13885" spans="1:2" x14ac:dyDescent="0.25">
      <c r="A13885" s="62">
        <v>52141533</v>
      </c>
      <c r="B13885" s="63" t="s">
        <v>8587</v>
      </c>
    </row>
    <row r="13886" spans="1:2" x14ac:dyDescent="0.25">
      <c r="A13886" s="62">
        <v>52141534</v>
      </c>
      <c r="B13886" s="63" t="s">
        <v>8447</v>
      </c>
    </row>
    <row r="13887" spans="1:2" x14ac:dyDescent="0.25">
      <c r="A13887" s="62">
        <v>52141535</v>
      </c>
      <c r="B13887" s="63" t="s">
        <v>13256</v>
      </c>
    </row>
    <row r="13888" spans="1:2" x14ac:dyDescent="0.25">
      <c r="A13888" s="62">
        <v>52141536</v>
      </c>
      <c r="B13888" s="63" t="s">
        <v>5388</v>
      </c>
    </row>
    <row r="13889" spans="1:2" x14ac:dyDescent="0.25">
      <c r="A13889" s="62">
        <v>52141537</v>
      </c>
      <c r="B13889" s="63" t="s">
        <v>15883</v>
      </c>
    </row>
    <row r="13890" spans="1:2" x14ac:dyDescent="0.25">
      <c r="A13890" s="62">
        <v>52141538</v>
      </c>
      <c r="B13890" s="63" t="s">
        <v>18252</v>
      </c>
    </row>
    <row r="13891" spans="1:2" x14ac:dyDescent="0.25">
      <c r="A13891" s="62">
        <v>52141539</v>
      </c>
      <c r="B13891" s="63" t="s">
        <v>15189</v>
      </c>
    </row>
    <row r="13892" spans="1:2" x14ac:dyDescent="0.25">
      <c r="A13892" s="62">
        <v>52141601</v>
      </c>
      <c r="B13892" s="63" t="s">
        <v>1225</v>
      </c>
    </row>
    <row r="13893" spans="1:2" x14ac:dyDescent="0.25">
      <c r="A13893" s="62">
        <v>52141602</v>
      </c>
      <c r="B13893" s="63" t="s">
        <v>11912</v>
      </c>
    </row>
    <row r="13894" spans="1:2" x14ac:dyDescent="0.25">
      <c r="A13894" s="62">
        <v>52141603</v>
      </c>
      <c r="B13894" s="63" t="s">
        <v>10509</v>
      </c>
    </row>
    <row r="13895" spans="1:2" x14ac:dyDescent="0.25">
      <c r="A13895" s="62">
        <v>52141604</v>
      </c>
      <c r="B13895" s="63" t="s">
        <v>12705</v>
      </c>
    </row>
    <row r="13896" spans="1:2" x14ac:dyDescent="0.25">
      <c r="A13896" s="62">
        <v>52141605</v>
      </c>
      <c r="B13896" s="63" t="s">
        <v>12225</v>
      </c>
    </row>
    <row r="13897" spans="1:2" x14ac:dyDescent="0.25">
      <c r="A13897" s="62">
        <v>52141606</v>
      </c>
      <c r="B13897" s="63" t="s">
        <v>9480</v>
      </c>
    </row>
    <row r="13898" spans="1:2" x14ac:dyDescent="0.25">
      <c r="A13898" s="62">
        <v>52141607</v>
      </c>
      <c r="B13898" s="63" t="s">
        <v>5880</v>
      </c>
    </row>
    <row r="13899" spans="1:2" x14ac:dyDescent="0.25">
      <c r="A13899" s="62">
        <v>52141608</v>
      </c>
      <c r="B13899" s="63" t="s">
        <v>11764</v>
      </c>
    </row>
    <row r="13900" spans="1:2" x14ac:dyDescent="0.25">
      <c r="A13900" s="62">
        <v>52141701</v>
      </c>
      <c r="B13900" s="63" t="s">
        <v>811</v>
      </c>
    </row>
    <row r="13901" spans="1:2" x14ac:dyDescent="0.25">
      <c r="A13901" s="62">
        <v>52141703</v>
      </c>
      <c r="B13901" s="63" t="s">
        <v>12931</v>
      </c>
    </row>
    <row r="13902" spans="1:2" x14ac:dyDescent="0.25">
      <c r="A13902" s="62">
        <v>52141704</v>
      </c>
      <c r="B13902" s="63" t="s">
        <v>12304</v>
      </c>
    </row>
    <row r="13903" spans="1:2" x14ac:dyDescent="0.25">
      <c r="A13903" s="62">
        <v>52141705</v>
      </c>
      <c r="B13903" s="63" t="s">
        <v>7169</v>
      </c>
    </row>
    <row r="13904" spans="1:2" x14ac:dyDescent="0.25">
      <c r="A13904" s="62">
        <v>52141706</v>
      </c>
      <c r="B13904" s="63" t="s">
        <v>12929</v>
      </c>
    </row>
    <row r="13905" spans="1:2" x14ac:dyDescent="0.25">
      <c r="A13905" s="62">
        <v>52141801</v>
      </c>
      <c r="B13905" s="63" t="s">
        <v>18105</v>
      </c>
    </row>
    <row r="13906" spans="1:2" x14ac:dyDescent="0.25">
      <c r="A13906" s="62">
        <v>52141802</v>
      </c>
      <c r="B13906" s="63" t="s">
        <v>3337</v>
      </c>
    </row>
    <row r="13907" spans="1:2" x14ac:dyDescent="0.25">
      <c r="A13907" s="62">
        <v>52141803</v>
      </c>
      <c r="B13907" s="63" t="s">
        <v>11298</v>
      </c>
    </row>
    <row r="13908" spans="1:2" x14ac:dyDescent="0.25">
      <c r="A13908" s="62">
        <v>52151501</v>
      </c>
      <c r="B13908" s="63" t="s">
        <v>13804</v>
      </c>
    </row>
    <row r="13909" spans="1:2" x14ac:dyDescent="0.25">
      <c r="A13909" s="62">
        <v>52151502</v>
      </c>
      <c r="B13909" s="63" t="s">
        <v>18238</v>
      </c>
    </row>
    <row r="13910" spans="1:2" x14ac:dyDescent="0.25">
      <c r="A13910" s="62">
        <v>52151503</v>
      </c>
      <c r="B13910" s="63" t="s">
        <v>3749</v>
      </c>
    </row>
    <row r="13911" spans="1:2" x14ac:dyDescent="0.25">
      <c r="A13911" s="62">
        <v>52151504</v>
      </c>
      <c r="B13911" s="63" t="s">
        <v>7504</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12955</v>
      </c>
    </row>
    <row r="13917" spans="1:2" x14ac:dyDescent="0.25">
      <c r="A13917" s="62">
        <v>52151603</v>
      </c>
      <c r="B13917" s="63" t="s">
        <v>12164</v>
      </c>
    </row>
    <row r="13918" spans="1:2" x14ac:dyDescent="0.25">
      <c r="A13918" s="62">
        <v>52151604</v>
      </c>
      <c r="B13918" s="63" t="s">
        <v>8623</v>
      </c>
    </row>
    <row r="13919" spans="1:2" x14ac:dyDescent="0.25">
      <c r="A13919" s="62">
        <v>52151605</v>
      </c>
      <c r="B13919" s="63" t="s">
        <v>9476</v>
      </c>
    </row>
    <row r="13920" spans="1:2" x14ac:dyDescent="0.25">
      <c r="A13920" s="62">
        <v>52151606</v>
      </c>
      <c r="B13920" s="63" t="s">
        <v>10395</v>
      </c>
    </row>
    <row r="13921" spans="1:2" x14ac:dyDescent="0.25">
      <c r="A13921" s="62">
        <v>52151607</v>
      </c>
      <c r="B13921" s="63" t="s">
        <v>9996</v>
      </c>
    </row>
    <row r="13922" spans="1:2" x14ac:dyDescent="0.25">
      <c r="A13922" s="62">
        <v>52151608</v>
      </c>
      <c r="B13922" s="63" t="s">
        <v>7308</v>
      </c>
    </row>
    <row r="13923" spans="1:2" x14ac:dyDescent="0.25">
      <c r="A13923" s="62">
        <v>52151609</v>
      </c>
      <c r="B13923" s="63" t="s">
        <v>13977</v>
      </c>
    </row>
    <row r="13924" spans="1:2" x14ac:dyDescent="0.25">
      <c r="A13924" s="62">
        <v>52151610</v>
      </c>
      <c r="B13924" s="63" t="s">
        <v>13525</v>
      </c>
    </row>
    <row r="13925" spans="1:2" x14ac:dyDescent="0.25">
      <c r="A13925" s="62">
        <v>52151611</v>
      </c>
      <c r="B13925" s="63" t="s">
        <v>7038</v>
      </c>
    </row>
    <row r="13926" spans="1:2" x14ac:dyDescent="0.25">
      <c r="A13926" s="62">
        <v>52151612</v>
      </c>
      <c r="B13926" s="63" t="s">
        <v>4060</v>
      </c>
    </row>
    <row r="13927" spans="1:2" x14ac:dyDescent="0.25">
      <c r="A13927" s="62">
        <v>52151613</v>
      </c>
      <c r="B13927" s="63" t="s">
        <v>16143</v>
      </c>
    </row>
    <row r="13928" spans="1:2" x14ac:dyDescent="0.25">
      <c r="A13928" s="62">
        <v>52151614</v>
      </c>
      <c r="B13928" s="63" t="s">
        <v>17252</v>
      </c>
    </row>
    <row r="13929" spans="1:2" x14ac:dyDescent="0.25">
      <c r="A13929" s="62">
        <v>52151615</v>
      </c>
      <c r="B13929" s="63" t="s">
        <v>10366</v>
      </c>
    </row>
    <row r="13930" spans="1:2" x14ac:dyDescent="0.25">
      <c r="A13930" s="62">
        <v>52151616</v>
      </c>
      <c r="B13930" s="63" t="s">
        <v>8658</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14094</v>
      </c>
    </row>
    <row r="13934" spans="1:2" x14ac:dyDescent="0.25">
      <c r="A13934" s="62">
        <v>52151620</v>
      </c>
      <c r="B13934" s="63" t="s">
        <v>1862</v>
      </c>
    </row>
    <row r="13935" spans="1:2" x14ac:dyDescent="0.25">
      <c r="A13935" s="62">
        <v>52151621</v>
      </c>
      <c r="B13935" s="63" t="s">
        <v>12436</v>
      </c>
    </row>
    <row r="13936" spans="1:2" x14ac:dyDescent="0.25">
      <c r="A13936" s="62">
        <v>52151622</v>
      </c>
      <c r="B13936" s="63" t="s">
        <v>2629</v>
      </c>
    </row>
    <row r="13937" spans="1:2" x14ac:dyDescent="0.25">
      <c r="A13937" s="62">
        <v>52151623</v>
      </c>
      <c r="B13937" s="63" t="s">
        <v>18730</v>
      </c>
    </row>
    <row r="13938" spans="1:2" x14ac:dyDescent="0.25">
      <c r="A13938" s="62">
        <v>52151624</v>
      </c>
      <c r="B13938" s="63" t="s">
        <v>12129</v>
      </c>
    </row>
    <row r="13939" spans="1:2" x14ac:dyDescent="0.25">
      <c r="A13939" s="62">
        <v>52151625</v>
      </c>
      <c r="B13939" s="63" t="s">
        <v>401</v>
      </c>
    </row>
    <row r="13940" spans="1:2" x14ac:dyDescent="0.25">
      <c r="A13940" s="62">
        <v>52151626</v>
      </c>
      <c r="B13940" s="63" t="s">
        <v>10602</v>
      </c>
    </row>
    <row r="13941" spans="1:2" x14ac:dyDescent="0.25">
      <c r="A13941" s="62">
        <v>52151627</v>
      </c>
      <c r="B13941" s="63" t="s">
        <v>11335</v>
      </c>
    </row>
    <row r="13942" spans="1:2" x14ac:dyDescent="0.25">
      <c r="A13942" s="62">
        <v>52151628</v>
      </c>
      <c r="B13942" s="63" t="s">
        <v>18611</v>
      </c>
    </row>
    <row r="13943" spans="1:2" x14ac:dyDescent="0.25">
      <c r="A13943" s="62">
        <v>52151629</v>
      </c>
      <c r="B13943" s="63" t="s">
        <v>2424</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2787</v>
      </c>
    </row>
    <row r="13947" spans="1:2" x14ac:dyDescent="0.25">
      <c r="A13947" s="62">
        <v>52151633</v>
      </c>
      <c r="B13947" s="63" t="s">
        <v>10968</v>
      </c>
    </row>
    <row r="13948" spans="1:2" x14ac:dyDescent="0.25">
      <c r="A13948" s="62">
        <v>52151634</v>
      </c>
      <c r="B13948" s="63" t="s">
        <v>6040</v>
      </c>
    </row>
    <row r="13949" spans="1:2" x14ac:dyDescent="0.25">
      <c r="A13949" s="62">
        <v>52151635</v>
      </c>
      <c r="B13949" s="63" t="s">
        <v>5057</v>
      </c>
    </row>
    <row r="13950" spans="1:2" x14ac:dyDescent="0.25">
      <c r="A13950" s="62">
        <v>52151636</v>
      </c>
      <c r="B13950" s="63" t="s">
        <v>13720</v>
      </c>
    </row>
    <row r="13951" spans="1:2" x14ac:dyDescent="0.25">
      <c r="A13951" s="62">
        <v>52151637</v>
      </c>
      <c r="B13951" s="63" t="s">
        <v>12059</v>
      </c>
    </row>
    <row r="13952" spans="1:2" x14ac:dyDescent="0.25">
      <c r="A13952" s="62">
        <v>52151638</v>
      </c>
      <c r="B13952" s="63" t="s">
        <v>7260</v>
      </c>
    </row>
    <row r="13953" spans="1:2" x14ac:dyDescent="0.25">
      <c r="A13953" s="62">
        <v>52151639</v>
      </c>
      <c r="B13953" s="63" t="s">
        <v>11527</v>
      </c>
    </row>
    <row r="13954" spans="1:2" x14ac:dyDescent="0.25">
      <c r="A13954" s="62">
        <v>52151640</v>
      </c>
      <c r="B13954" s="63" t="s">
        <v>17522</v>
      </c>
    </row>
    <row r="13955" spans="1:2" x14ac:dyDescent="0.25">
      <c r="A13955" s="62">
        <v>52151641</v>
      </c>
      <c r="B13955" s="63" t="s">
        <v>3067</v>
      </c>
    </row>
    <row r="13956" spans="1:2" x14ac:dyDescent="0.25">
      <c r="A13956" s="62">
        <v>52151642</v>
      </c>
      <c r="B13956" s="63" t="s">
        <v>7822</v>
      </c>
    </row>
    <row r="13957" spans="1:2" x14ac:dyDescent="0.25">
      <c r="A13957" s="62">
        <v>52151643</v>
      </c>
      <c r="B13957" s="63" t="s">
        <v>17634</v>
      </c>
    </row>
    <row r="13958" spans="1:2" x14ac:dyDescent="0.25">
      <c r="A13958" s="62">
        <v>52151644</v>
      </c>
      <c r="B13958" s="63" t="s">
        <v>14245</v>
      </c>
    </row>
    <row r="13959" spans="1:2" x14ac:dyDescent="0.25">
      <c r="A13959" s="62">
        <v>52151645</v>
      </c>
      <c r="B13959" s="63" t="s">
        <v>15604</v>
      </c>
    </row>
    <row r="13960" spans="1:2" x14ac:dyDescent="0.25">
      <c r="A13960" s="62">
        <v>52151646</v>
      </c>
      <c r="B13960" s="63" t="s">
        <v>14184</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9606</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6533</v>
      </c>
    </row>
    <row r="13967" spans="1:2" x14ac:dyDescent="0.25">
      <c r="A13967" s="62">
        <v>52151703</v>
      </c>
      <c r="B13967" s="63" t="s">
        <v>4898</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1774</v>
      </c>
    </row>
    <row r="13972" spans="1:2" x14ac:dyDescent="0.25">
      <c r="A13972" s="62">
        <v>52151708</v>
      </c>
      <c r="B13972" s="63" t="s">
        <v>14237</v>
      </c>
    </row>
    <row r="13973" spans="1:2" x14ac:dyDescent="0.25">
      <c r="A13973" s="62">
        <v>52151709</v>
      </c>
      <c r="B13973" s="63" t="s">
        <v>8662</v>
      </c>
    </row>
    <row r="13974" spans="1:2" x14ac:dyDescent="0.25">
      <c r="A13974" s="62">
        <v>52151801</v>
      </c>
      <c r="B13974" s="63" t="s">
        <v>9974</v>
      </c>
    </row>
    <row r="13975" spans="1:2" x14ac:dyDescent="0.25">
      <c r="A13975" s="62">
        <v>52151802</v>
      </c>
      <c r="B13975" s="63" t="s">
        <v>17917</v>
      </c>
    </row>
    <row r="13976" spans="1:2" x14ac:dyDescent="0.25">
      <c r="A13976" s="62">
        <v>52151803</v>
      </c>
      <c r="B13976" s="63" t="s">
        <v>15797</v>
      </c>
    </row>
    <row r="13977" spans="1:2" x14ac:dyDescent="0.25">
      <c r="A13977" s="62">
        <v>52151804</v>
      </c>
      <c r="B13977" s="63" t="s">
        <v>18765</v>
      </c>
    </row>
    <row r="13978" spans="1:2" x14ac:dyDescent="0.25">
      <c r="A13978" s="62">
        <v>52151805</v>
      </c>
      <c r="B13978" s="63" t="s">
        <v>5048</v>
      </c>
    </row>
    <row r="13979" spans="1:2" x14ac:dyDescent="0.25">
      <c r="A13979" s="62">
        <v>52151806</v>
      </c>
      <c r="B13979" s="63" t="s">
        <v>2445</v>
      </c>
    </row>
    <row r="13980" spans="1:2" x14ac:dyDescent="0.25">
      <c r="A13980" s="62">
        <v>52151807</v>
      </c>
      <c r="B13980" s="63" t="s">
        <v>10612</v>
      </c>
    </row>
    <row r="13981" spans="1:2" x14ac:dyDescent="0.25">
      <c r="A13981" s="62">
        <v>52151808</v>
      </c>
      <c r="B13981" s="63" t="s">
        <v>7405</v>
      </c>
    </row>
    <row r="13982" spans="1:2" x14ac:dyDescent="0.25">
      <c r="A13982" s="62">
        <v>52151809</v>
      </c>
      <c r="B13982" s="63" t="s">
        <v>15350</v>
      </c>
    </row>
    <row r="13983" spans="1:2" x14ac:dyDescent="0.25">
      <c r="A13983" s="62">
        <v>52151810</v>
      </c>
      <c r="B13983" s="63" t="s">
        <v>6109</v>
      </c>
    </row>
    <row r="13984" spans="1:2" x14ac:dyDescent="0.25">
      <c r="A13984" s="62">
        <v>52151811</v>
      </c>
      <c r="B13984" s="63" t="s">
        <v>15964</v>
      </c>
    </row>
    <row r="13985" spans="1:2" x14ac:dyDescent="0.25">
      <c r="A13985" s="62">
        <v>52151812</v>
      </c>
      <c r="B13985" s="63" t="s">
        <v>6129</v>
      </c>
    </row>
    <row r="13986" spans="1:2" x14ac:dyDescent="0.25">
      <c r="A13986" s="62">
        <v>52151813</v>
      </c>
      <c r="B13986" s="63" t="s">
        <v>18118</v>
      </c>
    </row>
    <row r="13987" spans="1:2" x14ac:dyDescent="0.25">
      <c r="A13987" s="62">
        <v>52151901</v>
      </c>
      <c r="B13987" s="63" t="s">
        <v>11790</v>
      </c>
    </row>
    <row r="13988" spans="1:2" x14ac:dyDescent="0.25">
      <c r="A13988" s="62">
        <v>52151902</v>
      </c>
      <c r="B13988" s="63" t="s">
        <v>4463</v>
      </c>
    </row>
    <row r="13989" spans="1:2" x14ac:dyDescent="0.25">
      <c r="A13989" s="62">
        <v>52151903</v>
      </c>
      <c r="B13989" s="63" t="s">
        <v>17105</v>
      </c>
    </row>
    <row r="13990" spans="1:2" x14ac:dyDescent="0.25">
      <c r="A13990" s="62">
        <v>52151904</v>
      </c>
      <c r="B13990" s="63" t="s">
        <v>6108</v>
      </c>
    </row>
    <row r="13991" spans="1:2" x14ac:dyDescent="0.25">
      <c r="A13991" s="62">
        <v>52151905</v>
      </c>
      <c r="B13991" s="63" t="s">
        <v>8848</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1766</v>
      </c>
    </row>
    <row r="13997" spans="1:2" x14ac:dyDescent="0.25">
      <c r="A13997" s="62">
        <v>52152002</v>
      </c>
      <c r="B13997" s="63" t="s">
        <v>7527</v>
      </c>
    </row>
    <row r="13998" spans="1:2" x14ac:dyDescent="0.25">
      <c r="A13998" s="62">
        <v>52152003</v>
      </c>
      <c r="B13998" s="63" t="s">
        <v>9314</v>
      </c>
    </row>
    <row r="13999" spans="1:2" x14ac:dyDescent="0.25">
      <c r="A13999" s="62">
        <v>52152004</v>
      </c>
      <c r="B13999" s="63" t="s">
        <v>10278</v>
      </c>
    </row>
    <row r="14000" spans="1:2" x14ac:dyDescent="0.25">
      <c r="A14000" s="62">
        <v>52152005</v>
      </c>
      <c r="B14000" s="63" t="s">
        <v>184</v>
      </c>
    </row>
    <row r="14001" spans="1:2" x14ac:dyDescent="0.25">
      <c r="A14001" s="62">
        <v>52152006</v>
      </c>
      <c r="B14001" s="63" t="s">
        <v>3332</v>
      </c>
    </row>
    <row r="14002" spans="1:2" x14ac:dyDescent="0.25">
      <c r="A14002" s="62">
        <v>52152007</v>
      </c>
      <c r="B14002" s="63" t="s">
        <v>5200</v>
      </c>
    </row>
    <row r="14003" spans="1:2" x14ac:dyDescent="0.25">
      <c r="A14003" s="62">
        <v>52152008</v>
      </c>
      <c r="B14003" s="63" t="s">
        <v>7723</v>
      </c>
    </row>
    <row r="14004" spans="1:2" x14ac:dyDescent="0.25">
      <c r="A14004" s="62">
        <v>52152009</v>
      </c>
      <c r="B14004" s="63" t="s">
        <v>10517</v>
      </c>
    </row>
    <row r="14005" spans="1:2" x14ac:dyDescent="0.25">
      <c r="A14005" s="62">
        <v>52152010</v>
      </c>
      <c r="B14005" s="63" t="s">
        <v>14538</v>
      </c>
    </row>
    <row r="14006" spans="1:2" x14ac:dyDescent="0.25">
      <c r="A14006" s="62">
        <v>52152011</v>
      </c>
      <c r="B14006" s="63" t="s">
        <v>3939</v>
      </c>
    </row>
    <row r="14007" spans="1:2" x14ac:dyDescent="0.25">
      <c r="A14007" s="62">
        <v>52152012</v>
      </c>
      <c r="B14007" s="63" t="s">
        <v>8768</v>
      </c>
    </row>
    <row r="14008" spans="1:2" x14ac:dyDescent="0.25">
      <c r="A14008" s="62">
        <v>52152013</v>
      </c>
      <c r="B14008" s="63" t="s">
        <v>1114</v>
      </c>
    </row>
    <row r="14009" spans="1:2" x14ac:dyDescent="0.25">
      <c r="A14009" s="62">
        <v>52152014</v>
      </c>
      <c r="B14009" s="63" t="s">
        <v>13694</v>
      </c>
    </row>
    <row r="14010" spans="1:2" x14ac:dyDescent="0.25">
      <c r="A14010" s="62">
        <v>52152015</v>
      </c>
      <c r="B14010" s="63" t="s">
        <v>8651</v>
      </c>
    </row>
    <row r="14011" spans="1:2" x14ac:dyDescent="0.25">
      <c r="A14011" s="62">
        <v>52152016</v>
      </c>
      <c r="B14011" s="63" t="s">
        <v>4646</v>
      </c>
    </row>
    <row r="14012" spans="1:2" x14ac:dyDescent="0.25">
      <c r="A14012" s="62">
        <v>52152101</v>
      </c>
      <c r="B14012" s="63" t="s">
        <v>7152</v>
      </c>
    </row>
    <row r="14013" spans="1:2" x14ac:dyDescent="0.25">
      <c r="A14013" s="62">
        <v>52152102</v>
      </c>
      <c r="B14013" s="63" t="s">
        <v>6433</v>
      </c>
    </row>
    <row r="14014" spans="1:2" x14ac:dyDescent="0.25">
      <c r="A14014" s="62">
        <v>52152103</v>
      </c>
      <c r="B14014" s="63" t="s">
        <v>11366</v>
      </c>
    </row>
    <row r="14015" spans="1:2" x14ac:dyDescent="0.25">
      <c r="A14015" s="62">
        <v>52152104</v>
      </c>
      <c r="B14015" s="63" t="s">
        <v>10514</v>
      </c>
    </row>
    <row r="14016" spans="1:2" x14ac:dyDescent="0.25">
      <c r="A14016" s="62">
        <v>52152105</v>
      </c>
      <c r="B14016" s="63" t="s">
        <v>16625</v>
      </c>
    </row>
    <row r="14017" spans="1:2" x14ac:dyDescent="0.25">
      <c r="A14017" s="62">
        <v>52152201</v>
      </c>
      <c r="B14017" s="63" t="s">
        <v>10967</v>
      </c>
    </row>
    <row r="14018" spans="1:2" x14ac:dyDescent="0.25">
      <c r="A14018" s="62">
        <v>52152202</v>
      </c>
      <c r="B14018" s="63" t="s">
        <v>10802</v>
      </c>
    </row>
    <row r="14019" spans="1:2" x14ac:dyDescent="0.25">
      <c r="A14019" s="62">
        <v>52152203</v>
      </c>
      <c r="B14019" s="63" t="s">
        <v>14424</v>
      </c>
    </row>
    <row r="14020" spans="1:2" x14ac:dyDescent="0.25">
      <c r="A14020" s="62">
        <v>52161502</v>
      </c>
      <c r="B14020" s="63" t="s">
        <v>11301</v>
      </c>
    </row>
    <row r="14021" spans="1:2" x14ac:dyDescent="0.25">
      <c r="A14021" s="62">
        <v>52161505</v>
      </c>
      <c r="B14021" s="63" t="s">
        <v>10359</v>
      </c>
    </row>
    <row r="14022" spans="1:2" x14ac:dyDescent="0.25">
      <c r="A14022" s="62">
        <v>52161507</v>
      </c>
      <c r="B14022" s="63" t="s">
        <v>17160</v>
      </c>
    </row>
    <row r="14023" spans="1:2" x14ac:dyDescent="0.25">
      <c r="A14023" s="62">
        <v>52161508</v>
      </c>
      <c r="B14023" s="63" t="s">
        <v>14822</v>
      </c>
    </row>
    <row r="14024" spans="1:2" x14ac:dyDescent="0.25">
      <c r="A14024" s="62">
        <v>52161509</v>
      </c>
      <c r="B14024" s="63" t="s">
        <v>8784</v>
      </c>
    </row>
    <row r="14025" spans="1:2" x14ac:dyDescent="0.25">
      <c r="A14025" s="62">
        <v>52161510</v>
      </c>
      <c r="B14025" s="63" t="s">
        <v>11289</v>
      </c>
    </row>
    <row r="14026" spans="1:2" x14ac:dyDescent="0.25">
      <c r="A14026" s="62">
        <v>52161511</v>
      </c>
      <c r="B14026" s="63" t="s">
        <v>3957</v>
      </c>
    </row>
    <row r="14027" spans="1:2" x14ac:dyDescent="0.25">
      <c r="A14027" s="62">
        <v>52161512</v>
      </c>
      <c r="B14027" s="63" t="s">
        <v>7111</v>
      </c>
    </row>
    <row r="14028" spans="1:2" x14ac:dyDescent="0.25">
      <c r="A14028" s="62">
        <v>52161513</v>
      </c>
      <c r="B14028" s="63" t="s">
        <v>5465</v>
      </c>
    </row>
    <row r="14029" spans="1:2" x14ac:dyDescent="0.25">
      <c r="A14029" s="62">
        <v>52161514</v>
      </c>
      <c r="B14029" s="63" t="s">
        <v>12933</v>
      </c>
    </row>
    <row r="14030" spans="1:2" x14ac:dyDescent="0.25">
      <c r="A14030" s="62">
        <v>52161515</v>
      </c>
      <c r="B14030" s="63" t="s">
        <v>6393</v>
      </c>
    </row>
    <row r="14031" spans="1:2" x14ac:dyDescent="0.25">
      <c r="A14031" s="62">
        <v>52161516</v>
      </c>
      <c r="B14031" s="63" t="s">
        <v>10697</v>
      </c>
    </row>
    <row r="14032" spans="1:2" x14ac:dyDescent="0.25">
      <c r="A14032" s="62">
        <v>52161517</v>
      </c>
      <c r="B14032" s="63" t="s">
        <v>1733</v>
      </c>
    </row>
    <row r="14033" spans="1:2" x14ac:dyDescent="0.25">
      <c r="A14033" s="62">
        <v>52161518</v>
      </c>
      <c r="B14033" s="63" t="s">
        <v>4539</v>
      </c>
    </row>
    <row r="14034" spans="1:2" x14ac:dyDescent="0.25">
      <c r="A14034" s="62">
        <v>52161520</v>
      </c>
      <c r="B14034" s="63" t="s">
        <v>10187</v>
      </c>
    </row>
    <row r="14035" spans="1:2" x14ac:dyDescent="0.25">
      <c r="A14035" s="62">
        <v>52161521</v>
      </c>
      <c r="B14035" s="63" t="s">
        <v>3565</v>
      </c>
    </row>
    <row r="14036" spans="1:2" x14ac:dyDescent="0.25">
      <c r="A14036" s="62">
        <v>52161522</v>
      </c>
      <c r="B14036" s="63" t="s">
        <v>14973</v>
      </c>
    </row>
    <row r="14037" spans="1:2" x14ac:dyDescent="0.25">
      <c r="A14037" s="62">
        <v>52161523</v>
      </c>
      <c r="B14037" s="63" t="s">
        <v>10860</v>
      </c>
    </row>
    <row r="14038" spans="1:2" x14ac:dyDescent="0.25">
      <c r="A14038" s="62">
        <v>52161524</v>
      </c>
      <c r="B14038" s="63" t="s">
        <v>10387</v>
      </c>
    </row>
    <row r="14039" spans="1:2" x14ac:dyDescent="0.25">
      <c r="A14039" s="62">
        <v>52161525</v>
      </c>
      <c r="B14039" s="63" t="s">
        <v>18652</v>
      </c>
    </row>
    <row r="14040" spans="1:2" x14ac:dyDescent="0.25">
      <c r="A14040" s="62">
        <v>52161526</v>
      </c>
      <c r="B14040" s="63" t="s">
        <v>9892</v>
      </c>
    </row>
    <row r="14041" spans="1:2" x14ac:dyDescent="0.25">
      <c r="A14041" s="62">
        <v>52161527</v>
      </c>
      <c r="B14041" s="63" t="s">
        <v>7903</v>
      </c>
    </row>
    <row r="14042" spans="1:2" x14ac:dyDescent="0.25">
      <c r="A14042" s="62">
        <v>52161529</v>
      </c>
      <c r="B14042" s="63" t="s">
        <v>3908</v>
      </c>
    </row>
    <row r="14043" spans="1:2" x14ac:dyDescent="0.25">
      <c r="A14043" s="62">
        <v>52161531</v>
      </c>
      <c r="B14043" s="63" t="s">
        <v>6876</v>
      </c>
    </row>
    <row r="14044" spans="1:2" x14ac:dyDescent="0.25">
      <c r="A14044" s="62">
        <v>52161532</v>
      </c>
      <c r="B14044" s="63" t="s">
        <v>3281</v>
      </c>
    </row>
    <row r="14045" spans="1:2" x14ac:dyDescent="0.25">
      <c r="A14045" s="62">
        <v>52161533</v>
      </c>
      <c r="B14045" s="63" t="s">
        <v>7154</v>
      </c>
    </row>
    <row r="14046" spans="1:2" x14ac:dyDescent="0.25">
      <c r="A14046" s="62">
        <v>52161534</v>
      </c>
      <c r="B14046" s="63" t="s">
        <v>255</v>
      </c>
    </row>
    <row r="14047" spans="1:2" x14ac:dyDescent="0.25">
      <c r="A14047" s="62">
        <v>52161535</v>
      </c>
      <c r="B14047" s="63" t="s">
        <v>6073</v>
      </c>
    </row>
    <row r="14048" spans="1:2" x14ac:dyDescent="0.25">
      <c r="A14048" s="62">
        <v>52161536</v>
      </c>
      <c r="B14048" s="63" t="s">
        <v>4195</v>
      </c>
    </row>
    <row r="14049" spans="1:2" x14ac:dyDescent="0.25">
      <c r="A14049" s="62">
        <v>52161537</v>
      </c>
      <c r="B14049" s="63" t="s">
        <v>13365</v>
      </c>
    </row>
    <row r="14050" spans="1:2" x14ac:dyDescent="0.25">
      <c r="A14050" s="62">
        <v>52161538</v>
      </c>
      <c r="B14050" s="63" t="s">
        <v>1785</v>
      </c>
    </row>
    <row r="14051" spans="1:2" x14ac:dyDescent="0.25">
      <c r="A14051" s="62">
        <v>52161539</v>
      </c>
      <c r="B14051" s="63" t="s">
        <v>16014</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7320</v>
      </c>
    </row>
    <row r="14055" spans="1:2" x14ac:dyDescent="0.25">
      <c r="A14055" s="62">
        <v>52161543</v>
      </c>
      <c r="B14055" s="63" t="s">
        <v>16249</v>
      </c>
    </row>
    <row r="14056" spans="1:2" x14ac:dyDescent="0.25">
      <c r="A14056" s="62">
        <v>52161544</v>
      </c>
      <c r="B14056" s="63" t="s">
        <v>18410</v>
      </c>
    </row>
    <row r="14057" spans="1:2" x14ac:dyDescent="0.25">
      <c r="A14057" s="62">
        <v>52161601</v>
      </c>
      <c r="B14057" s="63" t="s">
        <v>14216</v>
      </c>
    </row>
    <row r="14058" spans="1:2" x14ac:dyDescent="0.25">
      <c r="A14058" s="62">
        <v>52161602</v>
      </c>
      <c r="B14058" s="63" t="s">
        <v>17472</v>
      </c>
    </row>
    <row r="14059" spans="1:2" x14ac:dyDescent="0.25">
      <c r="A14059" s="62">
        <v>52161603</v>
      </c>
      <c r="B14059" s="63" t="s">
        <v>9641</v>
      </c>
    </row>
    <row r="14060" spans="1:2" x14ac:dyDescent="0.25">
      <c r="A14060" s="62">
        <v>52161604</v>
      </c>
      <c r="B14060" s="63" t="s">
        <v>6771</v>
      </c>
    </row>
    <row r="14061" spans="1:2" x14ac:dyDescent="0.25">
      <c r="A14061" s="62">
        <v>52171001</v>
      </c>
      <c r="B14061" s="63" t="s">
        <v>12869</v>
      </c>
    </row>
    <row r="14062" spans="1:2" x14ac:dyDescent="0.25">
      <c r="A14062" s="62">
        <v>53101501</v>
      </c>
      <c r="B14062" s="63" t="s">
        <v>8554</v>
      </c>
    </row>
    <row r="14063" spans="1:2" x14ac:dyDescent="0.25">
      <c r="A14063" s="62">
        <v>53101502</v>
      </c>
      <c r="B14063" s="63" t="s">
        <v>2649</v>
      </c>
    </row>
    <row r="14064" spans="1:2" x14ac:dyDescent="0.25">
      <c r="A14064" s="62">
        <v>53101503</v>
      </c>
      <c r="B14064" s="63" t="s">
        <v>8545</v>
      </c>
    </row>
    <row r="14065" spans="1:2" x14ac:dyDescent="0.25">
      <c r="A14065" s="62">
        <v>53101504</v>
      </c>
      <c r="B14065" s="63" t="s">
        <v>8830</v>
      </c>
    </row>
    <row r="14066" spans="1:2" x14ac:dyDescent="0.25">
      <c r="A14066" s="62">
        <v>53101505</v>
      </c>
      <c r="B14066" s="63" t="s">
        <v>15319</v>
      </c>
    </row>
    <row r="14067" spans="1:2" x14ac:dyDescent="0.25">
      <c r="A14067" s="62">
        <v>53101601</v>
      </c>
      <c r="B14067" s="63" t="s">
        <v>13750</v>
      </c>
    </row>
    <row r="14068" spans="1:2" x14ac:dyDescent="0.25">
      <c r="A14068" s="62">
        <v>53101602</v>
      </c>
      <c r="B14068" s="63" t="s">
        <v>16597</v>
      </c>
    </row>
    <row r="14069" spans="1:2" x14ac:dyDescent="0.25">
      <c r="A14069" s="62">
        <v>53101603</v>
      </c>
      <c r="B14069" s="63" t="s">
        <v>5418</v>
      </c>
    </row>
    <row r="14070" spans="1:2" x14ac:dyDescent="0.25">
      <c r="A14070" s="62">
        <v>53101604</v>
      </c>
      <c r="B14070" s="63" t="s">
        <v>12515</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17520</v>
      </c>
    </row>
    <row r="14076" spans="1:2" x14ac:dyDescent="0.25">
      <c r="A14076" s="62">
        <v>53101705</v>
      </c>
      <c r="B14076" s="63" t="s">
        <v>2754</v>
      </c>
    </row>
    <row r="14077" spans="1:2" x14ac:dyDescent="0.25">
      <c r="A14077" s="62">
        <v>53101801</v>
      </c>
      <c r="B14077" s="63" t="s">
        <v>12694</v>
      </c>
    </row>
    <row r="14078" spans="1:2" x14ac:dyDescent="0.25">
      <c r="A14078" s="62">
        <v>53101802</v>
      </c>
      <c r="B14078" s="63" t="s">
        <v>14332</v>
      </c>
    </row>
    <row r="14079" spans="1:2" x14ac:dyDescent="0.25">
      <c r="A14079" s="62">
        <v>53101803</v>
      </c>
      <c r="B14079" s="63" t="s">
        <v>12803</v>
      </c>
    </row>
    <row r="14080" spans="1:2" x14ac:dyDescent="0.25">
      <c r="A14080" s="62">
        <v>53101804</v>
      </c>
      <c r="B14080" s="63" t="s">
        <v>3600</v>
      </c>
    </row>
    <row r="14081" spans="1:2" x14ac:dyDescent="0.25">
      <c r="A14081" s="62">
        <v>53101805</v>
      </c>
      <c r="B14081" s="63" t="s">
        <v>17276</v>
      </c>
    </row>
    <row r="14082" spans="1:2" x14ac:dyDescent="0.25">
      <c r="A14082" s="62">
        <v>53101901</v>
      </c>
      <c r="B14082" s="63" t="s">
        <v>12070</v>
      </c>
    </row>
    <row r="14083" spans="1:2" x14ac:dyDescent="0.25">
      <c r="A14083" s="62">
        <v>53101902</v>
      </c>
      <c r="B14083" s="63" t="s">
        <v>4468</v>
      </c>
    </row>
    <row r="14084" spans="1:2" x14ac:dyDescent="0.25">
      <c r="A14084" s="62">
        <v>53101903</v>
      </c>
      <c r="B14084" s="63" t="s">
        <v>13181</v>
      </c>
    </row>
    <row r="14085" spans="1:2" x14ac:dyDescent="0.25">
      <c r="A14085" s="62">
        <v>53101904</v>
      </c>
      <c r="B14085" s="63" t="s">
        <v>9266</v>
      </c>
    </row>
    <row r="14086" spans="1:2" x14ac:dyDescent="0.25">
      <c r="A14086" s="62">
        <v>53101905</v>
      </c>
      <c r="B14086" s="63" t="s">
        <v>15014</v>
      </c>
    </row>
    <row r="14087" spans="1:2" x14ac:dyDescent="0.25">
      <c r="A14087" s="62">
        <v>53102001</v>
      </c>
      <c r="B14087" s="63" t="s">
        <v>7423</v>
      </c>
    </row>
    <row r="14088" spans="1:2" x14ac:dyDescent="0.25">
      <c r="A14088" s="62">
        <v>53102002</v>
      </c>
      <c r="B14088" s="63" t="s">
        <v>14489</v>
      </c>
    </row>
    <row r="14089" spans="1:2" x14ac:dyDescent="0.25">
      <c r="A14089" s="62">
        <v>53102003</v>
      </c>
      <c r="B14089" s="63" t="s">
        <v>9574</v>
      </c>
    </row>
    <row r="14090" spans="1:2" x14ac:dyDescent="0.25">
      <c r="A14090" s="62">
        <v>53102101</v>
      </c>
      <c r="B14090" s="63" t="s">
        <v>9867</v>
      </c>
    </row>
    <row r="14091" spans="1:2" x14ac:dyDescent="0.25">
      <c r="A14091" s="62">
        <v>53102102</v>
      </c>
      <c r="B14091" s="63" t="s">
        <v>14443</v>
      </c>
    </row>
    <row r="14092" spans="1:2" x14ac:dyDescent="0.25">
      <c r="A14092" s="62">
        <v>53102103</v>
      </c>
      <c r="B14092" s="63" t="s">
        <v>10406</v>
      </c>
    </row>
    <row r="14093" spans="1:2" x14ac:dyDescent="0.25">
      <c r="A14093" s="62">
        <v>53102104</v>
      </c>
      <c r="B14093" s="63" t="s">
        <v>1856</v>
      </c>
    </row>
    <row r="14094" spans="1:2" x14ac:dyDescent="0.25">
      <c r="A14094" s="62">
        <v>53102105</v>
      </c>
      <c r="B14094" s="63" t="s">
        <v>2136</v>
      </c>
    </row>
    <row r="14095" spans="1:2" x14ac:dyDescent="0.25">
      <c r="A14095" s="62">
        <v>53102201</v>
      </c>
      <c r="B14095" s="63" t="s">
        <v>14506</v>
      </c>
    </row>
    <row r="14096" spans="1:2" x14ac:dyDescent="0.25">
      <c r="A14096" s="62">
        <v>53102202</v>
      </c>
      <c r="B14096" s="63" t="s">
        <v>11651</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11538</v>
      </c>
    </row>
    <row r="14100" spans="1:2" x14ac:dyDescent="0.25">
      <c r="A14100" s="62">
        <v>53102301</v>
      </c>
      <c r="B14100" s="63" t="s">
        <v>4082</v>
      </c>
    </row>
    <row r="14101" spans="1:2" x14ac:dyDescent="0.25">
      <c r="A14101" s="62">
        <v>53102302</v>
      </c>
      <c r="B14101" s="63" t="s">
        <v>8511</v>
      </c>
    </row>
    <row r="14102" spans="1:2" x14ac:dyDescent="0.25">
      <c r="A14102" s="62">
        <v>53102303</v>
      </c>
      <c r="B14102" s="63" t="s">
        <v>6348</v>
      </c>
    </row>
    <row r="14103" spans="1:2" x14ac:dyDescent="0.25">
      <c r="A14103" s="62">
        <v>53102304</v>
      </c>
      <c r="B14103" s="63" t="s">
        <v>5041</v>
      </c>
    </row>
    <row r="14104" spans="1:2" x14ac:dyDescent="0.25">
      <c r="A14104" s="62">
        <v>53102305</v>
      </c>
      <c r="B14104" s="63" t="s">
        <v>1678</v>
      </c>
    </row>
    <row r="14105" spans="1:2" x14ac:dyDescent="0.25">
      <c r="A14105" s="62">
        <v>53102306</v>
      </c>
      <c r="B14105" s="63" t="s">
        <v>3695</v>
      </c>
    </row>
    <row r="14106" spans="1:2" x14ac:dyDescent="0.25">
      <c r="A14106" s="62">
        <v>53102307</v>
      </c>
      <c r="B14106" s="63" t="s">
        <v>11164</v>
      </c>
    </row>
    <row r="14107" spans="1:2" x14ac:dyDescent="0.25">
      <c r="A14107" s="62">
        <v>53102308</v>
      </c>
      <c r="B14107" s="63" t="s">
        <v>3626</v>
      </c>
    </row>
    <row r="14108" spans="1:2" x14ac:dyDescent="0.25">
      <c r="A14108" s="62">
        <v>53102401</v>
      </c>
      <c r="B14108" s="63" t="s">
        <v>14972</v>
      </c>
    </row>
    <row r="14109" spans="1:2" x14ac:dyDescent="0.25">
      <c r="A14109" s="62">
        <v>53102402</v>
      </c>
      <c r="B14109" s="63" t="s">
        <v>6308</v>
      </c>
    </row>
    <row r="14110" spans="1:2" x14ac:dyDescent="0.25">
      <c r="A14110" s="62">
        <v>53102403</v>
      </c>
      <c r="B14110" s="63" t="s">
        <v>7074</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18007</v>
      </c>
    </row>
    <row r="14114" spans="1:2" x14ac:dyDescent="0.25">
      <c r="A14114" s="62">
        <v>53102503</v>
      </c>
      <c r="B14114" s="63" t="s">
        <v>4755</v>
      </c>
    </row>
    <row r="14115" spans="1:2" x14ac:dyDescent="0.25">
      <c r="A14115" s="62">
        <v>53102504</v>
      </c>
      <c r="B14115" s="63" t="s">
        <v>1507</v>
      </c>
    </row>
    <row r="14116" spans="1:2" x14ac:dyDescent="0.25">
      <c r="A14116" s="62">
        <v>53102505</v>
      </c>
      <c r="B14116" s="63" t="s">
        <v>12171</v>
      </c>
    </row>
    <row r="14117" spans="1:2" x14ac:dyDescent="0.25">
      <c r="A14117" s="62">
        <v>53102506</v>
      </c>
      <c r="B14117" s="63" t="s">
        <v>3091</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14466</v>
      </c>
    </row>
    <row r="14121" spans="1:2" x14ac:dyDescent="0.25">
      <c r="A14121" s="62">
        <v>53102510</v>
      </c>
      <c r="B14121" s="63" t="s">
        <v>14923</v>
      </c>
    </row>
    <row r="14122" spans="1:2" x14ac:dyDescent="0.25">
      <c r="A14122" s="62">
        <v>53102511</v>
      </c>
      <c r="B14122" s="63" t="s">
        <v>2953</v>
      </c>
    </row>
    <row r="14123" spans="1:2" x14ac:dyDescent="0.25">
      <c r="A14123" s="62">
        <v>53102512</v>
      </c>
      <c r="B14123" s="63" t="s">
        <v>6317</v>
      </c>
    </row>
    <row r="14124" spans="1:2" x14ac:dyDescent="0.25">
      <c r="A14124" s="62">
        <v>53102513</v>
      </c>
      <c r="B14124" s="63" t="s">
        <v>6338</v>
      </c>
    </row>
    <row r="14125" spans="1:2" x14ac:dyDescent="0.25">
      <c r="A14125" s="62">
        <v>53102514</v>
      </c>
      <c r="B14125" s="63" t="s">
        <v>5009</v>
      </c>
    </row>
    <row r="14126" spans="1:2" x14ac:dyDescent="0.25">
      <c r="A14126" s="62">
        <v>53102515</v>
      </c>
      <c r="B14126" s="63" t="s">
        <v>12000</v>
      </c>
    </row>
    <row r="14127" spans="1:2" x14ac:dyDescent="0.25">
      <c r="A14127" s="62">
        <v>53102516</v>
      </c>
      <c r="B14127" s="63" t="s">
        <v>18526</v>
      </c>
    </row>
    <row r="14128" spans="1:2" x14ac:dyDescent="0.25">
      <c r="A14128" s="62">
        <v>53102517</v>
      </c>
      <c r="B14128" s="63" t="s">
        <v>16262</v>
      </c>
    </row>
    <row r="14129" spans="1:2" x14ac:dyDescent="0.25">
      <c r="A14129" s="62">
        <v>53102518</v>
      </c>
      <c r="B14129" s="63" t="s">
        <v>7461</v>
      </c>
    </row>
    <row r="14130" spans="1:2" x14ac:dyDescent="0.25">
      <c r="A14130" s="62">
        <v>53102519</v>
      </c>
      <c r="B14130" s="63" t="s">
        <v>4131</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16486</v>
      </c>
    </row>
    <row r="14138" spans="1:2" x14ac:dyDescent="0.25">
      <c r="A14138" s="62">
        <v>53102701</v>
      </c>
      <c r="B14138" s="63" t="s">
        <v>7081</v>
      </c>
    </row>
    <row r="14139" spans="1:2" x14ac:dyDescent="0.25">
      <c r="A14139" s="62">
        <v>53102702</v>
      </c>
      <c r="B14139" s="63" t="s">
        <v>241</v>
      </c>
    </row>
    <row r="14140" spans="1:2" x14ac:dyDescent="0.25">
      <c r="A14140" s="62">
        <v>53102703</v>
      </c>
      <c r="B14140" s="63" t="s">
        <v>7199</v>
      </c>
    </row>
    <row r="14141" spans="1:2" x14ac:dyDescent="0.25">
      <c r="A14141" s="62">
        <v>53102704</v>
      </c>
      <c r="B14141" s="63" t="s">
        <v>1524</v>
      </c>
    </row>
    <row r="14142" spans="1:2" x14ac:dyDescent="0.25">
      <c r="A14142" s="62">
        <v>53102705</v>
      </c>
      <c r="B14142" s="63" t="s">
        <v>14578</v>
      </c>
    </row>
    <row r="14143" spans="1:2" x14ac:dyDescent="0.25">
      <c r="A14143" s="62">
        <v>53102706</v>
      </c>
      <c r="B14143" s="63" t="s">
        <v>16699</v>
      </c>
    </row>
    <row r="14144" spans="1:2" x14ac:dyDescent="0.25">
      <c r="A14144" s="62">
        <v>53102707</v>
      </c>
      <c r="B14144" s="63" t="s">
        <v>14979</v>
      </c>
    </row>
    <row r="14145" spans="1:2" x14ac:dyDescent="0.25">
      <c r="A14145" s="62">
        <v>53102708</v>
      </c>
      <c r="B14145" s="63" t="s">
        <v>17455</v>
      </c>
    </row>
    <row r="14146" spans="1:2" x14ac:dyDescent="0.25">
      <c r="A14146" s="62">
        <v>53102709</v>
      </c>
      <c r="B14146" s="63" t="s">
        <v>14963</v>
      </c>
    </row>
    <row r="14147" spans="1:2" x14ac:dyDescent="0.25">
      <c r="A14147" s="62">
        <v>53102710</v>
      </c>
      <c r="B14147" s="63" t="s">
        <v>5995</v>
      </c>
    </row>
    <row r="14148" spans="1:2" x14ac:dyDescent="0.25">
      <c r="A14148" s="62">
        <v>53102711</v>
      </c>
      <c r="B14148" s="63" t="s">
        <v>10460</v>
      </c>
    </row>
    <row r="14149" spans="1:2" x14ac:dyDescent="0.25">
      <c r="A14149" s="62">
        <v>53102712</v>
      </c>
      <c r="B14149" s="63" t="s">
        <v>6738</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12718</v>
      </c>
    </row>
    <row r="14153" spans="1:2" x14ac:dyDescent="0.25">
      <c r="A14153" s="62">
        <v>53102804</v>
      </c>
      <c r="B14153" s="63" t="s">
        <v>4083</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14234</v>
      </c>
    </row>
    <row r="14157" spans="1:2" x14ac:dyDescent="0.25">
      <c r="A14157" s="62">
        <v>53102903</v>
      </c>
      <c r="B14157" s="63" t="s">
        <v>1536</v>
      </c>
    </row>
    <row r="14158" spans="1:2" x14ac:dyDescent="0.25">
      <c r="A14158" s="62">
        <v>53102904</v>
      </c>
      <c r="B14158" s="63" t="s">
        <v>3610</v>
      </c>
    </row>
    <row r="14159" spans="1:2" x14ac:dyDescent="0.25">
      <c r="A14159" s="62">
        <v>53103001</v>
      </c>
      <c r="B14159" s="63" t="s">
        <v>8318</v>
      </c>
    </row>
    <row r="14160" spans="1:2" x14ac:dyDescent="0.25">
      <c r="A14160" s="62">
        <v>53103101</v>
      </c>
      <c r="B14160" s="63" t="s">
        <v>8852</v>
      </c>
    </row>
    <row r="14161" spans="1:2" x14ac:dyDescent="0.25">
      <c r="A14161" s="62">
        <v>53111501</v>
      </c>
      <c r="B14161" s="63" t="s">
        <v>5382</v>
      </c>
    </row>
    <row r="14162" spans="1:2" x14ac:dyDescent="0.25">
      <c r="A14162" s="62">
        <v>53111502</v>
      </c>
      <c r="B14162" s="63" t="s">
        <v>3916</v>
      </c>
    </row>
    <row r="14163" spans="1:2" x14ac:dyDescent="0.25">
      <c r="A14163" s="62">
        <v>53111503</v>
      </c>
      <c r="B14163" s="63" t="s">
        <v>4130</v>
      </c>
    </row>
    <row r="14164" spans="1:2" x14ac:dyDescent="0.25">
      <c r="A14164" s="62">
        <v>53111504</v>
      </c>
      <c r="B14164" s="63" t="s">
        <v>11735</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7360</v>
      </c>
    </row>
    <row r="14171" spans="1:2" x14ac:dyDescent="0.25">
      <c r="A14171" s="62">
        <v>53111701</v>
      </c>
      <c r="B14171" s="63" t="s">
        <v>9349</v>
      </c>
    </row>
    <row r="14172" spans="1:2" x14ac:dyDescent="0.25">
      <c r="A14172" s="62">
        <v>53111702</v>
      </c>
      <c r="B14172" s="63" t="s">
        <v>7077</v>
      </c>
    </row>
    <row r="14173" spans="1:2" x14ac:dyDescent="0.25">
      <c r="A14173" s="62">
        <v>53111703</v>
      </c>
      <c r="B14173" s="63" t="s">
        <v>7810</v>
      </c>
    </row>
    <row r="14174" spans="1:2" x14ac:dyDescent="0.25">
      <c r="A14174" s="62">
        <v>53111704</v>
      </c>
      <c r="B14174" s="63" t="s">
        <v>10470</v>
      </c>
    </row>
    <row r="14175" spans="1:2" x14ac:dyDescent="0.25">
      <c r="A14175" s="62">
        <v>53111705</v>
      </c>
      <c r="B14175" s="63" t="s">
        <v>14208</v>
      </c>
    </row>
    <row r="14176" spans="1:2" x14ac:dyDescent="0.25">
      <c r="A14176" s="62">
        <v>53111801</v>
      </c>
      <c r="B14176" s="63" t="s">
        <v>11922</v>
      </c>
    </row>
    <row r="14177" spans="1:2" x14ac:dyDescent="0.25">
      <c r="A14177" s="62">
        <v>53111802</v>
      </c>
      <c r="B14177" s="63" t="s">
        <v>10014</v>
      </c>
    </row>
    <row r="14178" spans="1:2" x14ac:dyDescent="0.25">
      <c r="A14178" s="62">
        <v>53111803</v>
      </c>
      <c r="B14178" s="63" t="s">
        <v>14992</v>
      </c>
    </row>
    <row r="14179" spans="1:2" x14ac:dyDescent="0.25">
      <c r="A14179" s="62">
        <v>53111804</v>
      </c>
      <c r="B14179" s="63" t="s">
        <v>14991</v>
      </c>
    </row>
    <row r="14180" spans="1:2" x14ac:dyDescent="0.25">
      <c r="A14180" s="62">
        <v>53111805</v>
      </c>
      <c r="B14180" s="63" t="s">
        <v>505</v>
      </c>
    </row>
    <row r="14181" spans="1:2" x14ac:dyDescent="0.25">
      <c r="A14181" s="62">
        <v>53111901</v>
      </c>
      <c r="B14181" s="63" t="s">
        <v>1482</v>
      </c>
    </row>
    <row r="14182" spans="1:2" x14ac:dyDescent="0.25">
      <c r="A14182" s="62">
        <v>53111902</v>
      </c>
      <c r="B14182" s="63" t="s">
        <v>18092</v>
      </c>
    </row>
    <row r="14183" spans="1:2" x14ac:dyDescent="0.25">
      <c r="A14183" s="62">
        <v>53111903</v>
      </c>
      <c r="B14183" s="63" t="s">
        <v>10688</v>
      </c>
    </row>
    <row r="14184" spans="1:2" x14ac:dyDescent="0.25">
      <c r="A14184" s="62">
        <v>53111904</v>
      </c>
      <c r="B14184" s="63" t="s">
        <v>9894</v>
      </c>
    </row>
    <row r="14185" spans="1:2" x14ac:dyDescent="0.25">
      <c r="A14185" s="62">
        <v>53111905</v>
      </c>
      <c r="B14185" s="63" t="s">
        <v>938</v>
      </c>
    </row>
    <row r="14186" spans="1:2" x14ac:dyDescent="0.25">
      <c r="A14186" s="62">
        <v>53112001</v>
      </c>
      <c r="B14186" s="63" t="s">
        <v>14554</v>
      </c>
    </row>
    <row r="14187" spans="1:2" x14ac:dyDescent="0.25">
      <c r="A14187" s="62">
        <v>53112002</v>
      </c>
      <c r="B14187" s="63" t="s">
        <v>13323</v>
      </c>
    </row>
    <row r="14188" spans="1:2" x14ac:dyDescent="0.25">
      <c r="A14188" s="62">
        <v>53112003</v>
      </c>
      <c r="B14188" s="63" t="s">
        <v>5638</v>
      </c>
    </row>
    <row r="14189" spans="1:2" x14ac:dyDescent="0.25">
      <c r="A14189" s="62">
        <v>53112004</v>
      </c>
      <c r="B14189" s="63" t="s">
        <v>8035</v>
      </c>
    </row>
    <row r="14190" spans="1:2" x14ac:dyDescent="0.25">
      <c r="A14190" s="62">
        <v>53112005</v>
      </c>
      <c r="B14190" s="63" t="s">
        <v>6176</v>
      </c>
    </row>
    <row r="14191" spans="1:2" x14ac:dyDescent="0.25">
      <c r="A14191" s="62">
        <v>53112101</v>
      </c>
      <c r="B14191" s="63" t="s">
        <v>15577</v>
      </c>
    </row>
    <row r="14192" spans="1:2" x14ac:dyDescent="0.25">
      <c r="A14192" s="62">
        <v>53112102</v>
      </c>
      <c r="B14192" s="63" t="s">
        <v>5002</v>
      </c>
    </row>
    <row r="14193" spans="1:2" x14ac:dyDescent="0.25">
      <c r="A14193" s="62">
        <v>53112103</v>
      </c>
      <c r="B14193" s="63" t="s">
        <v>5198</v>
      </c>
    </row>
    <row r="14194" spans="1:2" x14ac:dyDescent="0.25">
      <c r="A14194" s="62">
        <v>53112104</v>
      </c>
      <c r="B14194" s="63" t="s">
        <v>5193</v>
      </c>
    </row>
    <row r="14195" spans="1:2" x14ac:dyDescent="0.25">
      <c r="A14195" s="62">
        <v>53112105</v>
      </c>
      <c r="B14195" s="63" t="s">
        <v>2932</v>
      </c>
    </row>
    <row r="14196" spans="1:2" x14ac:dyDescent="0.25">
      <c r="A14196" s="62">
        <v>53121501</v>
      </c>
      <c r="B14196" s="63" t="s">
        <v>5062</v>
      </c>
    </row>
    <row r="14197" spans="1:2" x14ac:dyDescent="0.25">
      <c r="A14197" s="62">
        <v>53121502</v>
      </c>
      <c r="B14197" s="63" t="s">
        <v>10745</v>
      </c>
    </row>
    <row r="14198" spans="1:2" x14ac:dyDescent="0.25">
      <c r="A14198" s="62">
        <v>53121503</v>
      </c>
      <c r="B14198" s="63" t="s">
        <v>13564</v>
      </c>
    </row>
    <row r="14199" spans="1:2" x14ac:dyDescent="0.25">
      <c r="A14199" s="62">
        <v>53121601</v>
      </c>
      <c r="B14199" s="63" t="s">
        <v>10811</v>
      </c>
    </row>
    <row r="14200" spans="1:2" x14ac:dyDescent="0.25">
      <c r="A14200" s="62">
        <v>53121602</v>
      </c>
      <c r="B14200" s="63" t="s">
        <v>1940</v>
      </c>
    </row>
    <row r="14201" spans="1:2" x14ac:dyDescent="0.25">
      <c r="A14201" s="62">
        <v>53121603</v>
      </c>
      <c r="B14201" s="63" t="s">
        <v>15989</v>
      </c>
    </row>
    <row r="14202" spans="1:2" x14ac:dyDescent="0.25">
      <c r="A14202" s="62">
        <v>53121605</v>
      </c>
      <c r="B14202" s="63" t="s">
        <v>9270</v>
      </c>
    </row>
    <row r="14203" spans="1:2" x14ac:dyDescent="0.25">
      <c r="A14203" s="62">
        <v>53121606</v>
      </c>
      <c r="B14203" s="63" t="s">
        <v>5093</v>
      </c>
    </row>
    <row r="14204" spans="1:2" x14ac:dyDescent="0.25">
      <c r="A14204" s="62">
        <v>53121607</v>
      </c>
      <c r="B14204" s="63" t="s">
        <v>5963</v>
      </c>
    </row>
    <row r="14205" spans="1:2" x14ac:dyDescent="0.25">
      <c r="A14205" s="62">
        <v>53121608</v>
      </c>
      <c r="B14205" s="63" t="s">
        <v>8839</v>
      </c>
    </row>
    <row r="14206" spans="1:2" x14ac:dyDescent="0.25">
      <c r="A14206" s="62">
        <v>53121701</v>
      </c>
      <c r="B14206" s="63" t="s">
        <v>10570</v>
      </c>
    </row>
    <row r="14207" spans="1:2" x14ac:dyDescent="0.25">
      <c r="A14207" s="62">
        <v>53121702</v>
      </c>
      <c r="B14207" s="63" t="s">
        <v>17882</v>
      </c>
    </row>
    <row r="14208" spans="1:2" x14ac:dyDescent="0.25">
      <c r="A14208" s="62">
        <v>53121704</v>
      </c>
      <c r="B14208" s="63" t="s">
        <v>6137</v>
      </c>
    </row>
    <row r="14209" spans="1:2" x14ac:dyDescent="0.25">
      <c r="A14209" s="62">
        <v>53121705</v>
      </c>
      <c r="B14209" s="63" t="s">
        <v>3719</v>
      </c>
    </row>
    <row r="14210" spans="1:2" x14ac:dyDescent="0.25">
      <c r="A14210" s="62">
        <v>53121706</v>
      </c>
      <c r="B14210" s="63" t="s">
        <v>12375</v>
      </c>
    </row>
    <row r="14211" spans="1:2" x14ac:dyDescent="0.25">
      <c r="A14211" s="62">
        <v>53121801</v>
      </c>
      <c r="B14211" s="63" t="s">
        <v>9514</v>
      </c>
    </row>
    <row r="14212" spans="1:2" x14ac:dyDescent="0.25">
      <c r="A14212" s="62">
        <v>53121802</v>
      </c>
      <c r="B14212" s="63" t="s">
        <v>11566</v>
      </c>
    </row>
    <row r="14213" spans="1:2" x14ac:dyDescent="0.25">
      <c r="A14213" s="62">
        <v>53121803</v>
      </c>
      <c r="B14213" s="63" t="s">
        <v>3947</v>
      </c>
    </row>
    <row r="14214" spans="1:2" x14ac:dyDescent="0.25">
      <c r="A14214" s="62">
        <v>53121804</v>
      </c>
      <c r="B14214" s="63" t="s">
        <v>14382</v>
      </c>
    </row>
    <row r="14215" spans="1:2" x14ac:dyDescent="0.25">
      <c r="A14215" s="62">
        <v>53131501</v>
      </c>
      <c r="B14215" s="63" t="s">
        <v>6725</v>
      </c>
    </row>
    <row r="14216" spans="1:2" x14ac:dyDescent="0.25">
      <c r="A14216" s="62">
        <v>53131502</v>
      </c>
      <c r="B14216" s="63" t="s">
        <v>7486</v>
      </c>
    </row>
    <row r="14217" spans="1:2" x14ac:dyDescent="0.25">
      <c r="A14217" s="62">
        <v>53131503</v>
      </c>
      <c r="B14217" s="63" t="s">
        <v>8341</v>
      </c>
    </row>
    <row r="14218" spans="1:2" x14ac:dyDescent="0.25">
      <c r="A14218" s="62">
        <v>53131504</v>
      </c>
      <c r="B14218" s="63" t="s">
        <v>17832</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1578</v>
      </c>
    </row>
    <row r="14222" spans="1:2" x14ac:dyDescent="0.25">
      <c r="A14222" s="62">
        <v>53131508</v>
      </c>
      <c r="B14222" s="63" t="s">
        <v>7137</v>
      </c>
    </row>
    <row r="14223" spans="1:2" x14ac:dyDescent="0.25">
      <c r="A14223" s="62">
        <v>53131509</v>
      </c>
      <c r="B14223" s="63" t="s">
        <v>18396</v>
      </c>
    </row>
    <row r="14224" spans="1:2" x14ac:dyDescent="0.25">
      <c r="A14224" s="62">
        <v>53131601</v>
      </c>
      <c r="B14224" s="63" t="s">
        <v>2320</v>
      </c>
    </row>
    <row r="14225" spans="1:2" x14ac:dyDescent="0.25">
      <c r="A14225" s="62">
        <v>53131602</v>
      </c>
      <c r="B14225" s="63" t="s">
        <v>14599</v>
      </c>
    </row>
    <row r="14226" spans="1:2" x14ac:dyDescent="0.25">
      <c r="A14226" s="62">
        <v>53131603</v>
      </c>
      <c r="B14226" s="63" t="s">
        <v>3408</v>
      </c>
    </row>
    <row r="14227" spans="1:2" x14ac:dyDescent="0.25">
      <c r="A14227" s="62">
        <v>53131604</v>
      </c>
      <c r="B14227" s="63" t="s">
        <v>13566</v>
      </c>
    </row>
    <row r="14228" spans="1:2" x14ac:dyDescent="0.25">
      <c r="A14228" s="62">
        <v>53131605</v>
      </c>
      <c r="B14228" s="63" t="s">
        <v>12094</v>
      </c>
    </row>
    <row r="14229" spans="1:2" x14ac:dyDescent="0.25">
      <c r="A14229" s="62">
        <v>53131606</v>
      </c>
      <c r="B14229" s="63" t="s">
        <v>5224</v>
      </c>
    </row>
    <row r="14230" spans="1:2" x14ac:dyDescent="0.25">
      <c r="A14230" s="62">
        <v>53131607</v>
      </c>
      <c r="B14230" s="63" t="s">
        <v>7402</v>
      </c>
    </row>
    <row r="14231" spans="1:2" x14ac:dyDescent="0.25">
      <c r="A14231" s="62">
        <v>53131608</v>
      </c>
      <c r="B14231" s="63" t="s">
        <v>11378</v>
      </c>
    </row>
    <row r="14232" spans="1:2" x14ac:dyDescent="0.25">
      <c r="A14232" s="62">
        <v>53131609</v>
      </c>
      <c r="B14232" s="63" t="s">
        <v>5105</v>
      </c>
    </row>
    <row r="14233" spans="1:2" x14ac:dyDescent="0.25">
      <c r="A14233" s="62">
        <v>53131610</v>
      </c>
      <c r="B14233" s="63" t="s">
        <v>13781</v>
      </c>
    </row>
    <row r="14234" spans="1:2" x14ac:dyDescent="0.25">
      <c r="A14234" s="62">
        <v>53131611</v>
      </c>
      <c r="B14234" s="63" t="s">
        <v>4647</v>
      </c>
    </row>
    <row r="14235" spans="1:2" x14ac:dyDescent="0.25">
      <c r="A14235" s="62">
        <v>53131612</v>
      </c>
      <c r="B14235" s="63" t="s">
        <v>2093</v>
      </c>
    </row>
    <row r="14236" spans="1:2" x14ac:dyDescent="0.25">
      <c r="A14236" s="62">
        <v>53131613</v>
      </c>
      <c r="B14236" s="63" t="s">
        <v>770</v>
      </c>
    </row>
    <row r="14237" spans="1:2" x14ac:dyDescent="0.25">
      <c r="A14237" s="62">
        <v>53131614</v>
      </c>
      <c r="B14237" s="63" t="s">
        <v>12431</v>
      </c>
    </row>
    <row r="14238" spans="1:2" x14ac:dyDescent="0.25">
      <c r="A14238" s="62">
        <v>53131615</v>
      </c>
      <c r="B14238" s="63" t="s">
        <v>11282</v>
      </c>
    </row>
    <row r="14239" spans="1:2" x14ac:dyDescent="0.25">
      <c r="A14239" s="62">
        <v>53131616</v>
      </c>
      <c r="B14239" s="63" t="s">
        <v>12717</v>
      </c>
    </row>
    <row r="14240" spans="1:2" x14ac:dyDescent="0.25">
      <c r="A14240" s="62">
        <v>53131617</v>
      </c>
      <c r="B14240" s="63" t="s">
        <v>18734</v>
      </c>
    </row>
    <row r="14241" spans="1:2" x14ac:dyDescent="0.25">
      <c r="A14241" s="62">
        <v>53131618</v>
      </c>
      <c r="B14241" s="63" t="s">
        <v>6754</v>
      </c>
    </row>
    <row r="14242" spans="1:2" x14ac:dyDescent="0.25">
      <c r="A14242" s="62">
        <v>53131619</v>
      </c>
      <c r="B14242" s="63" t="s">
        <v>9608</v>
      </c>
    </row>
    <row r="14243" spans="1:2" x14ac:dyDescent="0.25">
      <c r="A14243" s="62">
        <v>53131620</v>
      </c>
      <c r="B14243" s="63" t="s">
        <v>5840</v>
      </c>
    </row>
    <row r="14244" spans="1:2" x14ac:dyDescent="0.25">
      <c r="A14244" s="62">
        <v>53131621</v>
      </c>
      <c r="B14244" s="63" t="s">
        <v>16248</v>
      </c>
    </row>
    <row r="14245" spans="1:2" x14ac:dyDescent="0.25">
      <c r="A14245" s="62">
        <v>53131622</v>
      </c>
      <c r="B14245" s="63" t="s">
        <v>5327</v>
      </c>
    </row>
    <row r="14246" spans="1:2" x14ac:dyDescent="0.25">
      <c r="A14246" s="62">
        <v>53131623</v>
      </c>
      <c r="B14246" s="63" t="s">
        <v>1313</v>
      </c>
    </row>
    <row r="14247" spans="1:2" x14ac:dyDescent="0.25">
      <c r="A14247" s="62">
        <v>53131624</v>
      </c>
      <c r="B14247" s="63" t="s">
        <v>2101</v>
      </c>
    </row>
    <row r="14248" spans="1:2" x14ac:dyDescent="0.25">
      <c r="A14248" s="62">
        <v>53131625</v>
      </c>
      <c r="B14248" s="63" t="s">
        <v>14526</v>
      </c>
    </row>
    <row r="14249" spans="1:2" x14ac:dyDescent="0.25">
      <c r="A14249" s="62">
        <v>53131626</v>
      </c>
      <c r="B14249" s="63" t="s">
        <v>4988</v>
      </c>
    </row>
    <row r="14250" spans="1:2" x14ac:dyDescent="0.25">
      <c r="A14250" s="62">
        <v>53131627</v>
      </c>
      <c r="B14250" s="63" t="s">
        <v>6751</v>
      </c>
    </row>
    <row r="14251" spans="1:2" x14ac:dyDescent="0.25">
      <c r="A14251" s="62">
        <v>53131628</v>
      </c>
      <c r="B14251" s="63" t="s">
        <v>7748</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15061</v>
      </c>
    </row>
    <row r="14255" spans="1:2" x14ac:dyDescent="0.25">
      <c r="A14255" s="62">
        <v>53131632</v>
      </c>
      <c r="B14255" s="63" t="s">
        <v>9400</v>
      </c>
    </row>
    <row r="14256" spans="1:2" x14ac:dyDescent="0.25">
      <c r="A14256" s="62">
        <v>53131633</v>
      </c>
      <c r="B14256" s="63" t="s">
        <v>18444</v>
      </c>
    </row>
    <row r="14257" spans="1:2" x14ac:dyDescent="0.25">
      <c r="A14257" s="62">
        <v>53131634</v>
      </c>
      <c r="B14257" s="63" t="s">
        <v>1494</v>
      </c>
    </row>
    <row r="14258" spans="1:2" x14ac:dyDescent="0.25">
      <c r="A14258" s="62">
        <v>53131635</v>
      </c>
      <c r="B14258" s="63" t="s">
        <v>6230</v>
      </c>
    </row>
    <row r="14259" spans="1:2" x14ac:dyDescent="0.25">
      <c r="A14259" s="62">
        <v>53131636</v>
      </c>
      <c r="B14259" s="63" t="s">
        <v>14495</v>
      </c>
    </row>
    <row r="14260" spans="1:2" x14ac:dyDescent="0.25">
      <c r="A14260" s="62">
        <v>53131637</v>
      </c>
      <c r="B14260" s="63" t="s">
        <v>2572</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6216</v>
      </c>
    </row>
    <row r="14264" spans="1:2" x14ac:dyDescent="0.25">
      <c r="A14264" s="62">
        <v>53141503</v>
      </c>
      <c r="B14264" s="63" t="s">
        <v>17891</v>
      </c>
    </row>
    <row r="14265" spans="1:2" x14ac:dyDescent="0.25">
      <c r="A14265" s="62">
        <v>53141504</v>
      </c>
      <c r="B14265" s="63" t="s">
        <v>3885</v>
      </c>
    </row>
    <row r="14266" spans="1:2" x14ac:dyDescent="0.25">
      <c r="A14266" s="62">
        <v>53141505</v>
      </c>
      <c r="B14266" s="63" t="s">
        <v>6250</v>
      </c>
    </row>
    <row r="14267" spans="1:2" x14ac:dyDescent="0.25">
      <c r="A14267" s="62">
        <v>53141506</v>
      </c>
      <c r="B14267" s="63" t="s">
        <v>10958</v>
      </c>
    </row>
    <row r="14268" spans="1:2" x14ac:dyDescent="0.25">
      <c r="A14268" s="62">
        <v>53141507</v>
      </c>
      <c r="B14268" s="63" t="s">
        <v>4777</v>
      </c>
    </row>
    <row r="14269" spans="1:2" x14ac:dyDescent="0.25">
      <c r="A14269" s="62">
        <v>53141508</v>
      </c>
      <c r="B14269" s="63" t="s">
        <v>8909</v>
      </c>
    </row>
    <row r="14270" spans="1:2" x14ac:dyDescent="0.25">
      <c r="A14270" s="62">
        <v>53141601</v>
      </c>
      <c r="B14270" s="63" t="s">
        <v>4751</v>
      </c>
    </row>
    <row r="14271" spans="1:2" x14ac:dyDescent="0.25">
      <c r="A14271" s="62">
        <v>53141602</v>
      </c>
      <c r="B14271" s="63" t="s">
        <v>607</v>
      </c>
    </row>
    <row r="14272" spans="1:2" x14ac:dyDescent="0.25">
      <c r="A14272" s="62">
        <v>53141603</v>
      </c>
      <c r="B14272" s="63" t="s">
        <v>2251</v>
      </c>
    </row>
    <row r="14273" spans="1:2" x14ac:dyDescent="0.25">
      <c r="A14273" s="62">
        <v>53141604</v>
      </c>
      <c r="B14273" s="63" t="s">
        <v>13320</v>
      </c>
    </row>
    <row r="14274" spans="1:2" x14ac:dyDescent="0.25">
      <c r="A14274" s="62">
        <v>53141605</v>
      </c>
      <c r="B14274" s="63" t="s">
        <v>7034</v>
      </c>
    </row>
    <row r="14275" spans="1:2" x14ac:dyDescent="0.25">
      <c r="A14275" s="62">
        <v>53141606</v>
      </c>
      <c r="B14275" s="63" t="s">
        <v>17519</v>
      </c>
    </row>
    <row r="14276" spans="1:2" x14ac:dyDescent="0.25">
      <c r="A14276" s="62">
        <v>53141607</v>
      </c>
      <c r="B14276" s="63" t="s">
        <v>7093</v>
      </c>
    </row>
    <row r="14277" spans="1:2" x14ac:dyDescent="0.25">
      <c r="A14277" s="62">
        <v>53141608</v>
      </c>
      <c r="B14277" s="63" t="s">
        <v>2313</v>
      </c>
    </row>
    <row r="14278" spans="1:2" x14ac:dyDescent="0.25">
      <c r="A14278" s="62">
        <v>53141609</v>
      </c>
      <c r="B14278" s="63" t="s">
        <v>4329</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3351</v>
      </c>
    </row>
    <row r="14283" spans="1:2" x14ac:dyDescent="0.25">
      <c r="A14283" s="62">
        <v>53141614</v>
      </c>
      <c r="B14283" s="63" t="s">
        <v>3878</v>
      </c>
    </row>
    <row r="14284" spans="1:2" x14ac:dyDescent="0.25">
      <c r="A14284" s="62">
        <v>53141615</v>
      </c>
      <c r="B14284" s="63" t="s">
        <v>4969</v>
      </c>
    </row>
    <row r="14285" spans="1:2" x14ac:dyDescent="0.25">
      <c r="A14285" s="62">
        <v>53141616</v>
      </c>
      <c r="B14285" s="63" t="s">
        <v>6856</v>
      </c>
    </row>
    <row r="14286" spans="1:2" x14ac:dyDescent="0.25">
      <c r="A14286" s="62">
        <v>53141617</v>
      </c>
      <c r="B14286" s="63" t="s">
        <v>15503</v>
      </c>
    </row>
    <row r="14287" spans="1:2" x14ac:dyDescent="0.25">
      <c r="A14287" s="62">
        <v>53141618</v>
      </c>
      <c r="B14287" s="63" t="s">
        <v>10723</v>
      </c>
    </row>
    <row r="14288" spans="1:2" x14ac:dyDescent="0.25">
      <c r="A14288" s="62">
        <v>53141619</v>
      </c>
      <c r="B14288" s="63" t="s">
        <v>16302</v>
      </c>
    </row>
    <row r="14289" spans="1:2" x14ac:dyDescent="0.25">
      <c r="A14289" s="62">
        <v>53141620</v>
      </c>
      <c r="B14289" s="63" t="s">
        <v>14127</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11947</v>
      </c>
    </row>
    <row r="14294" spans="1:2" x14ac:dyDescent="0.25">
      <c r="A14294" s="62">
        <v>53141625</v>
      </c>
      <c r="B14294" s="63" t="s">
        <v>279</v>
      </c>
    </row>
    <row r="14295" spans="1:2" x14ac:dyDescent="0.25">
      <c r="A14295" s="62">
        <v>53141626</v>
      </c>
      <c r="B14295" s="63" t="s">
        <v>14400</v>
      </c>
    </row>
    <row r="14296" spans="1:2" x14ac:dyDescent="0.25">
      <c r="A14296" s="62">
        <v>53141627</v>
      </c>
      <c r="B14296" s="63" t="s">
        <v>12181</v>
      </c>
    </row>
    <row r="14297" spans="1:2" x14ac:dyDescent="0.25">
      <c r="A14297" s="62">
        <v>53141628</v>
      </c>
      <c r="B14297" s="63" t="s">
        <v>12312</v>
      </c>
    </row>
    <row r="14298" spans="1:2" x14ac:dyDescent="0.25">
      <c r="A14298" s="62">
        <v>53141629</v>
      </c>
      <c r="B14298" s="63" t="s">
        <v>17183</v>
      </c>
    </row>
    <row r="14299" spans="1:2" x14ac:dyDescent="0.25">
      <c r="A14299" s="62">
        <v>53141630</v>
      </c>
      <c r="B14299" s="63" t="s">
        <v>7526</v>
      </c>
    </row>
    <row r="14300" spans="1:2" x14ac:dyDescent="0.25">
      <c r="A14300" s="62">
        <v>54101501</v>
      </c>
      <c r="B14300" s="63" t="s">
        <v>15533</v>
      </c>
    </row>
    <row r="14301" spans="1:2" x14ac:dyDescent="0.25">
      <c r="A14301" s="62">
        <v>54101502</v>
      </c>
      <c r="B14301" s="63" t="s">
        <v>6690</v>
      </c>
    </row>
    <row r="14302" spans="1:2" x14ac:dyDescent="0.25">
      <c r="A14302" s="62">
        <v>54101503</v>
      </c>
      <c r="B14302" s="63" t="s">
        <v>12063</v>
      </c>
    </row>
    <row r="14303" spans="1:2" x14ac:dyDescent="0.25">
      <c r="A14303" s="62">
        <v>54101504</v>
      </c>
      <c r="B14303" s="63" t="s">
        <v>4087</v>
      </c>
    </row>
    <row r="14304" spans="1:2" x14ac:dyDescent="0.25">
      <c r="A14304" s="62">
        <v>54101505</v>
      </c>
      <c r="B14304" s="63" t="s">
        <v>1709</v>
      </c>
    </row>
    <row r="14305" spans="1:2" x14ac:dyDescent="0.25">
      <c r="A14305" s="62">
        <v>54101506</v>
      </c>
      <c r="B14305" s="63" t="s">
        <v>13986</v>
      </c>
    </row>
    <row r="14306" spans="1:2" x14ac:dyDescent="0.25">
      <c r="A14306" s="62">
        <v>54101507</v>
      </c>
      <c r="B14306" s="63" t="s">
        <v>11889</v>
      </c>
    </row>
    <row r="14307" spans="1:2" x14ac:dyDescent="0.25">
      <c r="A14307" s="62">
        <v>54101508</v>
      </c>
      <c r="B14307" s="63" t="s">
        <v>4517</v>
      </c>
    </row>
    <row r="14308" spans="1:2" x14ac:dyDescent="0.25">
      <c r="A14308" s="62">
        <v>54101509</v>
      </c>
      <c r="B14308" s="63" t="s">
        <v>15654</v>
      </c>
    </row>
    <row r="14309" spans="1:2" x14ac:dyDescent="0.25">
      <c r="A14309" s="62">
        <v>54101510</v>
      </c>
      <c r="B14309" s="63" t="s">
        <v>14291</v>
      </c>
    </row>
    <row r="14310" spans="1:2" x14ac:dyDescent="0.25">
      <c r="A14310" s="62">
        <v>54101511</v>
      </c>
      <c r="B14310" s="63" t="s">
        <v>5006</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4002</v>
      </c>
    </row>
    <row r="14314" spans="1:2" x14ac:dyDescent="0.25">
      <c r="A14314" s="62">
        <v>54101603</v>
      </c>
      <c r="B14314" s="63" t="s">
        <v>14611</v>
      </c>
    </row>
    <row r="14315" spans="1:2" x14ac:dyDescent="0.25">
      <c r="A14315" s="62">
        <v>54101604</v>
      </c>
      <c r="B14315" s="63" t="s">
        <v>1754</v>
      </c>
    </row>
    <row r="14316" spans="1:2" x14ac:dyDescent="0.25">
      <c r="A14316" s="62">
        <v>54101605</v>
      </c>
      <c r="B14316" s="63" t="s">
        <v>7913</v>
      </c>
    </row>
    <row r="14317" spans="1:2" x14ac:dyDescent="0.25">
      <c r="A14317" s="62">
        <v>54101701</v>
      </c>
      <c r="B14317" s="63" t="s">
        <v>2846</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10966</v>
      </c>
    </row>
    <row r="14324" spans="1:2" x14ac:dyDescent="0.25">
      <c r="A14324" s="62">
        <v>54111502</v>
      </c>
      <c r="B14324" s="63" t="s">
        <v>350</v>
      </c>
    </row>
    <row r="14325" spans="1:2" x14ac:dyDescent="0.25">
      <c r="A14325" s="62">
        <v>54111601</v>
      </c>
      <c r="B14325" s="63" t="s">
        <v>6397</v>
      </c>
    </row>
    <row r="14326" spans="1:2" x14ac:dyDescent="0.25">
      <c r="A14326" s="62">
        <v>54111602</v>
      </c>
      <c r="B14326" s="63" t="s">
        <v>17082</v>
      </c>
    </row>
    <row r="14327" spans="1:2" x14ac:dyDescent="0.25">
      <c r="A14327" s="62">
        <v>54111603</v>
      </c>
      <c r="B14327" s="63" t="s">
        <v>11765</v>
      </c>
    </row>
    <row r="14328" spans="1:2" x14ac:dyDescent="0.25">
      <c r="A14328" s="62">
        <v>54111604</v>
      </c>
      <c r="B14328" s="63" t="s">
        <v>6973</v>
      </c>
    </row>
    <row r="14329" spans="1:2" x14ac:dyDescent="0.25">
      <c r="A14329" s="62">
        <v>54111701</v>
      </c>
      <c r="B14329" s="63" t="s">
        <v>7228</v>
      </c>
    </row>
    <row r="14330" spans="1:2" x14ac:dyDescent="0.25">
      <c r="A14330" s="62">
        <v>54111702</v>
      </c>
      <c r="B14330" s="63" t="s">
        <v>2394</v>
      </c>
    </row>
    <row r="14331" spans="1:2" x14ac:dyDescent="0.25">
      <c r="A14331" s="62">
        <v>54111703</v>
      </c>
      <c r="B14331" s="63" t="s">
        <v>9320</v>
      </c>
    </row>
    <row r="14332" spans="1:2" x14ac:dyDescent="0.25">
      <c r="A14332" s="62">
        <v>54111704</v>
      </c>
      <c r="B14332" s="63" t="s">
        <v>9861</v>
      </c>
    </row>
    <row r="14333" spans="1:2" x14ac:dyDescent="0.25">
      <c r="A14333" s="62">
        <v>54111705</v>
      </c>
      <c r="B14333" s="63" t="s">
        <v>5148</v>
      </c>
    </row>
    <row r="14334" spans="1:2" x14ac:dyDescent="0.25">
      <c r="A14334" s="62">
        <v>54111706</v>
      </c>
      <c r="B14334" s="63" t="s">
        <v>12022</v>
      </c>
    </row>
    <row r="14335" spans="1:2" x14ac:dyDescent="0.25">
      <c r="A14335" s="62">
        <v>54111707</v>
      </c>
      <c r="B14335" s="63" t="s">
        <v>4948</v>
      </c>
    </row>
    <row r="14336" spans="1:2" x14ac:dyDescent="0.25">
      <c r="A14336" s="62">
        <v>54111708</v>
      </c>
      <c r="B14336" s="63" t="s">
        <v>9951</v>
      </c>
    </row>
    <row r="14337" spans="1:2" x14ac:dyDescent="0.25">
      <c r="A14337" s="62">
        <v>54111709</v>
      </c>
      <c r="B14337" s="63" t="s">
        <v>9012</v>
      </c>
    </row>
    <row r="14338" spans="1:2" x14ac:dyDescent="0.25">
      <c r="A14338" s="62">
        <v>54121501</v>
      </c>
      <c r="B14338" s="63" t="s">
        <v>2547</v>
      </c>
    </row>
    <row r="14339" spans="1:2" x14ac:dyDescent="0.25">
      <c r="A14339" s="62">
        <v>54121502</v>
      </c>
      <c r="B14339" s="63" t="s">
        <v>8297</v>
      </c>
    </row>
    <row r="14340" spans="1:2" x14ac:dyDescent="0.25">
      <c r="A14340" s="62">
        <v>54121503</v>
      </c>
      <c r="B14340" s="63" t="s">
        <v>6437</v>
      </c>
    </row>
    <row r="14341" spans="1:2" x14ac:dyDescent="0.25">
      <c r="A14341" s="62">
        <v>54121504</v>
      </c>
      <c r="B14341" s="63" t="s">
        <v>7679</v>
      </c>
    </row>
    <row r="14342" spans="1:2" x14ac:dyDescent="0.25">
      <c r="A14342" s="62">
        <v>54121601</v>
      </c>
      <c r="B14342" s="63" t="s">
        <v>9738</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1960</v>
      </c>
    </row>
    <row r="14346" spans="1:2" x14ac:dyDescent="0.25">
      <c r="A14346" s="62">
        <v>54121702</v>
      </c>
      <c r="B14346" s="63" t="s">
        <v>9014</v>
      </c>
    </row>
    <row r="14347" spans="1:2" x14ac:dyDescent="0.25">
      <c r="A14347" s="62">
        <v>54121801</v>
      </c>
      <c r="B14347" s="63" t="s">
        <v>6086</v>
      </c>
    </row>
    <row r="14348" spans="1:2" x14ac:dyDescent="0.25">
      <c r="A14348" s="62">
        <v>54121802</v>
      </c>
      <c r="B14348" s="63" t="s">
        <v>41</v>
      </c>
    </row>
    <row r="14349" spans="1:2" x14ac:dyDescent="0.25">
      <c r="A14349" s="62">
        <v>55101501</v>
      </c>
      <c r="B14349" s="63" t="s">
        <v>3782</v>
      </c>
    </row>
    <row r="14350" spans="1:2" x14ac:dyDescent="0.25">
      <c r="A14350" s="62">
        <v>55101502</v>
      </c>
      <c r="B14350" s="63" t="s">
        <v>7350</v>
      </c>
    </row>
    <row r="14351" spans="1:2" x14ac:dyDescent="0.25">
      <c r="A14351" s="62">
        <v>55101503</v>
      </c>
      <c r="B14351" s="63" t="s">
        <v>7334</v>
      </c>
    </row>
    <row r="14352" spans="1:2" x14ac:dyDescent="0.25">
      <c r="A14352" s="62">
        <v>55101504</v>
      </c>
      <c r="B14352" s="63" t="s">
        <v>618</v>
      </c>
    </row>
    <row r="14353" spans="1:2" x14ac:dyDescent="0.25">
      <c r="A14353" s="62">
        <v>55101505</v>
      </c>
      <c r="B14353" s="63" t="s">
        <v>2967</v>
      </c>
    </row>
    <row r="14354" spans="1:2" x14ac:dyDescent="0.25">
      <c r="A14354" s="62">
        <v>55101506</v>
      </c>
      <c r="B14354" s="63" t="s">
        <v>13069</v>
      </c>
    </row>
    <row r="14355" spans="1:2" x14ac:dyDescent="0.25">
      <c r="A14355" s="62">
        <v>55101507</v>
      </c>
      <c r="B14355" s="63" t="s">
        <v>17048</v>
      </c>
    </row>
    <row r="14356" spans="1:2" x14ac:dyDescent="0.25">
      <c r="A14356" s="62">
        <v>55101509</v>
      </c>
      <c r="B14356" s="63" t="s">
        <v>1470</v>
      </c>
    </row>
    <row r="14357" spans="1:2" x14ac:dyDescent="0.25">
      <c r="A14357" s="62">
        <v>55101510</v>
      </c>
      <c r="B14357" s="63" t="s">
        <v>4695</v>
      </c>
    </row>
    <row r="14358" spans="1:2" x14ac:dyDescent="0.25">
      <c r="A14358" s="62">
        <v>55101513</v>
      </c>
      <c r="B14358" s="63" t="s">
        <v>6030</v>
      </c>
    </row>
    <row r="14359" spans="1:2" x14ac:dyDescent="0.25">
      <c r="A14359" s="62">
        <v>55101514</v>
      </c>
      <c r="B14359" s="63" t="s">
        <v>813</v>
      </c>
    </row>
    <row r="14360" spans="1:2" x14ac:dyDescent="0.25">
      <c r="A14360" s="62">
        <v>55101515</v>
      </c>
      <c r="B14360" s="63" t="s">
        <v>7404</v>
      </c>
    </row>
    <row r="14361" spans="1:2" x14ac:dyDescent="0.25">
      <c r="A14361" s="62">
        <v>55101516</v>
      </c>
      <c r="B14361" s="63" t="s">
        <v>11988</v>
      </c>
    </row>
    <row r="14362" spans="1:2" x14ac:dyDescent="0.25">
      <c r="A14362" s="62">
        <v>55101517</v>
      </c>
      <c r="B14362" s="63" t="s">
        <v>17621</v>
      </c>
    </row>
    <row r="14363" spans="1:2" x14ac:dyDescent="0.25">
      <c r="A14363" s="62">
        <v>55101518</v>
      </c>
      <c r="B14363" s="63" t="s">
        <v>4460</v>
      </c>
    </row>
    <row r="14364" spans="1:2" x14ac:dyDescent="0.25">
      <c r="A14364" s="62">
        <v>55101519</v>
      </c>
      <c r="B14364" s="63" t="s">
        <v>16477</v>
      </c>
    </row>
    <row r="14365" spans="1:2" x14ac:dyDescent="0.25">
      <c r="A14365" s="62">
        <v>55101520</v>
      </c>
      <c r="B14365" s="63" t="s">
        <v>1395</v>
      </c>
    </row>
    <row r="14366" spans="1:2" x14ac:dyDescent="0.25">
      <c r="A14366" s="62">
        <v>55101521</v>
      </c>
      <c r="B14366" s="63" t="s">
        <v>16730</v>
      </c>
    </row>
    <row r="14367" spans="1:2" x14ac:dyDescent="0.25">
      <c r="A14367" s="62">
        <v>55101522</v>
      </c>
      <c r="B14367" s="63" t="s">
        <v>10770</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10143</v>
      </c>
    </row>
    <row r="14371" spans="1:2" x14ac:dyDescent="0.25">
      <c r="A14371" s="62">
        <v>55101526</v>
      </c>
      <c r="B14371" s="63" t="s">
        <v>4028</v>
      </c>
    </row>
    <row r="14372" spans="1:2" x14ac:dyDescent="0.25">
      <c r="A14372" s="62">
        <v>55101527</v>
      </c>
      <c r="B14372" s="63" t="s">
        <v>18053</v>
      </c>
    </row>
    <row r="14373" spans="1:2" x14ac:dyDescent="0.25">
      <c r="A14373" s="62">
        <v>55101528</v>
      </c>
      <c r="B14373" s="63" t="s">
        <v>13639</v>
      </c>
    </row>
    <row r="14374" spans="1:2" x14ac:dyDescent="0.25">
      <c r="A14374" s="62">
        <v>55111501</v>
      </c>
      <c r="B14374" s="63" t="s">
        <v>10536</v>
      </c>
    </row>
    <row r="14375" spans="1:2" x14ac:dyDescent="0.25">
      <c r="A14375" s="62">
        <v>55111502</v>
      </c>
      <c r="B14375" s="63" t="s">
        <v>6374</v>
      </c>
    </row>
    <row r="14376" spans="1:2" x14ac:dyDescent="0.25">
      <c r="A14376" s="62">
        <v>55111503</v>
      </c>
      <c r="B14376" s="63" t="s">
        <v>2563</v>
      </c>
    </row>
    <row r="14377" spans="1:2" x14ac:dyDescent="0.25">
      <c r="A14377" s="62">
        <v>55111504</v>
      </c>
      <c r="B14377" s="63" t="s">
        <v>12459</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5933</v>
      </c>
    </row>
    <row r="14381" spans="1:2" x14ac:dyDescent="0.25">
      <c r="A14381" s="62">
        <v>55111508</v>
      </c>
      <c r="B14381" s="63" t="s">
        <v>6489</v>
      </c>
    </row>
    <row r="14382" spans="1:2" x14ac:dyDescent="0.25">
      <c r="A14382" s="62">
        <v>55111509</v>
      </c>
      <c r="B14382" s="63" t="s">
        <v>12309</v>
      </c>
    </row>
    <row r="14383" spans="1:2" x14ac:dyDescent="0.25">
      <c r="A14383" s="62">
        <v>55111510</v>
      </c>
      <c r="B14383" s="63" t="s">
        <v>16813</v>
      </c>
    </row>
    <row r="14384" spans="1:2" x14ac:dyDescent="0.25">
      <c r="A14384" s="62">
        <v>55111511</v>
      </c>
      <c r="B14384" s="63" t="s">
        <v>7045</v>
      </c>
    </row>
    <row r="14385" spans="1:2" x14ac:dyDescent="0.25">
      <c r="A14385" s="62">
        <v>55111512</v>
      </c>
      <c r="B14385" s="63" t="s">
        <v>16164</v>
      </c>
    </row>
    <row r="14386" spans="1:2" x14ac:dyDescent="0.25">
      <c r="A14386" s="62">
        <v>55111513</v>
      </c>
      <c r="B14386" s="63" t="s">
        <v>5693</v>
      </c>
    </row>
    <row r="14387" spans="1:2" x14ac:dyDescent="0.25">
      <c r="A14387" s="62">
        <v>55111514</v>
      </c>
      <c r="B14387" s="63" t="s">
        <v>12015</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3698</v>
      </c>
    </row>
    <row r="14391" spans="1:2" x14ac:dyDescent="0.25">
      <c r="A14391" s="62">
        <v>55121503</v>
      </c>
      <c r="B14391" s="63" t="s">
        <v>8037</v>
      </c>
    </row>
    <row r="14392" spans="1:2" x14ac:dyDescent="0.25">
      <c r="A14392" s="62">
        <v>55121504</v>
      </c>
      <c r="B14392" s="63" t="s">
        <v>331</v>
      </c>
    </row>
    <row r="14393" spans="1:2" x14ac:dyDescent="0.25">
      <c r="A14393" s="62">
        <v>55121505</v>
      </c>
      <c r="B14393" s="63" t="s">
        <v>6352</v>
      </c>
    </row>
    <row r="14394" spans="1:2" x14ac:dyDescent="0.25">
      <c r="A14394" s="62">
        <v>55121506</v>
      </c>
      <c r="B14394" s="63" t="s">
        <v>10521</v>
      </c>
    </row>
    <row r="14395" spans="1:2" x14ac:dyDescent="0.25">
      <c r="A14395" s="62">
        <v>55121601</v>
      </c>
      <c r="B14395" s="63" t="s">
        <v>17096</v>
      </c>
    </row>
    <row r="14396" spans="1:2" x14ac:dyDescent="0.25">
      <c r="A14396" s="62">
        <v>55121602</v>
      </c>
      <c r="B14396" s="63" t="s">
        <v>6649</v>
      </c>
    </row>
    <row r="14397" spans="1:2" x14ac:dyDescent="0.25">
      <c r="A14397" s="62">
        <v>55121604</v>
      </c>
      <c r="B14397" s="63" t="s">
        <v>12719</v>
      </c>
    </row>
    <row r="14398" spans="1:2" x14ac:dyDescent="0.25">
      <c r="A14398" s="62">
        <v>55121605</v>
      </c>
      <c r="B14398" s="63" t="s">
        <v>6379</v>
      </c>
    </row>
    <row r="14399" spans="1:2" x14ac:dyDescent="0.25">
      <c r="A14399" s="62">
        <v>55121606</v>
      </c>
      <c r="B14399" s="63" t="s">
        <v>3934</v>
      </c>
    </row>
    <row r="14400" spans="1:2" x14ac:dyDescent="0.25">
      <c r="A14400" s="62">
        <v>55121607</v>
      </c>
      <c r="B14400" s="63" t="s">
        <v>5278</v>
      </c>
    </row>
    <row r="14401" spans="1:2" x14ac:dyDescent="0.25">
      <c r="A14401" s="62">
        <v>55121608</v>
      </c>
      <c r="B14401" s="63" t="s">
        <v>12188</v>
      </c>
    </row>
    <row r="14402" spans="1:2" x14ac:dyDescent="0.25">
      <c r="A14402" s="62">
        <v>55121609</v>
      </c>
      <c r="B14402" s="63" t="s">
        <v>2325</v>
      </c>
    </row>
    <row r="14403" spans="1:2" x14ac:dyDescent="0.25">
      <c r="A14403" s="62">
        <v>55121610</v>
      </c>
      <c r="B14403" s="63" t="s">
        <v>1825</v>
      </c>
    </row>
    <row r="14404" spans="1:2" x14ac:dyDescent="0.25">
      <c r="A14404" s="62">
        <v>55121611</v>
      </c>
      <c r="B14404" s="63" t="s">
        <v>15908</v>
      </c>
    </row>
    <row r="14405" spans="1:2" x14ac:dyDescent="0.25">
      <c r="A14405" s="62">
        <v>55121612</v>
      </c>
      <c r="B14405" s="63" t="s">
        <v>14761</v>
      </c>
    </row>
    <row r="14406" spans="1:2" x14ac:dyDescent="0.25">
      <c r="A14406" s="62">
        <v>55121613</v>
      </c>
      <c r="B14406" s="63" t="s">
        <v>4031</v>
      </c>
    </row>
    <row r="14407" spans="1:2" x14ac:dyDescent="0.25">
      <c r="A14407" s="62">
        <v>55121614</v>
      </c>
      <c r="B14407" s="63" t="s">
        <v>1979</v>
      </c>
    </row>
    <row r="14408" spans="1:2" x14ac:dyDescent="0.25">
      <c r="A14408" s="62">
        <v>55121615</v>
      </c>
      <c r="B14408" s="63" t="s">
        <v>2267</v>
      </c>
    </row>
    <row r="14409" spans="1:2" x14ac:dyDescent="0.25">
      <c r="A14409" s="62">
        <v>55121616</v>
      </c>
      <c r="B14409" s="63" t="s">
        <v>8533</v>
      </c>
    </row>
    <row r="14410" spans="1:2" x14ac:dyDescent="0.25">
      <c r="A14410" s="62">
        <v>55121617</v>
      </c>
      <c r="B14410" s="63" t="s">
        <v>16350</v>
      </c>
    </row>
    <row r="14411" spans="1:2" x14ac:dyDescent="0.25">
      <c r="A14411" s="62">
        <v>55121618</v>
      </c>
      <c r="B14411" s="63" t="s">
        <v>4172</v>
      </c>
    </row>
    <row r="14412" spans="1:2" x14ac:dyDescent="0.25">
      <c r="A14412" s="62">
        <v>55121619</v>
      </c>
      <c r="B14412" s="63" t="s">
        <v>13677</v>
      </c>
    </row>
    <row r="14413" spans="1:2" x14ac:dyDescent="0.25">
      <c r="A14413" s="62">
        <v>55121620</v>
      </c>
      <c r="B14413" s="63" t="s">
        <v>16599</v>
      </c>
    </row>
    <row r="14414" spans="1:2" x14ac:dyDescent="0.25">
      <c r="A14414" s="62">
        <v>55121621</v>
      </c>
      <c r="B14414" s="63" t="s">
        <v>3452</v>
      </c>
    </row>
    <row r="14415" spans="1:2" x14ac:dyDescent="0.25">
      <c r="A14415" s="62">
        <v>55121701</v>
      </c>
      <c r="B14415" s="63" t="s">
        <v>5406</v>
      </c>
    </row>
    <row r="14416" spans="1:2" x14ac:dyDescent="0.25">
      <c r="A14416" s="62">
        <v>55121702</v>
      </c>
      <c r="B14416" s="63" t="s">
        <v>9865</v>
      </c>
    </row>
    <row r="14417" spans="1:2" x14ac:dyDescent="0.25">
      <c r="A14417" s="62">
        <v>55121703</v>
      </c>
      <c r="B14417" s="63" t="s">
        <v>18823</v>
      </c>
    </row>
    <row r="14418" spans="1:2" x14ac:dyDescent="0.25">
      <c r="A14418" s="62">
        <v>55121704</v>
      </c>
      <c r="B14418" s="63" t="s">
        <v>7387</v>
      </c>
    </row>
    <row r="14419" spans="1:2" x14ac:dyDescent="0.25">
      <c r="A14419" s="62">
        <v>55121705</v>
      </c>
      <c r="B14419" s="63" t="s">
        <v>4080</v>
      </c>
    </row>
    <row r="14420" spans="1:2" x14ac:dyDescent="0.25">
      <c r="A14420" s="62">
        <v>55121706</v>
      </c>
      <c r="B14420" s="63" t="s">
        <v>15132</v>
      </c>
    </row>
    <row r="14421" spans="1:2" x14ac:dyDescent="0.25">
      <c r="A14421" s="62">
        <v>55121707</v>
      </c>
      <c r="B14421" s="63" t="s">
        <v>7287</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9405</v>
      </c>
    </row>
    <row r="14425" spans="1:2" x14ac:dyDescent="0.25">
      <c r="A14425" s="62">
        <v>55121711</v>
      </c>
      <c r="B14425" s="63" t="s">
        <v>18253</v>
      </c>
    </row>
    <row r="14426" spans="1:2" x14ac:dyDescent="0.25">
      <c r="A14426" s="62">
        <v>55121712</v>
      </c>
      <c r="B14426" s="63" t="s">
        <v>10595</v>
      </c>
    </row>
    <row r="14427" spans="1:2" x14ac:dyDescent="0.25">
      <c r="A14427" s="62">
        <v>55121713</v>
      </c>
      <c r="B14427" s="63" t="s">
        <v>18362</v>
      </c>
    </row>
    <row r="14428" spans="1:2" x14ac:dyDescent="0.25">
      <c r="A14428" s="62">
        <v>55121714</v>
      </c>
      <c r="B14428" s="63" t="s">
        <v>16118</v>
      </c>
    </row>
    <row r="14429" spans="1:2" x14ac:dyDescent="0.25">
      <c r="A14429" s="62">
        <v>55121715</v>
      </c>
      <c r="B14429" s="63" t="s">
        <v>18627</v>
      </c>
    </row>
    <row r="14430" spans="1:2" x14ac:dyDescent="0.25">
      <c r="A14430" s="62">
        <v>55121716</v>
      </c>
      <c r="B14430" s="63" t="s">
        <v>15276</v>
      </c>
    </row>
    <row r="14431" spans="1:2" x14ac:dyDescent="0.25">
      <c r="A14431" s="62">
        <v>55121717</v>
      </c>
      <c r="B14431" s="63" t="s">
        <v>12942</v>
      </c>
    </row>
    <row r="14432" spans="1:2" x14ac:dyDescent="0.25">
      <c r="A14432" s="62">
        <v>55121718</v>
      </c>
      <c r="B14432" s="63" t="s">
        <v>6646</v>
      </c>
    </row>
    <row r="14433" spans="1:2" x14ac:dyDescent="0.25">
      <c r="A14433" s="62">
        <v>55121719</v>
      </c>
      <c r="B14433" s="63" t="s">
        <v>6971</v>
      </c>
    </row>
    <row r="14434" spans="1:2" x14ac:dyDescent="0.25">
      <c r="A14434" s="62">
        <v>55121720</v>
      </c>
      <c r="B14434" s="63" t="s">
        <v>15485</v>
      </c>
    </row>
    <row r="14435" spans="1:2" x14ac:dyDescent="0.25">
      <c r="A14435" s="62">
        <v>55121721</v>
      </c>
      <c r="B14435" s="63" t="s">
        <v>17444</v>
      </c>
    </row>
    <row r="14436" spans="1:2" x14ac:dyDescent="0.25">
      <c r="A14436" s="62">
        <v>55121722</v>
      </c>
      <c r="B14436" s="63" t="s">
        <v>12433</v>
      </c>
    </row>
    <row r="14437" spans="1:2" x14ac:dyDescent="0.25">
      <c r="A14437" s="62">
        <v>55121723</v>
      </c>
      <c r="B14437" s="63" t="s">
        <v>3224</v>
      </c>
    </row>
    <row r="14438" spans="1:2" x14ac:dyDescent="0.25">
      <c r="A14438" s="62">
        <v>55121724</v>
      </c>
      <c r="B14438" s="63" t="s">
        <v>4493</v>
      </c>
    </row>
    <row r="14439" spans="1:2" x14ac:dyDescent="0.25">
      <c r="A14439" s="62">
        <v>55121725</v>
      </c>
      <c r="B14439" s="63" t="s">
        <v>52</v>
      </c>
    </row>
    <row r="14440" spans="1:2" x14ac:dyDescent="0.25">
      <c r="A14440" s="62">
        <v>55121726</v>
      </c>
      <c r="B14440" s="63" t="s">
        <v>14663</v>
      </c>
    </row>
    <row r="14441" spans="1:2" x14ac:dyDescent="0.25">
      <c r="A14441" s="62">
        <v>55121727</v>
      </c>
      <c r="B14441" s="63" t="s">
        <v>464</v>
      </c>
    </row>
    <row r="14442" spans="1:2" x14ac:dyDescent="0.25">
      <c r="A14442" s="62">
        <v>55121728</v>
      </c>
      <c r="B14442" s="63" t="s">
        <v>3054</v>
      </c>
    </row>
    <row r="14443" spans="1:2" x14ac:dyDescent="0.25">
      <c r="A14443" s="62">
        <v>55121729</v>
      </c>
      <c r="B14443" s="63" t="s">
        <v>17267</v>
      </c>
    </row>
    <row r="14444" spans="1:2" x14ac:dyDescent="0.25">
      <c r="A14444" s="62">
        <v>55121730</v>
      </c>
      <c r="B14444" s="63" t="s">
        <v>12900</v>
      </c>
    </row>
    <row r="14445" spans="1:2" x14ac:dyDescent="0.25">
      <c r="A14445" s="62">
        <v>55121731</v>
      </c>
      <c r="B14445" s="63" t="s">
        <v>8795</v>
      </c>
    </row>
    <row r="14446" spans="1:2" x14ac:dyDescent="0.25">
      <c r="A14446" s="62">
        <v>55121732</v>
      </c>
      <c r="B14446" s="63" t="s">
        <v>9627</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7769</v>
      </c>
    </row>
    <row r="14451" spans="1:2" x14ac:dyDescent="0.25">
      <c r="A14451" s="62">
        <v>55121806</v>
      </c>
      <c r="B14451" s="63" t="s">
        <v>13159</v>
      </c>
    </row>
    <row r="14452" spans="1:2" x14ac:dyDescent="0.25">
      <c r="A14452" s="62">
        <v>55121807</v>
      </c>
      <c r="B14452" s="63" t="s">
        <v>6732</v>
      </c>
    </row>
    <row r="14453" spans="1:2" x14ac:dyDescent="0.25">
      <c r="A14453" s="62">
        <v>56101501</v>
      </c>
      <c r="B14453" s="63" t="s">
        <v>11390</v>
      </c>
    </row>
    <row r="14454" spans="1:2" x14ac:dyDescent="0.25">
      <c r="A14454" s="62">
        <v>56101502</v>
      </c>
      <c r="B14454" s="63" t="s">
        <v>13150</v>
      </c>
    </row>
    <row r="14455" spans="1:2" x14ac:dyDescent="0.25">
      <c r="A14455" s="62">
        <v>56101503</v>
      </c>
      <c r="B14455" s="63" t="s">
        <v>8653</v>
      </c>
    </row>
    <row r="14456" spans="1:2" x14ac:dyDescent="0.25">
      <c r="A14456" s="62">
        <v>56101504</v>
      </c>
      <c r="B14456" s="63" t="s">
        <v>7493</v>
      </c>
    </row>
    <row r="14457" spans="1:2" x14ac:dyDescent="0.25">
      <c r="A14457" s="62">
        <v>56101505</v>
      </c>
      <c r="B14457" s="63" t="s">
        <v>3993</v>
      </c>
    </row>
    <row r="14458" spans="1:2" x14ac:dyDescent="0.25">
      <c r="A14458" s="62">
        <v>56101506</v>
      </c>
      <c r="B14458" s="63" t="s">
        <v>5054</v>
      </c>
    </row>
    <row r="14459" spans="1:2" x14ac:dyDescent="0.25">
      <c r="A14459" s="62">
        <v>56101507</v>
      </c>
      <c r="B14459" s="63" t="s">
        <v>7259</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14252</v>
      </c>
    </row>
    <row r="14464" spans="1:2" x14ac:dyDescent="0.25">
      <c r="A14464" s="62">
        <v>56101514</v>
      </c>
      <c r="B14464" s="63" t="s">
        <v>16087</v>
      </c>
    </row>
    <row r="14465" spans="1:2" x14ac:dyDescent="0.25">
      <c r="A14465" s="62">
        <v>56101515</v>
      </c>
      <c r="B14465" s="63" t="s">
        <v>14174</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2668</v>
      </c>
    </row>
    <row r="14469" spans="1:2" x14ac:dyDescent="0.25">
      <c r="A14469" s="62">
        <v>56101520</v>
      </c>
      <c r="B14469" s="63" t="s">
        <v>10915</v>
      </c>
    </row>
    <row r="14470" spans="1:2" x14ac:dyDescent="0.25">
      <c r="A14470" s="62">
        <v>56101521</v>
      </c>
      <c r="B14470" s="63" t="s">
        <v>1324</v>
      </c>
    </row>
    <row r="14471" spans="1:2" x14ac:dyDescent="0.25">
      <c r="A14471" s="62">
        <v>56101522</v>
      </c>
      <c r="B14471" s="63" t="s">
        <v>13792</v>
      </c>
    </row>
    <row r="14472" spans="1:2" x14ac:dyDescent="0.25">
      <c r="A14472" s="62">
        <v>56101523</v>
      </c>
      <c r="B14472" s="63" t="s">
        <v>8686</v>
      </c>
    </row>
    <row r="14473" spans="1:2" x14ac:dyDescent="0.25">
      <c r="A14473" s="62">
        <v>56101524</v>
      </c>
      <c r="B14473" s="63" t="s">
        <v>8185</v>
      </c>
    </row>
    <row r="14474" spans="1:2" x14ac:dyDescent="0.25">
      <c r="A14474" s="62">
        <v>56101525</v>
      </c>
      <c r="B14474" s="63" t="s">
        <v>3165</v>
      </c>
    </row>
    <row r="14475" spans="1:2" x14ac:dyDescent="0.25">
      <c r="A14475" s="62">
        <v>56101526</v>
      </c>
      <c r="B14475" s="63" t="s">
        <v>11599</v>
      </c>
    </row>
    <row r="14476" spans="1:2" x14ac:dyDescent="0.25">
      <c r="A14476" s="62">
        <v>56101527</v>
      </c>
      <c r="B14476" s="63" t="s">
        <v>4203</v>
      </c>
    </row>
    <row r="14477" spans="1:2" x14ac:dyDescent="0.25">
      <c r="A14477" s="62">
        <v>56101528</v>
      </c>
      <c r="B14477" s="63" t="s">
        <v>16407</v>
      </c>
    </row>
    <row r="14478" spans="1:2" x14ac:dyDescent="0.25">
      <c r="A14478" s="62">
        <v>56101529</v>
      </c>
      <c r="B14478" s="63" t="s">
        <v>11517</v>
      </c>
    </row>
    <row r="14479" spans="1:2" x14ac:dyDescent="0.25">
      <c r="A14479" s="62">
        <v>56101530</v>
      </c>
      <c r="B14479" s="63" t="s">
        <v>12028</v>
      </c>
    </row>
    <row r="14480" spans="1:2" x14ac:dyDescent="0.25">
      <c r="A14480" s="62">
        <v>56101531</v>
      </c>
      <c r="B14480" s="63" t="s">
        <v>10661</v>
      </c>
    </row>
    <row r="14481" spans="1:2" x14ac:dyDescent="0.25">
      <c r="A14481" s="62">
        <v>56101532</v>
      </c>
      <c r="B14481" s="63" t="s">
        <v>11915</v>
      </c>
    </row>
    <row r="14482" spans="1:2" x14ac:dyDescent="0.25">
      <c r="A14482" s="62">
        <v>56101533</v>
      </c>
      <c r="B14482" s="63" t="s">
        <v>3538</v>
      </c>
    </row>
    <row r="14483" spans="1:2" x14ac:dyDescent="0.25">
      <c r="A14483" s="62">
        <v>56101535</v>
      </c>
      <c r="B14483" s="63" t="s">
        <v>5254</v>
      </c>
    </row>
    <row r="14484" spans="1:2" x14ac:dyDescent="0.25">
      <c r="A14484" s="62">
        <v>56101536</v>
      </c>
      <c r="B14484" s="63" t="s">
        <v>12514</v>
      </c>
    </row>
    <row r="14485" spans="1:2" x14ac:dyDescent="0.25">
      <c r="A14485" s="62">
        <v>56101537</v>
      </c>
      <c r="B14485" s="63" t="s">
        <v>8439</v>
      </c>
    </row>
    <row r="14486" spans="1:2" x14ac:dyDescent="0.25">
      <c r="A14486" s="62">
        <v>56101538</v>
      </c>
      <c r="B14486" s="63" t="s">
        <v>17695</v>
      </c>
    </row>
    <row r="14487" spans="1:2" x14ac:dyDescent="0.25">
      <c r="A14487" s="62">
        <v>56101539</v>
      </c>
      <c r="B14487" s="63" t="s">
        <v>1784</v>
      </c>
    </row>
    <row r="14488" spans="1:2" x14ac:dyDescent="0.25">
      <c r="A14488" s="62">
        <v>56101540</v>
      </c>
      <c r="B14488" s="63" t="s">
        <v>10198</v>
      </c>
    </row>
    <row r="14489" spans="1:2" x14ac:dyDescent="0.25">
      <c r="A14489" s="62">
        <v>56101541</v>
      </c>
      <c r="B14489" s="63" t="s">
        <v>16554</v>
      </c>
    </row>
    <row r="14490" spans="1:2" x14ac:dyDescent="0.25">
      <c r="A14490" s="62">
        <v>56101601</v>
      </c>
      <c r="B14490" s="63" t="s">
        <v>10644</v>
      </c>
    </row>
    <row r="14491" spans="1:2" x14ac:dyDescent="0.25">
      <c r="A14491" s="62">
        <v>56101602</v>
      </c>
      <c r="B14491" s="63" t="s">
        <v>15760</v>
      </c>
    </row>
    <row r="14492" spans="1:2" x14ac:dyDescent="0.25">
      <c r="A14492" s="62">
        <v>56101603</v>
      </c>
      <c r="B14492" s="63" t="s">
        <v>10123</v>
      </c>
    </row>
    <row r="14493" spans="1:2" x14ac:dyDescent="0.25">
      <c r="A14493" s="62">
        <v>56101604</v>
      </c>
      <c r="B14493" s="63" t="s">
        <v>5206</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8672</v>
      </c>
    </row>
    <row r="14497" spans="1:2" x14ac:dyDescent="0.25">
      <c r="A14497" s="62">
        <v>56101608</v>
      </c>
      <c r="B14497" s="63" t="s">
        <v>11416</v>
      </c>
    </row>
    <row r="14498" spans="1:2" x14ac:dyDescent="0.25">
      <c r="A14498" s="62">
        <v>56101701</v>
      </c>
      <c r="B14498" s="63" t="s">
        <v>4003</v>
      </c>
    </row>
    <row r="14499" spans="1:2" x14ac:dyDescent="0.25">
      <c r="A14499" s="62">
        <v>56101702</v>
      </c>
      <c r="B14499" s="63" t="s">
        <v>7379</v>
      </c>
    </row>
    <row r="14500" spans="1:2" x14ac:dyDescent="0.25">
      <c r="A14500" s="62">
        <v>56101703</v>
      </c>
      <c r="B14500" s="63" t="s">
        <v>12489</v>
      </c>
    </row>
    <row r="14501" spans="1:2" x14ac:dyDescent="0.25">
      <c r="A14501" s="62">
        <v>56101704</v>
      </c>
      <c r="B14501" s="63" t="s">
        <v>820</v>
      </c>
    </row>
    <row r="14502" spans="1:2" x14ac:dyDescent="0.25">
      <c r="A14502" s="62">
        <v>56101705</v>
      </c>
      <c r="B14502" s="63" t="s">
        <v>2004</v>
      </c>
    </row>
    <row r="14503" spans="1:2" x14ac:dyDescent="0.25">
      <c r="A14503" s="62">
        <v>56101706</v>
      </c>
      <c r="B14503" s="63" t="s">
        <v>7942</v>
      </c>
    </row>
    <row r="14504" spans="1:2" x14ac:dyDescent="0.25">
      <c r="A14504" s="62">
        <v>56101707</v>
      </c>
      <c r="B14504" s="63" t="s">
        <v>5664</v>
      </c>
    </row>
    <row r="14505" spans="1:2" x14ac:dyDescent="0.25">
      <c r="A14505" s="62">
        <v>56101708</v>
      </c>
      <c r="B14505" s="63" t="s">
        <v>11406</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9343</v>
      </c>
    </row>
    <row r="14509" spans="1:2" x14ac:dyDescent="0.25">
      <c r="A14509" s="62">
        <v>56101713</v>
      </c>
      <c r="B14509" s="63" t="s">
        <v>18183</v>
      </c>
    </row>
    <row r="14510" spans="1:2" x14ac:dyDescent="0.25">
      <c r="A14510" s="62">
        <v>56101714</v>
      </c>
      <c r="B14510" s="63" t="s">
        <v>2840</v>
      </c>
    </row>
    <row r="14511" spans="1:2" x14ac:dyDescent="0.25">
      <c r="A14511" s="62">
        <v>56101715</v>
      </c>
      <c r="B14511" s="63" t="s">
        <v>13349</v>
      </c>
    </row>
    <row r="14512" spans="1:2" x14ac:dyDescent="0.25">
      <c r="A14512" s="62">
        <v>56101716</v>
      </c>
      <c r="B14512" s="63" t="s">
        <v>5202</v>
      </c>
    </row>
    <row r="14513" spans="1:2" x14ac:dyDescent="0.25">
      <c r="A14513" s="62">
        <v>56101717</v>
      </c>
      <c r="B14513" s="63" t="s">
        <v>16743</v>
      </c>
    </row>
    <row r="14514" spans="1:2" x14ac:dyDescent="0.25">
      <c r="A14514" s="62">
        <v>56101803</v>
      </c>
      <c r="B14514" s="63" t="s">
        <v>6315</v>
      </c>
    </row>
    <row r="14515" spans="1:2" x14ac:dyDescent="0.25">
      <c r="A14515" s="62">
        <v>56101804</v>
      </c>
      <c r="B14515" s="63" t="s">
        <v>15806</v>
      </c>
    </row>
    <row r="14516" spans="1:2" x14ac:dyDescent="0.25">
      <c r="A14516" s="62">
        <v>56101805</v>
      </c>
      <c r="B14516" s="63" t="s">
        <v>12980</v>
      </c>
    </row>
    <row r="14517" spans="1:2" x14ac:dyDescent="0.25">
      <c r="A14517" s="62">
        <v>56101806</v>
      </c>
      <c r="B14517" s="63" t="s">
        <v>11276</v>
      </c>
    </row>
    <row r="14518" spans="1:2" x14ac:dyDescent="0.25">
      <c r="A14518" s="62">
        <v>56101807</v>
      </c>
      <c r="B14518" s="63" t="s">
        <v>10939</v>
      </c>
    </row>
    <row r="14519" spans="1:2" x14ac:dyDescent="0.25">
      <c r="A14519" s="62">
        <v>56101808</v>
      </c>
      <c r="B14519" s="63" t="s">
        <v>17500</v>
      </c>
    </row>
    <row r="14520" spans="1:2" x14ac:dyDescent="0.25">
      <c r="A14520" s="62">
        <v>56101809</v>
      </c>
      <c r="B14520" s="63" t="s">
        <v>13922</v>
      </c>
    </row>
    <row r="14521" spans="1:2" x14ac:dyDescent="0.25">
      <c r="A14521" s="62">
        <v>56101810</v>
      </c>
      <c r="B14521" s="63" t="s">
        <v>11649</v>
      </c>
    </row>
    <row r="14522" spans="1:2" x14ac:dyDescent="0.25">
      <c r="A14522" s="62">
        <v>56101811</v>
      </c>
      <c r="B14522" s="63" t="s">
        <v>9416</v>
      </c>
    </row>
    <row r="14523" spans="1:2" x14ac:dyDescent="0.25">
      <c r="A14523" s="62">
        <v>56101812</v>
      </c>
      <c r="B14523" s="63" t="s">
        <v>11826</v>
      </c>
    </row>
    <row r="14524" spans="1:2" x14ac:dyDescent="0.25">
      <c r="A14524" s="62">
        <v>56101813</v>
      </c>
      <c r="B14524" s="63" t="s">
        <v>8668</v>
      </c>
    </row>
    <row r="14525" spans="1:2" x14ac:dyDescent="0.25">
      <c r="A14525" s="62">
        <v>56101901</v>
      </c>
      <c r="B14525" s="63" t="s">
        <v>538</v>
      </c>
    </row>
    <row r="14526" spans="1:2" x14ac:dyDescent="0.25">
      <c r="A14526" s="62">
        <v>56101902</v>
      </c>
      <c r="B14526" s="63" t="s">
        <v>10025</v>
      </c>
    </row>
    <row r="14527" spans="1:2" x14ac:dyDescent="0.25">
      <c r="A14527" s="62">
        <v>56101903</v>
      </c>
      <c r="B14527" s="63" t="s">
        <v>14044</v>
      </c>
    </row>
    <row r="14528" spans="1:2" x14ac:dyDescent="0.25">
      <c r="A14528" s="62">
        <v>56101904</v>
      </c>
      <c r="B14528" s="63" t="s">
        <v>9694</v>
      </c>
    </row>
    <row r="14529" spans="1:2" x14ac:dyDescent="0.25">
      <c r="A14529" s="62">
        <v>56101905</v>
      </c>
      <c r="B14529" s="63" t="s">
        <v>916</v>
      </c>
    </row>
    <row r="14530" spans="1:2" x14ac:dyDescent="0.25">
      <c r="A14530" s="62">
        <v>56101906</v>
      </c>
      <c r="B14530" s="63" t="s">
        <v>14882</v>
      </c>
    </row>
    <row r="14531" spans="1:2" x14ac:dyDescent="0.25">
      <c r="A14531" s="62">
        <v>56101907</v>
      </c>
      <c r="B14531" s="63" t="s">
        <v>13306</v>
      </c>
    </row>
    <row r="14532" spans="1:2" x14ac:dyDescent="0.25">
      <c r="A14532" s="62">
        <v>56111501</v>
      </c>
      <c r="B14532" s="63" t="s">
        <v>8930</v>
      </c>
    </row>
    <row r="14533" spans="1:2" x14ac:dyDescent="0.25">
      <c r="A14533" s="62">
        <v>56111502</v>
      </c>
      <c r="B14533" s="63" t="s">
        <v>18376</v>
      </c>
    </row>
    <row r="14534" spans="1:2" x14ac:dyDescent="0.25">
      <c r="A14534" s="62">
        <v>56111503</v>
      </c>
      <c r="B14534" s="63" t="s">
        <v>10535</v>
      </c>
    </row>
    <row r="14535" spans="1:2" x14ac:dyDescent="0.25">
      <c r="A14535" s="62">
        <v>56111504</v>
      </c>
      <c r="B14535" s="63" t="s">
        <v>13833</v>
      </c>
    </row>
    <row r="14536" spans="1:2" x14ac:dyDescent="0.25">
      <c r="A14536" s="62">
        <v>56111505</v>
      </c>
      <c r="B14536" s="63" t="s">
        <v>1562</v>
      </c>
    </row>
    <row r="14537" spans="1:2" x14ac:dyDescent="0.25">
      <c r="A14537" s="62">
        <v>56111506</v>
      </c>
      <c r="B14537" s="63" t="s">
        <v>913</v>
      </c>
    </row>
    <row r="14538" spans="1:2" x14ac:dyDescent="0.25">
      <c r="A14538" s="62">
        <v>56111507</v>
      </c>
      <c r="B14538" s="63" t="s">
        <v>8766</v>
      </c>
    </row>
    <row r="14539" spans="1:2" x14ac:dyDescent="0.25">
      <c r="A14539" s="62">
        <v>56111508</v>
      </c>
      <c r="B14539" s="63" t="s">
        <v>9821</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11184</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8221</v>
      </c>
    </row>
    <row r="14546" spans="1:2" x14ac:dyDescent="0.25">
      <c r="A14546" s="62">
        <v>56111601</v>
      </c>
      <c r="B14546" s="63" t="s">
        <v>6227</v>
      </c>
    </row>
    <row r="14547" spans="1:2" x14ac:dyDescent="0.25">
      <c r="A14547" s="62">
        <v>56111602</v>
      </c>
      <c r="B14547" s="63" t="s">
        <v>2595</v>
      </c>
    </row>
    <row r="14548" spans="1:2" x14ac:dyDescent="0.25">
      <c r="A14548" s="62">
        <v>56111603</v>
      </c>
      <c r="B14548" s="63" t="s">
        <v>10084</v>
      </c>
    </row>
    <row r="14549" spans="1:2" x14ac:dyDescent="0.25">
      <c r="A14549" s="62">
        <v>56111604</v>
      </c>
      <c r="B14549" s="63" t="s">
        <v>17642</v>
      </c>
    </row>
    <row r="14550" spans="1:2" x14ac:dyDescent="0.25">
      <c r="A14550" s="62">
        <v>56111605</v>
      </c>
      <c r="B14550" s="63" t="s">
        <v>14776</v>
      </c>
    </row>
    <row r="14551" spans="1:2" x14ac:dyDescent="0.25">
      <c r="A14551" s="62">
        <v>56111606</v>
      </c>
      <c r="B14551" s="63" t="s">
        <v>8049</v>
      </c>
    </row>
    <row r="14552" spans="1:2" x14ac:dyDescent="0.25">
      <c r="A14552" s="62">
        <v>56111701</v>
      </c>
      <c r="B14552" s="63" t="s">
        <v>14825</v>
      </c>
    </row>
    <row r="14553" spans="1:2" x14ac:dyDescent="0.25">
      <c r="A14553" s="62">
        <v>56111702</v>
      </c>
      <c r="B14553" s="63" t="s">
        <v>1131</v>
      </c>
    </row>
    <row r="14554" spans="1:2" x14ac:dyDescent="0.25">
      <c r="A14554" s="62">
        <v>56111703</v>
      </c>
      <c r="B14554" s="63" t="s">
        <v>10507</v>
      </c>
    </row>
    <row r="14555" spans="1:2" x14ac:dyDescent="0.25">
      <c r="A14555" s="62">
        <v>56111704</v>
      </c>
      <c r="B14555" s="63" t="s">
        <v>18442</v>
      </c>
    </row>
    <row r="14556" spans="1:2" x14ac:dyDescent="0.25">
      <c r="A14556" s="62">
        <v>56111705</v>
      </c>
      <c r="B14556" s="63" t="s">
        <v>12184</v>
      </c>
    </row>
    <row r="14557" spans="1:2" x14ac:dyDescent="0.25">
      <c r="A14557" s="62">
        <v>56111706</v>
      </c>
      <c r="B14557" s="63" t="s">
        <v>12</v>
      </c>
    </row>
    <row r="14558" spans="1:2" x14ac:dyDescent="0.25">
      <c r="A14558" s="62">
        <v>56111707</v>
      </c>
      <c r="B14558" s="63" t="s">
        <v>14821</v>
      </c>
    </row>
    <row r="14559" spans="1:2" x14ac:dyDescent="0.25">
      <c r="A14559" s="62">
        <v>56111801</v>
      </c>
      <c r="B14559" s="63" t="s">
        <v>6789</v>
      </c>
    </row>
    <row r="14560" spans="1:2" x14ac:dyDescent="0.25">
      <c r="A14560" s="62">
        <v>56111802</v>
      </c>
      <c r="B14560" s="63" t="s">
        <v>15349</v>
      </c>
    </row>
    <row r="14561" spans="1:2" x14ac:dyDescent="0.25">
      <c r="A14561" s="62">
        <v>56111803</v>
      </c>
      <c r="B14561" s="63" t="s">
        <v>12611</v>
      </c>
    </row>
    <row r="14562" spans="1:2" x14ac:dyDescent="0.25">
      <c r="A14562" s="62">
        <v>56111804</v>
      </c>
      <c r="B14562" s="63" t="s">
        <v>2819</v>
      </c>
    </row>
    <row r="14563" spans="1:2" x14ac:dyDescent="0.25">
      <c r="A14563" s="62">
        <v>56111805</v>
      </c>
      <c r="B14563" s="63" t="s">
        <v>4973</v>
      </c>
    </row>
    <row r="14564" spans="1:2" x14ac:dyDescent="0.25">
      <c r="A14564" s="62">
        <v>56111901</v>
      </c>
      <c r="B14564" s="63" t="s">
        <v>1966</v>
      </c>
    </row>
    <row r="14565" spans="1:2" x14ac:dyDescent="0.25">
      <c r="A14565" s="62">
        <v>56111902</v>
      </c>
      <c r="B14565" s="63" t="s">
        <v>8906</v>
      </c>
    </row>
    <row r="14566" spans="1:2" x14ac:dyDescent="0.25">
      <c r="A14566" s="62">
        <v>56111903</v>
      </c>
      <c r="B14566" s="63" t="s">
        <v>13580</v>
      </c>
    </row>
    <row r="14567" spans="1:2" x14ac:dyDescent="0.25">
      <c r="A14567" s="62">
        <v>56111904</v>
      </c>
      <c r="B14567" s="63" t="s">
        <v>14631</v>
      </c>
    </row>
    <row r="14568" spans="1:2" x14ac:dyDescent="0.25">
      <c r="A14568" s="62">
        <v>56111905</v>
      </c>
      <c r="B14568" s="63" t="s">
        <v>6542</v>
      </c>
    </row>
    <row r="14569" spans="1:2" x14ac:dyDescent="0.25">
      <c r="A14569" s="62">
        <v>56111906</v>
      </c>
      <c r="B14569" s="63" t="s">
        <v>3138</v>
      </c>
    </row>
    <row r="14570" spans="1:2" x14ac:dyDescent="0.25">
      <c r="A14570" s="62">
        <v>56111907</v>
      </c>
      <c r="B14570" s="63" t="s">
        <v>6603</v>
      </c>
    </row>
    <row r="14571" spans="1:2" x14ac:dyDescent="0.25">
      <c r="A14571" s="62">
        <v>56112001</v>
      </c>
      <c r="B14571" s="63" t="s">
        <v>14856</v>
      </c>
    </row>
    <row r="14572" spans="1:2" x14ac:dyDescent="0.25">
      <c r="A14572" s="62">
        <v>56112002</v>
      </c>
      <c r="B14572" s="63" t="s">
        <v>17753</v>
      </c>
    </row>
    <row r="14573" spans="1:2" x14ac:dyDescent="0.25">
      <c r="A14573" s="62">
        <v>56112003</v>
      </c>
      <c r="B14573" s="63" t="s">
        <v>6286</v>
      </c>
    </row>
    <row r="14574" spans="1:2" x14ac:dyDescent="0.25">
      <c r="A14574" s="62">
        <v>56112004</v>
      </c>
      <c r="B14574" s="63" t="s">
        <v>16286</v>
      </c>
    </row>
    <row r="14575" spans="1:2" x14ac:dyDescent="0.25">
      <c r="A14575" s="62">
        <v>56112005</v>
      </c>
      <c r="B14575" s="63" t="s">
        <v>2586</v>
      </c>
    </row>
    <row r="14576" spans="1:2" x14ac:dyDescent="0.25">
      <c r="A14576" s="62">
        <v>56112101</v>
      </c>
      <c r="B14576" s="63" t="s">
        <v>16203</v>
      </c>
    </row>
    <row r="14577" spans="1:2" x14ac:dyDescent="0.25">
      <c r="A14577" s="62">
        <v>56112102</v>
      </c>
      <c r="B14577" s="63" t="s">
        <v>3450</v>
      </c>
    </row>
    <row r="14578" spans="1:2" x14ac:dyDescent="0.25">
      <c r="A14578" s="62">
        <v>56112103</v>
      </c>
      <c r="B14578" s="63" t="s">
        <v>14586</v>
      </c>
    </row>
    <row r="14579" spans="1:2" x14ac:dyDescent="0.25">
      <c r="A14579" s="62">
        <v>56112104</v>
      </c>
      <c r="B14579" s="63" t="s">
        <v>16022</v>
      </c>
    </row>
    <row r="14580" spans="1:2" x14ac:dyDescent="0.25">
      <c r="A14580" s="62">
        <v>56112105</v>
      </c>
      <c r="B14580" s="63" t="s">
        <v>15123</v>
      </c>
    </row>
    <row r="14581" spans="1:2" x14ac:dyDescent="0.25">
      <c r="A14581" s="62">
        <v>56112106</v>
      </c>
      <c r="B14581" s="63" t="s">
        <v>11729</v>
      </c>
    </row>
    <row r="14582" spans="1:2" x14ac:dyDescent="0.25">
      <c r="A14582" s="62">
        <v>56112107</v>
      </c>
      <c r="B14582" s="63" t="s">
        <v>3386</v>
      </c>
    </row>
    <row r="14583" spans="1:2" x14ac:dyDescent="0.25">
      <c r="A14583" s="62">
        <v>56112108</v>
      </c>
      <c r="B14583" s="63" t="s">
        <v>4465</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5578</v>
      </c>
    </row>
    <row r="14587" spans="1:2" x14ac:dyDescent="0.25">
      <c r="A14587" s="62">
        <v>56121002</v>
      </c>
      <c r="B14587" s="63" t="s">
        <v>15831</v>
      </c>
    </row>
    <row r="14588" spans="1:2" x14ac:dyDescent="0.25">
      <c r="A14588" s="62">
        <v>56121003</v>
      </c>
      <c r="B14588" s="63" t="s">
        <v>12564</v>
      </c>
    </row>
    <row r="14589" spans="1:2" x14ac:dyDescent="0.25">
      <c r="A14589" s="62">
        <v>56121004</v>
      </c>
      <c r="B14589" s="63" t="s">
        <v>12219</v>
      </c>
    </row>
    <row r="14590" spans="1:2" x14ac:dyDescent="0.25">
      <c r="A14590" s="62">
        <v>56121005</v>
      </c>
      <c r="B14590" s="63" t="s">
        <v>15278</v>
      </c>
    </row>
    <row r="14591" spans="1:2" x14ac:dyDescent="0.25">
      <c r="A14591" s="62">
        <v>56121006</v>
      </c>
      <c r="B14591" s="63" t="s">
        <v>4967</v>
      </c>
    </row>
    <row r="14592" spans="1:2" x14ac:dyDescent="0.25">
      <c r="A14592" s="62">
        <v>56121007</v>
      </c>
      <c r="B14592" s="63" t="s">
        <v>3384</v>
      </c>
    </row>
    <row r="14593" spans="1:2" x14ac:dyDescent="0.25">
      <c r="A14593" s="62">
        <v>56121008</v>
      </c>
      <c r="B14593" s="63" t="s">
        <v>13125</v>
      </c>
    </row>
    <row r="14594" spans="1:2" x14ac:dyDescent="0.25">
      <c r="A14594" s="62">
        <v>56121009</v>
      </c>
      <c r="B14594" s="63" t="s">
        <v>14671</v>
      </c>
    </row>
    <row r="14595" spans="1:2" x14ac:dyDescent="0.25">
      <c r="A14595" s="62">
        <v>56121010</v>
      </c>
      <c r="B14595" s="63" t="s">
        <v>16484</v>
      </c>
    </row>
    <row r="14596" spans="1:2" x14ac:dyDescent="0.25">
      <c r="A14596" s="62">
        <v>56121011</v>
      </c>
      <c r="B14596" s="63" t="s">
        <v>8558</v>
      </c>
    </row>
    <row r="14597" spans="1:2" x14ac:dyDescent="0.25">
      <c r="A14597" s="62">
        <v>56121012</v>
      </c>
      <c r="B14597" s="63" t="s">
        <v>18803</v>
      </c>
    </row>
    <row r="14598" spans="1:2" x14ac:dyDescent="0.25">
      <c r="A14598" s="62">
        <v>56121014</v>
      </c>
      <c r="B14598" s="63" t="s">
        <v>11736</v>
      </c>
    </row>
    <row r="14599" spans="1:2" x14ac:dyDescent="0.25">
      <c r="A14599" s="62">
        <v>56121101</v>
      </c>
      <c r="B14599" s="63" t="s">
        <v>10777</v>
      </c>
    </row>
    <row r="14600" spans="1:2" x14ac:dyDescent="0.25">
      <c r="A14600" s="62">
        <v>56121102</v>
      </c>
      <c r="B14600" s="63" t="s">
        <v>6865</v>
      </c>
    </row>
    <row r="14601" spans="1:2" x14ac:dyDescent="0.25">
      <c r="A14601" s="62">
        <v>56121201</v>
      </c>
      <c r="B14601" s="63" t="s">
        <v>1437</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9456</v>
      </c>
    </row>
    <row r="14605" spans="1:2" x14ac:dyDescent="0.25">
      <c r="A14605" s="62">
        <v>56121304</v>
      </c>
      <c r="B14605" s="63" t="s">
        <v>317</v>
      </c>
    </row>
    <row r="14606" spans="1:2" x14ac:dyDescent="0.25">
      <c r="A14606" s="62">
        <v>56121401</v>
      </c>
      <c r="B14606" s="63" t="s">
        <v>3799</v>
      </c>
    </row>
    <row r="14607" spans="1:2" x14ac:dyDescent="0.25">
      <c r="A14607" s="62">
        <v>56121402</v>
      </c>
      <c r="B14607" s="63" t="s">
        <v>15764</v>
      </c>
    </row>
    <row r="14608" spans="1:2" x14ac:dyDescent="0.25">
      <c r="A14608" s="62">
        <v>56121403</v>
      </c>
      <c r="B14608" s="63" t="s">
        <v>14253</v>
      </c>
    </row>
    <row r="14609" spans="1:2" x14ac:dyDescent="0.25">
      <c r="A14609" s="62">
        <v>56121501</v>
      </c>
      <c r="B14609" s="63" t="s">
        <v>8985</v>
      </c>
    </row>
    <row r="14610" spans="1:2" x14ac:dyDescent="0.25">
      <c r="A14610" s="62">
        <v>56121502</v>
      </c>
      <c r="B14610" s="63" t="s">
        <v>17388</v>
      </c>
    </row>
    <row r="14611" spans="1:2" x14ac:dyDescent="0.25">
      <c r="A14611" s="62">
        <v>56121503</v>
      </c>
      <c r="B14611" s="63" t="s">
        <v>15092</v>
      </c>
    </row>
    <row r="14612" spans="1:2" x14ac:dyDescent="0.25">
      <c r="A14612" s="62">
        <v>56121504</v>
      </c>
      <c r="B14612" s="63" t="s">
        <v>17433</v>
      </c>
    </row>
    <row r="14613" spans="1:2" x14ac:dyDescent="0.25">
      <c r="A14613" s="62">
        <v>56121505</v>
      </c>
      <c r="B14613" s="63" t="s">
        <v>15368</v>
      </c>
    </row>
    <row r="14614" spans="1:2" x14ac:dyDescent="0.25">
      <c r="A14614" s="62">
        <v>56121506</v>
      </c>
      <c r="B14614" s="63" t="s">
        <v>13043</v>
      </c>
    </row>
    <row r="14615" spans="1:2" x14ac:dyDescent="0.25">
      <c r="A14615" s="62">
        <v>56121507</v>
      </c>
      <c r="B14615" s="63" t="s">
        <v>12402</v>
      </c>
    </row>
    <row r="14616" spans="1:2" x14ac:dyDescent="0.25">
      <c r="A14616" s="62">
        <v>56121508</v>
      </c>
      <c r="B14616" s="63" t="s">
        <v>7470</v>
      </c>
    </row>
    <row r="14617" spans="1:2" x14ac:dyDescent="0.25">
      <c r="A14617" s="62">
        <v>56121509</v>
      </c>
      <c r="B14617" s="63" t="s">
        <v>7532</v>
      </c>
    </row>
    <row r="14618" spans="1:2" x14ac:dyDescent="0.25">
      <c r="A14618" s="62">
        <v>56121601</v>
      </c>
      <c r="B14618" s="63" t="s">
        <v>8054</v>
      </c>
    </row>
    <row r="14619" spans="1:2" x14ac:dyDescent="0.25">
      <c r="A14619" s="62">
        <v>56121602</v>
      </c>
      <c r="B14619" s="63" t="s">
        <v>6119</v>
      </c>
    </row>
    <row r="14620" spans="1:2" x14ac:dyDescent="0.25">
      <c r="A14620" s="62">
        <v>56121603</v>
      </c>
      <c r="B14620" s="63" t="s">
        <v>4824</v>
      </c>
    </row>
    <row r="14621" spans="1:2" x14ac:dyDescent="0.25">
      <c r="A14621" s="62">
        <v>56121604</v>
      </c>
      <c r="B14621" s="63" t="s">
        <v>16550</v>
      </c>
    </row>
    <row r="14622" spans="1:2" x14ac:dyDescent="0.25">
      <c r="A14622" s="62">
        <v>56121605</v>
      </c>
      <c r="B14622" s="63" t="s">
        <v>9156</v>
      </c>
    </row>
    <row r="14623" spans="1:2" x14ac:dyDescent="0.25">
      <c r="A14623" s="62">
        <v>56121606</v>
      </c>
      <c r="B14623" s="63" t="s">
        <v>5263</v>
      </c>
    </row>
    <row r="14624" spans="1:2" x14ac:dyDescent="0.25">
      <c r="A14624" s="62">
        <v>56121607</v>
      </c>
      <c r="B14624" s="63" t="s">
        <v>3469</v>
      </c>
    </row>
    <row r="14625" spans="1:2" x14ac:dyDescent="0.25">
      <c r="A14625" s="62">
        <v>56121608</v>
      </c>
      <c r="B14625" s="63" t="s">
        <v>16190</v>
      </c>
    </row>
    <row r="14626" spans="1:2" x14ac:dyDescent="0.25">
      <c r="A14626" s="62">
        <v>56121609</v>
      </c>
      <c r="B14626" s="63" t="s">
        <v>5507</v>
      </c>
    </row>
    <row r="14627" spans="1:2" x14ac:dyDescent="0.25">
      <c r="A14627" s="62">
        <v>56121610</v>
      </c>
      <c r="B14627" s="63" t="s">
        <v>10381</v>
      </c>
    </row>
    <row r="14628" spans="1:2" x14ac:dyDescent="0.25">
      <c r="A14628" s="62">
        <v>56121701</v>
      </c>
      <c r="B14628" s="63" t="s">
        <v>8785</v>
      </c>
    </row>
    <row r="14629" spans="1:2" x14ac:dyDescent="0.25">
      <c r="A14629" s="62">
        <v>56121702</v>
      </c>
      <c r="B14629" s="63" t="s">
        <v>9342</v>
      </c>
    </row>
    <row r="14630" spans="1:2" x14ac:dyDescent="0.25">
      <c r="A14630" s="62">
        <v>56121703</v>
      </c>
      <c r="B14630" s="63" t="s">
        <v>18821</v>
      </c>
    </row>
    <row r="14631" spans="1:2" x14ac:dyDescent="0.25">
      <c r="A14631" s="62">
        <v>56121704</v>
      </c>
      <c r="B14631" s="63" t="s">
        <v>10196</v>
      </c>
    </row>
    <row r="14632" spans="1:2" x14ac:dyDescent="0.25">
      <c r="A14632" s="62">
        <v>56121801</v>
      </c>
      <c r="B14632" s="63" t="s">
        <v>11016</v>
      </c>
    </row>
    <row r="14633" spans="1:2" x14ac:dyDescent="0.25">
      <c r="A14633" s="62">
        <v>56121802</v>
      </c>
      <c r="B14633" s="63" t="s">
        <v>7612</v>
      </c>
    </row>
    <row r="14634" spans="1:2" x14ac:dyDescent="0.25">
      <c r="A14634" s="62">
        <v>56121803</v>
      </c>
      <c r="B14634" s="63" t="s">
        <v>4775</v>
      </c>
    </row>
    <row r="14635" spans="1:2" x14ac:dyDescent="0.25">
      <c r="A14635" s="62">
        <v>56121804</v>
      </c>
      <c r="B14635" s="63" t="s">
        <v>7020</v>
      </c>
    </row>
    <row r="14636" spans="1:2" x14ac:dyDescent="0.25">
      <c r="A14636" s="62">
        <v>56121805</v>
      </c>
      <c r="B14636" s="63" t="s">
        <v>11994</v>
      </c>
    </row>
    <row r="14637" spans="1:2" x14ac:dyDescent="0.25">
      <c r="A14637" s="62">
        <v>56121901</v>
      </c>
      <c r="B14637" s="63" t="s">
        <v>3193</v>
      </c>
    </row>
    <row r="14638" spans="1:2" x14ac:dyDescent="0.25">
      <c r="A14638" s="62">
        <v>56122001</v>
      </c>
      <c r="B14638" s="63" t="s">
        <v>9914</v>
      </c>
    </row>
    <row r="14639" spans="1:2" x14ac:dyDescent="0.25">
      <c r="A14639" s="62">
        <v>56122002</v>
      </c>
      <c r="B14639" s="63" t="s">
        <v>18399</v>
      </c>
    </row>
    <row r="14640" spans="1:2" x14ac:dyDescent="0.25">
      <c r="A14640" s="62">
        <v>56122003</v>
      </c>
      <c r="B14640" s="63" t="s">
        <v>12542</v>
      </c>
    </row>
    <row r="14641" spans="1:2" x14ac:dyDescent="0.25">
      <c r="A14641" s="62">
        <v>56122004</v>
      </c>
      <c r="B14641" s="63" t="s">
        <v>6018</v>
      </c>
    </row>
    <row r="14642" spans="1:2" x14ac:dyDescent="0.25">
      <c r="A14642" s="62">
        <v>60101001</v>
      </c>
      <c r="B14642" s="63" t="s">
        <v>9501</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10756</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7459</v>
      </c>
    </row>
    <row r="14649" spans="1:2" x14ac:dyDescent="0.25">
      <c r="A14649" s="62">
        <v>60101008</v>
      </c>
      <c r="B14649" s="63" t="s">
        <v>5461</v>
      </c>
    </row>
    <row r="14650" spans="1:2" x14ac:dyDescent="0.25">
      <c r="A14650" s="62">
        <v>60101009</v>
      </c>
      <c r="B14650" s="63" t="s">
        <v>7089</v>
      </c>
    </row>
    <row r="14651" spans="1:2" x14ac:dyDescent="0.25">
      <c r="A14651" s="62">
        <v>60101010</v>
      </c>
      <c r="B14651" s="63" t="s">
        <v>16833</v>
      </c>
    </row>
    <row r="14652" spans="1:2" x14ac:dyDescent="0.25">
      <c r="A14652" s="62">
        <v>60101101</v>
      </c>
      <c r="B14652" s="63" t="s">
        <v>14420</v>
      </c>
    </row>
    <row r="14653" spans="1:2" x14ac:dyDescent="0.25">
      <c r="A14653" s="62">
        <v>60101102</v>
      </c>
      <c r="B14653" s="63" t="s">
        <v>14446</v>
      </c>
    </row>
    <row r="14654" spans="1:2" x14ac:dyDescent="0.25">
      <c r="A14654" s="62">
        <v>60101103</v>
      </c>
      <c r="B14654" s="63" t="s">
        <v>6147</v>
      </c>
    </row>
    <row r="14655" spans="1:2" x14ac:dyDescent="0.25">
      <c r="A14655" s="62">
        <v>60101104</v>
      </c>
      <c r="B14655" s="63" t="s">
        <v>4274</v>
      </c>
    </row>
    <row r="14656" spans="1:2" x14ac:dyDescent="0.25">
      <c r="A14656" s="62">
        <v>60101201</v>
      </c>
      <c r="B14656" s="63" t="s">
        <v>9084</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7517</v>
      </c>
    </row>
    <row r="14660" spans="1:2" x14ac:dyDescent="0.25">
      <c r="A14660" s="62">
        <v>60101205</v>
      </c>
      <c r="B14660" s="63" t="s">
        <v>12303</v>
      </c>
    </row>
    <row r="14661" spans="1:2" x14ac:dyDescent="0.25">
      <c r="A14661" s="62">
        <v>60101301</v>
      </c>
      <c r="B14661" s="63" t="s">
        <v>2074</v>
      </c>
    </row>
    <row r="14662" spans="1:2" x14ac:dyDescent="0.25">
      <c r="A14662" s="62">
        <v>60101302</v>
      </c>
      <c r="B14662" s="63" t="s">
        <v>6212</v>
      </c>
    </row>
    <row r="14663" spans="1:2" x14ac:dyDescent="0.25">
      <c r="A14663" s="62">
        <v>60101304</v>
      </c>
      <c r="B14663" s="63" t="s">
        <v>9570</v>
      </c>
    </row>
    <row r="14664" spans="1:2" x14ac:dyDescent="0.25">
      <c r="A14664" s="62">
        <v>60101305</v>
      </c>
      <c r="B14664" s="63" t="s">
        <v>2153</v>
      </c>
    </row>
    <row r="14665" spans="1:2" x14ac:dyDescent="0.25">
      <c r="A14665" s="62">
        <v>60101306</v>
      </c>
      <c r="B14665" s="63" t="s">
        <v>7494</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5121</v>
      </c>
    </row>
    <row r="14671" spans="1:2" x14ac:dyDescent="0.25">
      <c r="A14671" s="62">
        <v>60101312</v>
      </c>
      <c r="B14671" s="63" t="s">
        <v>12915</v>
      </c>
    </row>
    <row r="14672" spans="1:2" x14ac:dyDescent="0.25">
      <c r="A14672" s="62">
        <v>60101313</v>
      </c>
      <c r="B14672" s="63" t="s">
        <v>9459</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13097</v>
      </c>
    </row>
    <row r="14676" spans="1:2" x14ac:dyDescent="0.25">
      <c r="A14676" s="62">
        <v>60101317</v>
      </c>
      <c r="B14676" s="63" t="s">
        <v>3112</v>
      </c>
    </row>
    <row r="14677" spans="1:2" x14ac:dyDescent="0.25">
      <c r="A14677" s="62">
        <v>60101318</v>
      </c>
      <c r="B14677" s="63" t="s">
        <v>11069</v>
      </c>
    </row>
    <row r="14678" spans="1:2" x14ac:dyDescent="0.25">
      <c r="A14678" s="62">
        <v>60101319</v>
      </c>
      <c r="B14678" s="63" t="s">
        <v>13690</v>
      </c>
    </row>
    <row r="14679" spans="1:2" x14ac:dyDescent="0.25">
      <c r="A14679" s="62">
        <v>60101320</v>
      </c>
      <c r="B14679" s="63" t="s">
        <v>2951</v>
      </c>
    </row>
    <row r="14680" spans="1:2" x14ac:dyDescent="0.25">
      <c r="A14680" s="62">
        <v>60101321</v>
      </c>
      <c r="B14680" s="63" t="s">
        <v>12558</v>
      </c>
    </row>
    <row r="14681" spans="1:2" x14ac:dyDescent="0.25">
      <c r="A14681" s="62">
        <v>60101322</v>
      </c>
      <c r="B14681" s="63" t="s">
        <v>6948</v>
      </c>
    </row>
    <row r="14682" spans="1:2" x14ac:dyDescent="0.25">
      <c r="A14682" s="62">
        <v>60101323</v>
      </c>
      <c r="B14682" s="63" t="s">
        <v>1576</v>
      </c>
    </row>
    <row r="14683" spans="1:2" x14ac:dyDescent="0.25">
      <c r="A14683" s="62">
        <v>60101324</v>
      </c>
      <c r="B14683" s="63" t="s">
        <v>4787</v>
      </c>
    </row>
    <row r="14684" spans="1:2" x14ac:dyDescent="0.25">
      <c r="A14684" s="62">
        <v>60101325</v>
      </c>
      <c r="B14684" s="63" t="s">
        <v>10425</v>
      </c>
    </row>
    <row r="14685" spans="1:2" x14ac:dyDescent="0.25">
      <c r="A14685" s="62">
        <v>60101326</v>
      </c>
      <c r="B14685" s="63" t="s">
        <v>15331</v>
      </c>
    </row>
    <row r="14686" spans="1:2" x14ac:dyDescent="0.25">
      <c r="A14686" s="62">
        <v>60101327</v>
      </c>
      <c r="B14686" s="63" t="s">
        <v>1939</v>
      </c>
    </row>
    <row r="14687" spans="1:2" x14ac:dyDescent="0.25">
      <c r="A14687" s="62">
        <v>60101328</v>
      </c>
      <c r="B14687" s="63" t="s">
        <v>5360</v>
      </c>
    </row>
    <row r="14688" spans="1:2" x14ac:dyDescent="0.25">
      <c r="A14688" s="62">
        <v>60101329</v>
      </c>
      <c r="B14688" s="63" t="s">
        <v>13253</v>
      </c>
    </row>
    <row r="14689" spans="1:2" x14ac:dyDescent="0.25">
      <c r="A14689" s="62">
        <v>60101330</v>
      </c>
      <c r="B14689" s="63" t="s">
        <v>9159</v>
      </c>
    </row>
    <row r="14690" spans="1:2" x14ac:dyDescent="0.25">
      <c r="A14690" s="62">
        <v>60101331</v>
      </c>
      <c r="B14690" s="63" t="s">
        <v>15108</v>
      </c>
    </row>
    <row r="14691" spans="1:2" x14ac:dyDescent="0.25">
      <c r="A14691" s="62">
        <v>60101401</v>
      </c>
      <c r="B14691" s="63" t="s">
        <v>6721</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7856</v>
      </c>
    </row>
    <row r="14696" spans="1:2" x14ac:dyDescent="0.25">
      <c r="A14696" s="62">
        <v>60101601</v>
      </c>
      <c r="B14696" s="63" t="s">
        <v>8924</v>
      </c>
    </row>
    <row r="14697" spans="1:2" x14ac:dyDescent="0.25">
      <c r="A14697" s="62">
        <v>60101602</v>
      </c>
      <c r="B14697" s="63" t="s">
        <v>1730</v>
      </c>
    </row>
    <row r="14698" spans="1:2" x14ac:dyDescent="0.25">
      <c r="A14698" s="62">
        <v>60101603</v>
      </c>
      <c r="B14698" s="63" t="s">
        <v>9149</v>
      </c>
    </row>
    <row r="14699" spans="1:2" x14ac:dyDescent="0.25">
      <c r="A14699" s="62">
        <v>60101604</v>
      </c>
      <c r="B14699" s="63" t="s">
        <v>18425</v>
      </c>
    </row>
    <row r="14700" spans="1:2" x14ac:dyDescent="0.25">
      <c r="A14700" s="62">
        <v>60101605</v>
      </c>
      <c r="B14700" s="63" t="s">
        <v>5446</v>
      </c>
    </row>
    <row r="14701" spans="1:2" x14ac:dyDescent="0.25">
      <c r="A14701" s="62">
        <v>60101606</v>
      </c>
      <c r="B14701" s="63" t="s">
        <v>18507</v>
      </c>
    </row>
    <row r="14702" spans="1:2" x14ac:dyDescent="0.25">
      <c r="A14702" s="62">
        <v>60101607</v>
      </c>
      <c r="B14702" s="63" t="s">
        <v>7162</v>
      </c>
    </row>
    <row r="14703" spans="1:2" x14ac:dyDescent="0.25">
      <c r="A14703" s="62">
        <v>60101608</v>
      </c>
      <c r="B14703" s="63" t="s">
        <v>2660</v>
      </c>
    </row>
    <row r="14704" spans="1:2" x14ac:dyDescent="0.25">
      <c r="A14704" s="62">
        <v>60101609</v>
      </c>
      <c r="B14704" s="63" t="s">
        <v>18518</v>
      </c>
    </row>
    <row r="14705" spans="1:2" x14ac:dyDescent="0.25">
      <c r="A14705" s="62">
        <v>60101610</v>
      </c>
      <c r="B14705" s="63" t="s">
        <v>15413</v>
      </c>
    </row>
    <row r="14706" spans="1:2" x14ac:dyDescent="0.25">
      <c r="A14706" s="62">
        <v>60101701</v>
      </c>
      <c r="B14706" s="63" t="s">
        <v>11379</v>
      </c>
    </row>
    <row r="14707" spans="1:2" x14ac:dyDescent="0.25">
      <c r="A14707" s="62">
        <v>60101702</v>
      </c>
      <c r="B14707" s="63" t="s">
        <v>1698</v>
      </c>
    </row>
    <row r="14708" spans="1:2" x14ac:dyDescent="0.25">
      <c r="A14708" s="62">
        <v>60101703</v>
      </c>
      <c r="B14708" s="63" t="s">
        <v>9649</v>
      </c>
    </row>
    <row r="14709" spans="1:2" x14ac:dyDescent="0.25">
      <c r="A14709" s="62">
        <v>60101704</v>
      </c>
      <c r="B14709" s="63" t="s">
        <v>9516</v>
      </c>
    </row>
    <row r="14710" spans="1:2" x14ac:dyDescent="0.25">
      <c r="A14710" s="62">
        <v>60101705</v>
      </c>
      <c r="B14710" s="63" t="s">
        <v>6264</v>
      </c>
    </row>
    <row r="14711" spans="1:2" x14ac:dyDescent="0.25">
      <c r="A14711" s="62">
        <v>60101706</v>
      </c>
      <c r="B14711" s="63" t="s">
        <v>6236</v>
      </c>
    </row>
    <row r="14712" spans="1:2" x14ac:dyDescent="0.25">
      <c r="A14712" s="62">
        <v>60101707</v>
      </c>
      <c r="B14712" s="63" t="s">
        <v>13019</v>
      </c>
    </row>
    <row r="14713" spans="1:2" x14ac:dyDescent="0.25">
      <c r="A14713" s="62">
        <v>60101708</v>
      </c>
      <c r="B14713" s="63" t="s">
        <v>14745</v>
      </c>
    </row>
    <row r="14714" spans="1:2" x14ac:dyDescent="0.25">
      <c r="A14714" s="62">
        <v>60101709</v>
      </c>
      <c r="B14714" s="63" t="s">
        <v>8850</v>
      </c>
    </row>
    <row r="14715" spans="1:2" x14ac:dyDescent="0.25">
      <c r="A14715" s="62">
        <v>60101710</v>
      </c>
      <c r="B14715" s="63" t="s">
        <v>17659</v>
      </c>
    </row>
    <row r="14716" spans="1:2" x14ac:dyDescent="0.25">
      <c r="A14716" s="62">
        <v>60101711</v>
      </c>
      <c r="B14716" s="63" t="s">
        <v>3652</v>
      </c>
    </row>
    <row r="14717" spans="1:2" x14ac:dyDescent="0.25">
      <c r="A14717" s="62">
        <v>60101712</v>
      </c>
      <c r="B14717" s="63" t="s">
        <v>10731</v>
      </c>
    </row>
    <row r="14718" spans="1:2" x14ac:dyDescent="0.25">
      <c r="A14718" s="62">
        <v>60101713</v>
      </c>
      <c r="B14718" s="63" t="s">
        <v>16975</v>
      </c>
    </row>
    <row r="14719" spans="1:2" x14ac:dyDescent="0.25">
      <c r="A14719" s="62">
        <v>60101714</v>
      </c>
      <c r="B14719" s="63" t="s">
        <v>12495</v>
      </c>
    </row>
    <row r="14720" spans="1:2" x14ac:dyDescent="0.25">
      <c r="A14720" s="62">
        <v>60101715</v>
      </c>
      <c r="B14720" s="63" t="s">
        <v>14050</v>
      </c>
    </row>
    <row r="14721" spans="1:2" x14ac:dyDescent="0.25">
      <c r="A14721" s="62">
        <v>60101716</v>
      </c>
      <c r="B14721" s="63" t="s">
        <v>2027</v>
      </c>
    </row>
    <row r="14722" spans="1:2" x14ac:dyDescent="0.25">
      <c r="A14722" s="62">
        <v>60101717</v>
      </c>
      <c r="B14722" s="63" t="s">
        <v>10937</v>
      </c>
    </row>
    <row r="14723" spans="1:2" x14ac:dyDescent="0.25">
      <c r="A14723" s="62">
        <v>60101718</v>
      </c>
      <c r="B14723" s="63" t="s">
        <v>7608</v>
      </c>
    </row>
    <row r="14724" spans="1:2" x14ac:dyDescent="0.25">
      <c r="A14724" s="62">
        <v>60101719</v>
      </c>
      <c r="B14724" s="63" t="s">
        <v>7025</v>
      </c>
    </row>
    <row r="14725" spans="1:2" x14ac:dyDescent="0.25">
      <c r="A14725" s="62">
        <v>60101720</v>
      </c>
      <c r="B14725" s="63" t="s">
        <v>2154</v>
      </c>
    </row>
    <row r="14726" spans="1:2" x14ac:dyDescent="0.25">
      <c r="A14726" s="62">
        <v>60101721</v>
      </c>
      <c r="B14726" s="63" t="s">
        <v>14848</v>
      </c>
    </row>
    <row r="14727" spans="1:2" x14ac:dyDescent="0.25">
      <c r="A14727" s="62">
        <v>60101722</v>
      </c>
      <c r="B14727" s="63" t="s">
        <v>18520</v>
      </c>
    </row>
    <row r="14728" spans="1:2" x14ac:dyDescent="0.25">
      <c r="A14728" s="62">
        <v>60101723</v>
      </c>
      <c r="B14728" s="63" t="s">
        <v>7577</v>
      </c>
    </row>
    <row r="14729" spans="1:2" x14ac:dyDescent="0.25">
      <c r="A14729" s="62">
        <v>60101724</v>
      </c>
      <c r="B14729" s="63" t="s">
        <v>13823</v>
      </c>
    </row>
    <row r="14730" spans="1:2" x14ac:dyDescent="0.25">
      <c r="A14730" s="62">
        <v>60101725</v>
      </c>
      <c r="B14730" s="63" t="s">
        <v>5492</v>
      </c>
    </row>
    <row r="14731" spans="1:2" x14ac:dyDescent="0.25">
      <c r="A14731" s="62">
        <v>60101726</v>
      </c>
      <c r="B14731" s="63" t="s">
        <v>9324</v>
      </c>
    </row>
    <row r="14732" spans="1:2" x14ac:dyDescent="0.25">
      <c r="A14732" s="62">
        <v>60101727</v>
      </c>
      <c r="B14732" s="63" t="s">
        <v>7332</v>
      </c>
    </row>
    <row r="14733" spans="1:2" x14ac:dyDescent="0.25">
      <c r="A14733" s="62">
        <v>60101728</v>
      </c>
      <c r="B14733" s="63" t="s">
        <v>2826</v>
      </c>
    </row>
    <row r="14734" spans="1:2" x14ac:dyDescent="0.25">
      <c r="A14734" s="62">
        <v>60101729</v>
      </c>
      <c r="B14734" s="63" t="s">
        <v>1406</v>
      </c>
    </row>
    <row r="14735" spans="1:2" x14ac:dyDescent="0.25">
      <c r="A14735" s="62">
        <v>60101730</v>
      </c>
      <c r="B14735" s="63" t="s">
        <v>3718</v>
      </c>
    </row>
    <row r="14736" spans="1:2" x14ac:dyDescent="0.25">
      <c r="A14736" s="62">
        <v>60101731</v>
      </c>
      <c r="B14736" s="63" t="s">
        <v>5032</v>
      </c>
    </row>
    <row r="14737" spans="1:2" x14ac:dyDescent="0.25">
      <c r="A14737" s="62">
        <v>60101732</v>
      </c>
      <c r="B14737" s="63" t="s">
        <v>16151</v>
      </c>
    </row>
    <row r="14738" spans="1:2" x14ac:dyDescent="0.25">
      <c r="A14738" s="62">
        <v>60101801</v>
      </c>
      <c r="B14738" s="63" t="s">
        <v>4918</v>
      </c>
    </row>
    <row r="14739" spans="1:2" x14ac:dyDescent="0.25">
      <c r="A14739" s="62">
        <v>60101802</v>
      </c>
      <c r="B14739" s="63" t="s">
        <v>622</v>
      </c>
    </row>
    <row r="14740" spans="1:2" x14ac:dyDescent="0.25">
      <c r="A14740" s="62">
        <v>60101803</v>
      </c>
      <c r="B14740" s="63" t="s">
        <v>4576</v>
      </c>
    </row>
    <row r="14741" spans="1:2" x14ac:dyDescent="0.25">
      <c r="A14741" s="62">
        <v>60101804</v>
      </c>
      <c r="B14741" s="63" t="s">
        <v>12475</v>
      </c>
    </row>
    <row r="14742" spans="1:2" x14ac:dyDescent="0.25">
      <c r="A14742" s="62">
        <v>60101805</v>
      </c>
      <c r="B14742" s="63" t="s">
        <v>8052</v>
      </c>
    </row>
    <row r="14743" spans="1:2" x14ac:dyDescent="0.25">
      <c r="A14743" s="62">
        <v>60101806</v>
      </c>
      <c r="B14743" s="63" t="s">
        <v>9753</v>
      </c>
    </row>
    <row r="14744" spans="1:2" x14ac:dyDescent="0.25">
      <c r="A14744" s="62">
        <v>60101807</v>
      </c>
      <c r="B14744" s="63" t="s">
        <v>14236</v>
      </c>
    </row>
    <row r="14745" spans="1:2" x14ac:dyDescent="0.25">
      <c r="A14745" s="62">
        <v>60101808</v>
      </c>
      <c r="B14745" s="63" t="s">
        <v>13363</v>
      </c>
    </row>
    <row r="14746" spans="1:2" x14ac:dyDescent="0.25">
      <c r="A14746" s="62">
        <v>60101809</v>
      </c>
      <c r="B14746" s="63" t="s">
        <v>10862</v>
      </c>
    </row>
    <row r="14747" spans="1:2" x14ac:dyDescent="0.25">
      <c r="A14747" s="62">
        <v>60101810</v>
      </c>
      <c r="B14747" s="63" t="s">
        <v>3787</v>
      </c>
    </row>
    <row r="14748" spans="1:2" x14ac:dyDescent="0.25">
      <c r="A14748" s="62">
        <v>60101811</v>
      </c>
      <c r="B14748" s="63" t="s">
        <v>16323</v>
      </c>
    </row>
    <row r="14749" spans="1:2" x14ac:dyDescent="0.25">
      <c r="A14749" s="62">
        <v>60101901</v>
      </c>
      <c r="B14749" s="63" t="s">
        <v>14262</v>
      </c>
    </row>
    <row r="14750" spans="1:2" x14ac:dyDescent="0.25">
      <c r="A14750" s="62">
        <v>60101902</v>
      </c>
      <c r="B14750" s="63" t="s">
        <v>6886</v>
      </c>
    </row>
    <row r="14751" spans="1:2" x14ac:dyDescent="0.25">
      <c r="A14751" s="62">
        <v>60101903</v>
      </c>
      <c r="B14751" s="63" t="s">
        <v>14035</v>
      </c>
    </row>
    <row r="14752" spans="1:2" x14ac:dyDescent="0.25">
      <c r="A14752" s="62">
        <v>60101904</v>
      </c>
      <c r="B14752" s="63" t="s">
        <v>6270</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2238</v>
      </c>
    </row>
    <row r="14757" spans="1:2" x14ac:dyDescent="0.25">
      <c r="A14757" s="62">
        <v>60101909</v>
      </c>
      <c r="B14757" s="63" t="s">
        <v>8977</v>
      </c>
    </row>
    <row r="14758" spans="1:2" x14ac:dyDescent="0.25">
      <c r="A14758" s="62">
        <v>60101910</v>
      </c>
      <c r="B14758" s="63" t="s">
        <v>7068</v>
      </c>
    </row>
    <row r="14759" spans="1:2" x14ac:dyDescent="0.25">
      <c r="A14759" s="62">
        <v>60101911</v>
      </c>
      <c r="B14759" s="63" t="s">
        <v>3963</v>
      </c>
    </row>
    <row r="14760" spans="1:2" x14ac:dyDescent="0.25">
      <c r="A14760" s="62">
        <v>60102001</v>
      </c>
      <c r="B14760" s="63" t="s">
        <v>4889</v>
      </c>
    </row>
    <row r="14761" spans="1:2" x14ac:dyDescent="0.25">
      <c r="A14761" s="62">
        <v>60102002</v>
      </c>
      <c r="B14761" s="63" t="s">
        <v>8454</v>
      </c>
    </row>
    <row r="14762" spans="1:2" x14ac:dyDescent="0.25">
      <c r="A14762" s="62">
        <v>60102003</v>
      </c>
      <c r="B14762" s="63" t="s">
        <v>16792</v>
      </c>
    </row>
    <row r="14763" spans="1:2" x14ac:dyDescent="0.25">
      <c r="A14763" s="62">
        <v>60102004</v>
      </c>
      <c r="B14763" s="63" t="s">
        <v>4474</v>
      </c>
    </row>
    <row r="14764" spans="1:2" x14ac:dyDescent="0.25">
      <c r="A14764" s="62">
        <v>60102005</v>
      </c>
      <c r="B14764" s="63" t="s">
        <v>18301</v>
      </c>
    </row>
    <row r="14765" spans="1:2" x14ac:dyDescent="0.25">
      <c r="A14765" s="62">
        <v>60102006</v>
      </c>
      <c r="B14765" s="63" t="s">
        <v>2684</v>
      </c>
    </row>
    <row r="14766" spans="1:2" x14ac:dyDescent="0.25">
      <c r="A14766" s="62">
        <v>60102007</v>
      </c>
      <c r="B14766" s="63" t="s">
        <v>18190</v>
      </c>
    </row>
    <row r="14767" spans="1:2" x14ac:dyDescent="0.25">
      <c r="A14767" s="62">
        <v>60102101</v>
      </c>
      <c r="B14767" s="63" t="s">
        <v>4598</v>
      </c>
    </row>
    <row r="14768" spans="1:2" x14ac:dyDescent="0.25">
      <c r="A14768" s="62">
        <v>60102102</v>
      </c>
      <c r="B14768" s="63" t="s">
        <v>2048</v>
      </c>
    </row>
    <row r="14769" spans="1:2" x14ac:dyDescent="0.25">
      <c r="A14769" s="62">
        <v>60102103</v>
      </c>
      <c r="B14769" s="63" t="s">
        <v>9020</v>
      </c>
    </row>
    <row r="14770" spans="1:2" x14ac:dyDescent="0.25">
      <c r="A14770" s="62">
        <v>60102104</v>
      </c>
      <c r="B14770" s="63" t="s">
        <v>8334</v>
      </c>
    </row>
    <row r="14771" spans="1:2" x14ac:dyDescent="0.25">
      <c r="A14771" s="62">
        <v>60102105</v>
      </c>
      <c r="B14771" s="63" t="s">
        <v>381</v>
      </c>
    </row>
    <row r="14772" spans="1:2" x14ac:dyDescent="0.25">
      <c r="A14772" s="62">
        <v>60102106</v>
      </c>
      <c r="B14772" s="63" t="s">
        <v>10556</v>
      </c>
    </row>
    <row r="14773" spans="1:2" x14ac:dyDescent="0.25">
      <c r="A14773" s="62">
        <v>60102201</v>
      </c>
      <c r="B14773" s="63" t="s">
        <v>3733</v>
      </c>
    </row>
    <row r="14774" spans="1:2" x14ac:dyDescent="0.25">
      <c r="A14774" s="62">
        <v>60102202</v>
      </c>
      <c r="B14774" s="63" t="s">
        <v>17493</v>
      </c>
    </row>
    <row r="14775" spans="1:2" x14ac:dyDescent="0.25">
      <c r="A14775" s="62">
        <v>60102203</v>
      </c>
      <c r="B14775" s="63" t="s">
        <v>5188</v>
      </c>
    </row>
    <row r="14776" spans="1:2" x14ac:dyDescent="0.25">
      <c r="A14776" s="62">
        <v>60102204</v>
      </c>
      <c r="B14776" s="63" t="s">
        <v>14103</v>
      </c>
    </row>
    <row r="14777" spans="1:2" x14ac:dyDescent="0.25">
      <c r="A14777" s="62">
        <v>60102205</v>
      </c>
      <c r="B14777" s="63" t="s">
        <v>4923</v>
      </c>
    </row>
    <row r="14778" spans="1:2" x14ac:dyDescent="0.25">
      <c r="A14778" s="62">
        <v>60102206</v>
      </c>
      <c r="B14778" s="63" t="s">
        <v>10021</v>
      </c>
    </row>
    <row r="14779" spans="1:2" x14ac:dyDescent="0.25">
      <c r="A14779" s="62">
        <v>60102301</v>
      </c>
      <c r="B14779" s="63" t="s">
        <v>3492</v>
      </c>
    </row>
    <row r="14780" spans="1:2" x14ac:dyDescent="0.25">
      <c r="A14780" s="62">
        <v>60102302</v>
      </c>
      <c r="B14780" s="63" t="s">
        <v>7463</v>
      </c>
    </row>
    <row r="14781" spans="1:2" x14ac:dyDescent="0.25">
      <c r="A14781" s="62">
        <v>60102303</v>
      </c>
      <c r="B14781" s="63" t="s">
        <v>14126</v>
      </c>
    </row>
    <row r="14782" spans="1:2" x14ac:dyDescent="0.25">
      <c r="A14782" s="62">
        <v>60102304</v>
      </c>
      <c r="B14782" s="63" t="s">
        <v>8444</v>
      </c>
    </row>
    <row r="14783" spans="1:2" x14ac:dyDescent="0.25">
      <c r="A14783" s="62">
        <v>60102305</v>
      </c>
      <c r="B14783" s="63" t="s">
        <v>17925</v>
      </c>
    </row>
    <row r="14784" spans="1:2" x14ac:dyDescent="0.25">
      <c r="A14784" s="62">
        <v>60102306</v>
      </c>
      <c r="B14784" s="63" t="s">
        <v>12474</v>
      </c>
    </row>
    <row r="14785" spans="1:2" x14ac:dyDescent="0.25">
      <c r="A14785" s="62">
        <v>60102307</v>
      </c>
      <c r="B14785" s="63" t="s">
        <v>10871</v>
      </c>
    </row>
    <row r="14786" spans="1:2" x14ac:dyDescent="0.25">
      <c r="A14786" s="62">
        <v>60102308</v>
      </c>
      <c r="B14786" s="63" t="s">
        <v>15724</v>
      </c>
    </row>
    <row r="14787" spans="1:2" x14ac:dyDescent="0.25">
      <c r="A14787" s="62">
        <v>60102309</v>
      </c>
      <c r="B14787" s="63" t="s">
        <v>1626</v>
      </c>
    </row>
    <row r="14788" spans="1:2" x14ac:dyDescent="0.25">
      <c r="A14788" s="62">
        <v>60102310</v>
      </c>
      <c r="B14788" s="63" t="s">
        <v>16401</v>
      </c>
    </row>
    <row r="14789" spans="1:2" x14ac:dyDescent="0.25">
      <c r="A14789" s="62">
        <v>60102311</v>
      </c>
      <c r="B14789" s="63" t="s">
        <v>7261</v>
      </c>
    </row>
    <row r="14790" spans="1:2" x14ac:dyDescent="0.25">
      <c r="A14790" s="62">
        <v>60102312</v>
      </c>
      <c r="B14790" s="63" t="s">
        <v>5878</v>
      </c>
    </row>
    <row r="14791" spans="1:2" x14ac:dyDescent="0.25">
      <c r="A14791" s="62">
        <v>60102401</v>
      </c>
      <c r="B14791" s="63" t="s">
        <v>3279</v>
      </c>
    </row>
    <row r="14792" spans="1:2" x14ac:dyDescent="0.25">
      <c r="A14792" s="62">
        <v>60102402</v>
      </c>
      <c r="B14792" s="63" t="s">
        <v>9524</v>
      </c>
    </row>
    <row r="14793" spans="1:2" x14ac:dyDescent="0.25">
      <c r="A14793" s="62">
        <v>60102403</v>
      </c>
      <c r="B14793" s="63" t="s">
        <v>2275</v>
      </c>
    </row>
    <row r="14794" spans="1:2" x14ac:dyDescent="0.25">
      <c r="A14794" s="62">
        <v>60102404</v>
      </c>
      <c r="B14794" s="63" t="s">
        <v>14397</v>
      </c>
    </row>
    <row r="14795" spans="1:2" x14ac:dyDescent="0.25">
      <c r="A14795" s="62">
        <v>60102405</v>
      </c>
      <c r="B14795" s="63" t="s">
        <v>1958</v>
      </c>
    </row>
    <row r="14796" spans="1:2" x14ac:dyDescent="0.25">
      <c r="A14796" s="62">
        <v>60102406</v>
      </c>
      <c r="B14796" s="63" t="s">
        <v>10660</v>
      </c>
    </row>
    <row r="14797" spans="1:2" x14ac:dyDescent="0.25">
      <c r="A14797" s="62">
        <v>60102407</v>
      </c>
      <c r="B14797" s="63" t="s">
        <v>13066</v>
      </c>
    </row>
    <row r="14798" spans="1:2" x14ac:dyDescent="0.25">
      <c r="A14798" s="62">
        <v>60102408</v>
      </c>
      <c r="B14798" s="63" t="s">
        <v>14511</v>
      </c>
    </row>
    <row r="14799" spans="1:2" x14ac:dyDescent="0.25">
      <c r="A14799" s="62">
        <v>60102409</v>
      </c>
      <c r="B14799" s="63" t="s">
        <v>1728</v>
      </c>
    </row>
    <row r="14800" spans="1:2" x14ac:dyDescent="0.25">
      <c r="A14800" s="62">
        <v>60102410</v>
      </c>
      <c r="B14800" s="63" t="s">
        <v>9815</v>
      </c>
    </row>
    <row r="14801" spans="1:2" x14ac:dyDescent="0.25">
      <c r="A14801" s="62">
        <v>60102411</v>
      </c>
      <c r="B14801" s="63" t="s">
        <v>6747</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8871</v>
      </c>
    </row>
    <row r="14807" spans="1:2" x14ac:dyDescent="0.25">
      <c r="A14807" s="62">
        <v>60102503</v>
      </c>
      <c r="B14807" s="63" t="s">
        <v>6044</v>
      </c>
    </row>
    <row r="14808" spans="1:2" x14ac:dyDescent="0.25">
      <c r="A14808" s="62">
        <v>60102504</v>
      </c>
      <c r="B14808" s="63" t="s">
        <v>5741</v>
      </c>
    </row>
    <row r="14809" spans="1:2" x14ac:dyDescent="0.25">
      <c r="A14809" s="62">
        <v>60102505</v>
      </c>
      <c r="B14809" s="63" t="s">
        <v>11913</v>
      </c>
    </row>
    <row r="14810" spans="1:2" x14ac:dyDescent="0.25">
      <c r="A14810" s="62">
        <v>60102506</v>
      </c>
      <c r="B14810" s="63" t="s">
        <v>3558</v>
      </c>
    </row>
    <row r="14811" spans="1:2" x14ac:dyDescent="0.25">
      <c r="A14811" s="62">
        <v>60102507</v>
      </c>
      <c r="B14811" s="63" t="s">
        <v>1125</v>
      </c>
    </row>
    <row r="14812" spans="1:2" x14ac:dyDescent="0.25">
      <c r="A14812" s="62">
        <v>60102508</v>
      </c>
      <c r="B14812" s="63" t="s">
        <v>8290</v>
      </c>
    </row>
    <row r="14813" spans="1:2" x14ac:dyDescent="0.25">
      <c r="A14813" s="62">
        <v>60102509</v>
      </c>
      <c r="B14813" s="63" t="s">
        <v>5101</v>
      </c>
    </row>
    <row r="14814" spans="1:2" x14ac:dyDescent="0.25">
      <c r="A14814" s="62">
        <v>60102510</v>
      </c>
      <c r="B14814" s="63" t="s">
        <v>10343</v>
      </c>
    </row>
    <row r="14815" spans="1:2" x14ac:dyDescent="0.25">
      <c r="A14815" s="62">
        <v>60102511</v>
      </c>
      <c r="B14815" s="63" t="s">
        <v>11397</v>
      </c>
    </row>
    <row r="14816" spans="1:2" x14ac:dyDescent="0.25">
      <c r="A14816" s="62">
        <v>60102512</v>
      </c>
      <c r="B14816" s="63" t="s">
        <v>11782</v>
      </c>
    </row>
    <row r="14817" spans="1:2" x14ac:dyDescent="0.25">
      <c r="A14817" s="62">
        <v>60102513</v>
      </c>
      <c r="B14817" s="63" t="s">
        <v>9087</v>
      </c>
    </row>
    <row r="14818" spans="1:2" x14ac:dyDescent="0.25">
      <c r="A14818" s="62">
        <v>60102601</v>
      </c>
      <c r="B14818" s="63" t="s">
        <v>13384</v>
      </c>
    </row>
    <row r="14819" spans="1:2" x14ac:dyDescent="0.25">
      <c r="A14819" s="62">
        <v>60102602</v>
      </c>
      <c r="B14819" s="63" t="s">
        <v>14792</v>
      </c>
    </row>
    <row r="14820" spans="1:2" x14ac:dyDescent="0.25">
      <c r="A14820" s="62">
        <v>60102603</v>
      </c>
      <c r="B14820" s="63" t="s">
        <v>5935</v>
      </c>
    </row>
    <row r="14821" spans="1:2" x14ac:dyDescent="0.25">
      <c r="A14821" s="62">
        <v>60102604</v>
      </c>
      <c r="B14821" s="63" t="s">
        <v>12537</v>
      </c>
    </row>
    <row r="14822" spans="1:2" x14ac:dyDescent="0.25">
      <c r="A14822" s="62">
        <v>60102605</v>
      </c>
      <c r="B14822" s="63" t="s">
        <v>6939</v>
      </c>
    </row>
    <row r="14823" spans="1:2" x14ac:dyDescent="0.25">
      <c r="A14823" s="62">
        <v>60102606</v>
      </c>
      <c r="B14823" s="63" t="s">
        <v>12086</v>
      </c>
    </row>
    <row r="14824" spans="1:2" x14ac:dyDescent="0.25">
      <c r="A14824" s="62">
        <v>60102607</v>
      </c>
      <c r="B14824" s="63" t="s">
        <v>9068</v>
      </c>
    </row>
    <row r="14825" spans="1:2" x14ac:dyDescent="0.25">
      <c r="A14825" s="62">
        <v>60102608</v>
      </c>
      <c r="B14825" s="63" t="s">
        <v>3246</v>
      </c>
    </row>
    <row r="14826" spans="1:2" x14ac:dyDescent="0.25">
      <c r="A14826" s="62">
        <v>60102609</v>
      </c>
      <c r="B14826" s="63" t="s">
        <v>8758</v>
      </c>
    </row>
    <row r="14827" spans="1:2" x14ac:dyDescent="0.25">
      <c r="A14827" s="62">
        <v>60102610</v>
      </c>
      <c r="B14827" s="63" t="s">
        <v>11758</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9056</v>
      </c>
    </row>
    <row r="14831" spans="1:2" x14ac:dyDescent="0.25">
      <c r="A14831" s="62">
        <v>60102614</v>
      </c>
      <c r="B14831" s="63" t="s">
        <v>5923</v>
      </c>
    </row>
    <row r="14832" spans="1:2" x14ac:dyDescent="0.25">
      <c r="A14832" s="62">
        <v>60102701</v>
      </c>
      <c r="B14832" s="63" t="s">
        <v>3946</v>
      </c>
    </row>
    <row r="14833" spans="1:2" x14ac:dyDescent="0.25">
      <c r="A14833" s="62">
        <v>60102702</v>
      </c>
      <c r="B14833" s="63" t="s">
        <v>4537</v>
      </c>
    </row>
    <row r="14834" spans="1:2" x14ac:dyDescent="0.25">
      <c r="A14834" s="62">
        <v>60102703</v>
      </c>
      <c r="B14834" s="63" t="s">
        <v>11189</v>
      </c>
    </row>
    <row r="14835" spans="1:2" x14ac:dyDescent="0.25">
      <c r="A14835" s="62">
        <v>60102704</v>
      </c>
      <c r="B14835" s="63" t="s">
        <v>6157</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5226</v>
      </c>
    </row>
    <row r="14839" spans="1:2" x14ac:dyDescent="0.25">
      <c r="A14839" s="62">
        <v>60102708</v>
      </c>
      <c r="B14839" s="63" t="s">
        <v>7117</v>
      </c>
    </row>
    <row r="14840" spans="1:2" x14ac:dyDescent="0.25">
      <c r="A14840" s="62">
        <v>60102709</v>
      </c>
      <c r="B14840" s="63" t="s">
        <v>12326</v>
      </c>
    </row>
    <row r="14841" spans="1:2" x14ac:dyDescent="0.25">
      <c r="A14841" s="62">
        <v>60102710</v>
      </c>
      <c r="B14841" s="63" t="s">
        <v>7664</v>
      </c>
    </row>
    <row r="14842" spans="1:2" x14ac:dyDescent="0.25">
      <c r="A14842" s="62">
        <v>60102711</v>
      </c>
      <c r="B14842" s="63" t="s">
        <v>18702</v>
      </c>
    </row>
    <row r="14843" spans="1:2" x14ac:dyDescent="0.25">
      <c r="A14843" s="62">
        <v>60102712</v>
      </c>
      <c r="B14843" s="63" t="s">
        <v>11193</v>
      </c>
    </row>
    <row r="14844" spans="1:2" x14ac:dyDescent="0.25">
      <c r="A14844" s="62">
        <v>60102713</v>
      </c>
      <c r="B14844" s="63" t="s">
        <v>5799</v>
      </c>
    </row>
    <row r="14845" spans="1:2" x14ac:dyDescent="0.25">
      <c r="A14845" s="62">
        <v>60102714</v>
      </c>
      <c r="B14845" s="63" t="s">
        <v>13040</v>
      </c>
    </row>
    <row r="14846" spans="1:2" x14ac:dyDescent="0.25">
      <c r="A14846" s="62">
        <v>60102715</v>
      </c>
      <c r="B14846" s="63" t="s">
        <v>11499</v>
      </c>
    </row>
    <row r="14847" spans="1:2" x14ac:dyDescent="0.25">
      <c r="A14847" s="62">
        <v>60102717</v>
      </c>
      <c r="B14847" s="63" t="s">
        <v>8197</v>
      </c>
    </row>
    <row r="14848" spans="1:2" x14ac:dyDescent="0.25">
      <c r="A14848" s="62">
        <v>60102718</v>
      </c>
      <c r="B14848" s="63" t="s">
        <v>2567</v>
      </c>
    </row>
    <row r="14849" spans="1:2" x14ac:dyDescent="0.25">
      <c r="A14849" s="62">
        <v>60102801</v>
      </c>
      <c r="B14849" s="63" t="s">
        <v>9841</v>
      </c>
    </row>
    <row r="14850" spans="1:2" x14ac:dyDescent="0.25">
      <c r="A14850" s="62">
        <v>60102802</v>
      </c>
      <c r="B14850" s="63" t="s">
        <v>3904</v>
      </c>
    </row>
    <row r="14851" spans="1:2" x14ac:dyDescent="0.25">
      <c r="A14851" s="62">
        <v>60102803</v>
      </c>
      <c r="B14851" s="63" t="s">
        <v>3122</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10533</v>
      </c>
    </row>
    <row r="14855" spans="1:2" x14ac:dyDescent="0.25">
      <c r="A14855" s="62">
        <v>60102807</v>
      </c>
      <c r="B14855" s="63" t="s">
        <v>15704</v>
      </c>
    </row>
    <row r="14856" spans="1:2" x14ac:dyDescent="0.25">
      <c r="A14856" s="62">
        <v>60102901</v>
      </c>
      <c r="B14856" s="63" t="s">
        <v>14741</v>
      </c>
    </row>
    <row r="14857" spans="1:2" x14ac:dyDescent="0.25">
      <c r="A14857" s="62">
        <v>60102902</v>
      </c>
      <c r="B14857" s="63" t="s">
        <v>16463</v>
      </c>
    </row>
    <row r="14858" spans="1:2" x14ac:dyDescent="0.25">
      <c r="A14858" s="62">
        <v>60102903</v>
      </c>
      <c r="B14858" s="63" t="s">
        <v>9047</v>
      </c>
    </row>
    <row r="14859" spans="1:2" x14ac:dyDescent="0.25">
      <c r="A14859" s="62">
        <v>60102904</v>
      </c>
      <c r="B14859" s="63" t="s">
        <v>4721</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12275</v>
      </c>
    </row>
    <row r="14863" spans="1:2" x14ac:dyDescent="0.25">
      <c r="A14863" s="62">
        <v>60102908</v>
      </c>
      <c r="B14863" s="63" t="s">
        <v>18648</v>
      </c>
    </row>
    <row r="14864" spans="1:2" x14ac:dyDescent="0.25">
      <c r="A14864" s="62">
        <v>60102909</v>
      </c>
      <c r="B14864" s="63" t="s">
        <v>16267</v>
      </c>
    </row>
    <row r="14865" spans="1:2" x14ac:dyDescent="0.25">
      <c r="A14865" s="62">
        <v>60102910</v>
      </c>
      <c r="B14865" s="63" t="s">
        <v>12214</v>
      </c>
    </row>
    <row r="14866" spans="1:2" x14ac:dyDescent="0.25">
      <c r="A14866" s="62">
        <v>60102911</v>
      </c>
      <c r="B14866" s="63" t="s">
        <v>15361</v>
      </c>
    </row>
    <row r="14867" spans="1:2" x14ac:dyDescent="0.25">
      <c r="A14867" s="62">
        <v>60102912</v>
      </c>
      <c r="B14867" s="63" t="s">
        <v>11547</v>
      </c>
    </row>
    <row r="14868" spans="1:2" x14ac:dyDescent="0.25">
      <c r="A14868" s="62">
        <v>60102913</v>
      </c>
      <c r="B14868" s="63" t="s">
        <v>2028</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9341</v>
      </c>
    </row>
    <row r="14874" spans="1:2" x14ac:dyDescent="0.25">
      <c r="A14874" s="62">
        <v>60103002</v>
      </c>
      <c r="B14874" s="63" t="s">
        <v>11620</v>
      </c>
    </row>
    <row r="14875" spans="1:2" x14ac:dyDescent="0.25">
      <c r="A14875" s="62">
        <v>60103003</v>
      </c>
      <c r="B14875" s="63" t="s">
        <v>10452</v>
      </c>
    </row>
    <row r="14876" spans="1:2" x14ac:dyDescent="0.25">
      <c r="A14876" s="62">
        <v>60103004</v>
      </c>
      <c r="B14876" s="63" t="s">
        <v>9072</v>
      </c>
    </row>
    <row r="14877" spans="1:2" x14ac:dyDescent="0.25">
      <c r="A14877" s="62">
        <v>60103005</v>
      </c>
      <c r="B14877" s="63" t="s">
        <v>6034</v>
      </c>
    </row>
    <row r="14878" spans="1:2" x14ac:dyDescent="0.25">
      <c r="A14878" s="62">
        <v>60103006</v>
      </c>
      <c r="B14878" s="63" t="s">
        <v>8261</v>
      </c>
    </row>
    <row r="14879" spans="1:2" x14ac:dyDescent="0.25">
      <c r="A14879" s="62">
        <v>60103007</v>
      </c>
      <c r="B14879" s="63" t="s">
        <v>15689</v>
      </c>
    </row>
    <row r="14880" spans="1:2" x14ac:dyDescent="0.25">
      <c r="A14880" s="62">
        <v>60103008</v>
      </c>
      <c r="B14880" s="63" t="s">
        <v>3275</v>
      </c>
    </row>
    <row r="14881" spans="1:2" x14ac:dyDescent="0.25">
      <c r="A14881" s="62">
        <v>60103009</v>
      </c>
      <c r="B14881" s="63" t="s">
        <v>18682</v>
      </c>
    </row>
    <row r="14882" spans="1:2" x14ac:dyDescent="0.25">
      <c r="A14882" s="62">
        <v>60103010</v>
      </c>
      <c r="B14882" s="63" t="s">
        <v>14340</v>
      </c>
    </row>
    <row r="14883" spans="1:2" x14ac:dyDescent="0.25">
      <c r="A14883" s="62">
        <v>60103012</v>
      </c>
      <c r="B14883" s="63" t="s">
        <v>8883</v>
      </c>
    </row>
    <row r="14884" spans="1:2" x14ac:dyDescent="0.25">
      <c r="A14884" s="62">
        <v>60103013</v>
      </c>
      <c r="B14884" s="63" t="s">
        <v>9917</v>
      </c>
    </row>
    <row r="14885" spans="1:2" x14ac:dyDescent="0.25">
      <c r="A14885" s="62">
        <v>60103101</v>
      </c>
      <c r="B14885" s="63" t="s">
        <v>18030</v>
      </c>
    </row>
    <row r="14886" spans="1:2" x14ac:dyDescent="0.25">
      <c r="A14886" s="62">
        <v>60103102</v>
      </c>
      <c r="B14886" s="63" t="s">
        <v>4090</v>
      </c>
    </row>
    <row r="14887" spans="1:2" x14ac:dyDescent="0.25">
      <c r="A14887" s="62">
        <v>60103103</v>
      </c>
      <c r="B14887" s="63" t="s">
        <v>6987</v>
      </c>
    </row>
    <row r="14888" spans="1:2" x14ac:dyDescent="0.25">
      <c r="A14888" s="62">
        <v>60103104</v>
      </c>
      <c r="B14888" s="63" t="s">
        <v>15510</v>
      </c>
    </row>
    <row r="14889" spans="1:2" x14ac:dyDescent="0.25">
      <c r="A14889" s="62">
        <v>60103105</v>
      </c>
      <c r="B14889" s="63" t="s">
        <v>18655</v>
      </c>
    </row>
    <row r="14890" spans="1:2" x14ac:dyDescent="0.25">
      <c r="A14890" s="62">
        <v>60103106</v>
      </c>
      <c r="B14890" s="63" t="s">
        <v>8390</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10773</v>
      </c>
    </row>
    <row r="14895" spans="1:2" x14ac:dyDescent="0.25">
      <c r="A14895" s="62">
        <v>60103111</v>
      </c>
      <c r="B14895" s="63" t="s">
        <v>17088</v>
      </c>
    </row>
    <row r="14896" spans="1:2" x14ac:dyDescent="0.25">
      <c r="A14896" s="62">
        <v>60103112</v>
      </c>
      <c r="B14896" s="63" t="s">
        <v>14396</v>
      </c>
    </row>
    <row r="14897" spans="1:2" x14ac:dyDescent="0.25">
      <c r="A14897" s="62">
        <v>60103201</v>
      </c>
      <c r="B14897" s="63" t="s">
        <v>5752</v>
      </c>
    </row>
    <row r="14898" spans="1:2" x14ac:dyDescent="0.25">
      <c r="A14898" s="62">
        <v>60103202</v>
      </c>
      <c r="B14898" s="63" t="s">
        <v>3465</v>
      </c>
    </row>
    <row r="14899" spans="1:2" x14ac:dyDescent="0.25">
      <c r="A14899" s="62">
        <v>60103203</v>
      </c>
      <c r="B14899" s="63" t="s">
        <v>12283</v>
      </c>
    </row>
    <row r="14900" spans="1:2" x14ac:dyDescent="0.25">
      <c r="A14900" s="62">
        <v>60103204</v>
      </c>
      <c r="B14900" s="63" t="s">
        <v>3403</v>
      </c>
    </row>
    <row r="14901" spans="1:2" x14ac:dyDescent="0.25">
      <c r="A14901" s="62">
        <v>60103301</v>
      </c>
      <c r="B14901" s="63" t="s">
        <v>5489</v>
      </c>
    </row>
    <row r="14902" spans="1:2" x14ac:dyDescent="0.25">
      <c r="A14902" s="62">
        <v>60103302</v>
      </c>
      <c r="B14902" s="63" t="s">
        <v>4270</v>
      </c>
    </row>
    <row r="14903" spans="1:2" x14ac:dyDescent="0.25">
      <c r="A14903" s="62">
        <v>60103303</v>
      </c>
      <c r="B14903" s="63" t="s">
        <v>13928</v>
      </c>
    </row>
    <row r="14904" spans="1:2" x14ac:dyDescent="0.25">
      <c r="A14904" s="62">
        <v>60103401</v>
      </c>
      <c r="B14904" s="63" t="s">
        <v>5961</v>
      </c>
    </row>
    <row r="14905" spans="1:2" x14ac:dyDescent="0.25">
      <c r="A14905" s="62">
        <v>60103402</v>
      </c>
      <c r="B14905" s="63" t="s">
        <v>14167</v>
      </c>
    </row>
    <row r="14906" spans="1:2" x14ac:dyDescent="0.25">
      <c r="A14906" s="62">
        <v>60103403</v>
      </c>
      <c r="B14906" s="63" t="s">
        <v>9395</v>
      </c>
    </row>
    <row r="14907" spans="1:2" x14ac:dyDescent="0.25">
      <c r="A14907" s="62">
        <v>60103404</v>
      </c>
      <c r="B14907" s="63" t="s">
        <v>16462</v>
      </c>
    </row>
    <row r="14908" spans="1:2" x14ac:dyDescent="0.25">
      <c r="A14908" s="62">
        <v>60103405</v>
      </c>
      <c r="B14908" s="63" t="s">
        <v>1972</v>
      </c>
    </row>
    <row r="14909" spans="1:2" x14ac:dyDescent="0.25">
      <c r="A14909" s="62">
        <v>60103406</v>
      </c>
      <c r="B14909" s="63" t="s">
        <v>11904</v>
      </c>
    </row>
    <row r="14910" spans="1:2" x14ac:dyDescent="0.25">
      <c r="A14910" s="62">
        <v>60103407</v>
      </c>
      <c r="B14910" s="63" t="s">
        <v>4762</v>
      </c>
    </row>
    <row r="14911" spans="1:2" x14ac:dyDescent="0.25">
      <c r="A14911" s="62">
        <v>60103408</v>
      </c>
      <c r="B14911" s="63" t="s">
        <v>5035</v>
      </c>
    </row>
    <row r="14912" spans="1:2" x14ac:dyDescent="0.25">
      <c r="A14912" s="62">
        <v>60103409</v>
      </c>
      <c r="B14912" s="63" t="s">
        <v>5288</v>
      </c>
    </row>
    <row r="14913" spans="1:2" x14ac:dyDescent="0.25">
      <c r="A14913" s="62">
        <v>60103410</v>
      </c>
      <c r="B14913" s="63" t="s">
        <v>4155</v>
      </c>
    </row>
    <row r="14914" spans="1:2" x14ac:dyDescent="0.25">
      <c r="A14914" s="62">
        <v>60103501</v>
      </c>
      <c r="B14914" s="63" t="s">
        <v>5828</v>
      </c>
    </row>
    <row r="14915" spans="1:2" x14ac:dyDescent="0.25">
      <c r="A14915" s="62">
        <v>60103502</v>
      </c>
      <c r="B14915" s="63" t="s">
        <v>15321</v>
      </c>
    </row>
    <row r="14916" spans="1:2" x14ac:dyDescent="0.25">
      <c r="A14916" s="62">
        <v>60103503</v>
      </c>
      <c r="B14916" s="63" t="s">
        <v>12261</v>
      </c>
    </row>
    <row r="14917" spans="1:2" x14ac:dyDescent="0.25">
      <c r="A14917" s="62">
        <v>60103504</v>
      </c>
      <c r="B14917" s="63" t="s">
        <v>13319</v>
      </c>
    </row>
    <row r="14918" spans="1:2" x14ac:dyDescent="0.25">
      <c r="A14918" s="62">
        <v>60103601</v>
      </c>
      <c r="B14918" s="63" t="s">
        <v>9249</v>
      </c>
    </row>
    <row r="14919" spans="1:2" x14ac:dyDescent="0.25">
      <c r="A14919" s="62">
        <v>60103602</v>
      </c>
      <c r="B14919" s="63" t="s">
        <v>9274</v>
      </c>
    </row>
    <row r="14920" spans="1:2" x14ac:dyDescent="0.25">
      <c r="A14920" s="62">
        <v>60103603</v>
      </c>
      <c r="B14920" s="63" t="s">
        <v>11806</v>
      </c>
    </row>
    <row r="14921" spans="1:2" x14ac:dyDescent="0.25">
      <c r="A14921" s="62">
        <v>60103604</v>
      </c>
      <c r="B14921" s="63" t="s">
        <v>11310</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2635</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15858</v>
      </c>
    </row>
    <row r="14929" spans="1:2" x14ac:dyDescent="0.25">
      <c r="A14929" s="62">
        <v>60103706</v>
      </c>
      <c r="B14929" s="63" t="s">
        <v>4931</v>
      </c>
    </row>
    <row r="14930" spans="1:2" x14ac:dyDescent="0.25">
      <c r="A14930" s="62">
        <v>60103801</v>
      </c>
      <c r="B14930" s="63" t="s">
        <v>709</v>
      </c>
    </row>
    <row r="14931" spans="1:2" x14ac:dyDescent="0.25">
      <c r="A14931" s="62">
        <v>60103802</v>
      </c>
      <c r="B14931" s="63" t="s">
        <v>7098</v>
      </c>
    </row>
    <row r="14932" spans="1:2" x14ac:dyDescent="0.25">
      <c r="A14932" s="62">
        <v>60103803</v>
      </c>
      <c r="B14932" s="63" t="s">
        <v>13783</v>
      </c>
    </row>
    <row r="14933" spans="1:2" x14ac:dyDescent="0.25">
      <c r="A14933" s="62">
        <v>60103804</v>
      </c>
      <c r="B14933" s="63" t="s">
        <v>9692</v>
      </c>
    </row>
    <row r="14934" spans="1:2" x14ac:dyDescent="0.25">
      <c r="A14934" s="62">
        <v>60103805</v>
      </c>
      <c r="B14934" s="63" t="s">
        <v>7662</v>
      </c>
    </row>
    <row r="14935" spans="1:2" x14ac:dyDescent="0.25">
      <c r="A14935" s="62">
        <v>60103806</v>
      </c>
      <c r="B14935" s="63" t="s">
        <v>16906</v>
      </c>
    </row>
    <row r="14936" spans="1:2" x14ac:dyDescent="0.25">
      <c r="A14936" s="62">
        <v>60103807</v>
      </c>
      <c r="B14936" s="63" t="s">
        <v>8982</v>
      </c>
    </row>
    <row r="14937" spans="1:2" x14ac:dyDescent="0.25">
      <c r="A14937" s="62">
        <v>60103808</v>
      </c>
      <c r="B14937" s="63" t="s">
        <v>13064</v>
      </c>
    </row>
    <row r="14938" spans="1:2" x14ac:dyDescent="0.25">
      <c r="A14938" s="62">
        <v>60103809</v>
      </c>
      <c r="B14938" s="63" t="s">
        <v>13724</v>
      </c>
    </row>
    <row r="14939" spans="1:2" x14ac:dyDescent="0.25">
      <c r="A14939" s="62">
        <v>60103903</v>
      </c>
      <c r="B14939" s="63" t="s">
        <v>6852</v>
      </c>
    </row>
    <row r="14940" spans="1:2" x14ac:dyDescent="0.25">
      <c r="A14940" s="62">
        <v>60103904</v>
      </c>
      <c r="B14940" s="63" t="s">
        <v>16451</v>
      </c>
    </row>
    <row r="14941" spans="1:2" x14ac:dyDescent="0.25">
      <c r="A14941" s="62">
        <v>60103905</v>
      </c>
      <c r="B14941" s="63" t="s">
        <v>8837</v>
      </c>
    </row>
    <row r="14942" spans="1:2" x14ac:dyDescent="0.25">
      <c r="A14942" s="62">
        <v>60103906</v>
      </c>
      <c r="B14942" s="63" t="s">
        <v>17825</v>
      </c>
    </row>
    <row r="14943" spans="1:2" x14ac:dyDescent="0.25">
      <c r="A14943" s="62">
        <v>60103907</v>
      </c>
      <c r="B14943" s="63" t="s">
        <v>5513</v>
      </c>
    </row>
    <row r="14944" spans="1:2" x14ac:dyDescent="0.25">
      <c r="A14944" s="62">
        <v>60103908</v>
      </c>
      <c r="B14944" s="63" t="s">
        <v>15532</v>
      </c>
    </row>
    <row r="14945" spans="1:2" x14ac:dyDescent="0.25">
      <c r="A14945" s="62">
        <v>60103909</v>
      </c>
      <c r="B14945" s="63" t="s">
        <v>14378</v>
      </c>
    </row>
    <row r="14946" spans="1:2" x14ac:dyDescent="0.25">
      <c r="A14946" s="62">
        <v>60103911</v>
      </c>
      <c r="B14946" s="63" t="s">
        <v>4714</v>
      </c>
    </row>
    <row r="14947" spans="1:2" x14ac:dyDescent="0.25">
      <c r="A14947" s="62">
        <v>60103915</v>
      </c>
      <c r="B14947" s="63" t="s">
        <v>3766</v>
      </c>
    </row>
    <row r="14948" spans="1:2" x14ac:dyDescent="0.25">
      <c r="A14948" s="62">
        <v>60103916</v>
      </c>
      <c r="B14948" s="63" t="s">
        <v>6399</v>
      </c>
    </row>
    <row r="14949" spans="1:2" x14ac:dyDescent="0.25">
      <c r="A14949" s="62">
        <v>60103918</v>
      </c>
      <c r="B14949" s="63" t="s">
        <v>6907</v>
      </c>
    </row>
    <row r="14950" spans="1:2" x14ac:dyDescent="0.25">
      <c r="A14950" s="62">
        <v>60103919</v>
      </c>
      <c r="B14950" s="63" t="s">
        <v>178</v>
      </c>
    </row>
    <row r="14951" spans="1:2" x14ac:dyDescent="0.25">
      <c r="A14951" s="62">
        <v>60103920</v>
      </c>
      <c r="B14951" s="63" t="s">
        <v>829</v>
      </c>
    </row>
    <row r="14952" spans="1:2" x14ac:dyDescent="0.25">
      <c r="A14952" s="62">
        <v>60103921</v>
      </c>
      <c r="B14952" s="63" t="s">
        <v>2934</v>
      </c>
    </row>
    <row r="14953" spans="1:2" x14ac:dyDescent="0.25">
      <c r="A14953" s="62">
        <v>60103922</v>
      </c>
      <c r="B14953" s="63" t="s">
        <v>8706</v>
      </c>
    </row>
    <row r="14954" spans="1:2" x14ac:dyDescent="0.25">
      <c r="A14954" s="62">
        <v>60103923</v>
      </c>
      <c r="B14954" s="63" t="s">
        <v>13467</v>
      </c>
    </row>
    <row r="14955" spans="1:2" x14ac:dyDescent="0.25">
      <c r="A14955" s="62">
        <v>60103924</v>
      </c>
      <c r="B14955" s="63" t="s">
        <v>1321</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6601</v>
      </c>
    </row>
    <row r="14959" spans="1:2" x14ac:dyDescent="0.25">
      <c r="A14959" s="62">
        <v>60103928</v>
      </c>
      <c r="B14959" s="63" t="s">
        <v>3151</v>
      </c>
    </row>
    <row r="14960" spans="1:2" x14ac:dyDescent="0.25">
      <c r="A14960" s="62">
        <v>60103929</v>
      </c>
      <c r="B14960" s="63" t="s">
        <v>13737</v>
      </c>
    </row>
    <row r="14961" spans="1:2" x14ac:dyDescent="0.25">
      <c r="A14961" s="62">
        <v>60103930</v>
      </c>
      <c r="B14961" s="63" t="s">
        <v>264</v>
      </c>
    </row>
    <row r="14962" spans="1:2" x14ac:dyDescent="0.25">
      <c r="A14962" s="62">
        <v>60103931</v>
      </c>
      <c r="B14962" s="63" t="s">
        <v>7445</v>
      </c>
    </row>
    <row r="14963" spans="1:2" x14ac:dyDescent="0.25">
      <c r="A14963" s="62">
        <v>60103932</v>
      </c>
      <c r="B14963" s="63" t="s">
        <v>16634</v>
      </c>
    </row>
    <row r="14964" spans="1:2" x14ac:dyDescent="0.25">
      <c r="A14964" s="62">
        <v>60103933</v>
      </c>
      <c r="B14964" s="63" t="s">
        <v>11830</v>
      </c>
    </row>
    <row r="14965" spans="1:2" x14ac:dyDescent="0.25">
      <c r="A14965" s="62">
        <v>60103934</v>
      </c>
      <c r="B14965" s="63" t="s">
        <v>13698</v>
      </c>
    </row>
    <row r="14966" spans="1:2" x14ac:dyDescent="0.25">
      <c r="A14966" s="62">
        <v>60103936</v>
      </c>
      <c r="B14966" s="63" t="s">
        <v>3187</v>
      </c>
    </row>
    <row r="14967" spans="1:2" x14ac:dyDescent="0.25">
      <c r="A14967" s="62">
        <v>60104001</v>
      </c>
      <c r="B14967" s="63" t="s">
        <v>1371</v>
      </c>
    </row>
    <row r="14968" spans="1:2" x14ac:dyDescent="0.25">
      <c r="A14968" s="62">
        <v>60104002</v>
      </c>
      <c r="B14968" s="63" t="s">
        <v>13056</v>
      </c>
    </row>
    <row r="14969" spans="1:2" x14ac:dyDescent="0.25">
      <c r="A14969" s="62">
        <v>60104003</v>
      </c>
      <c r="B14969" s="63" t="s">
        <v>17299</v>
      </c>
    </row>
    <row r="14970" spans="1:2" x14ac:dyDescent="0.25">
      <c r="A14970" s="62">
        <v>60104004</v>
      </c>
      <c r="B14970" s="63" t="s">
        <v>14049</v>
      </c>
    </row>
    <row r="14971" spans="1:2" x14ac:dyDescent="0.25">
      <c r="A14971" s="62">
        <v>60104005</v>
      </c>
      <c r="B14971" s="63" t="s">
        <v>7291</v>
      </c>
    </row>
    <row r="14972" spans="1:2" x14ac:dyDescent="0.25">
      <c r="A14972" s="62">
        <v>60104006</v>
      </c>
      <c r="B14972" s="63" t="s">
        <v>4124</v>
      </c>
    </row>
    <row r="14973" spans="1:2" x14ac:dyDescent="0.25">
      <c r="A14973" s="62">
        <v>60104007</v>
      </c>
      <c r="B14973" s="63" t="s">
        <v>9339</v>
      </c>
    </row>
    <row r="14974" spans="1:2" x14ac:dyDescent="0.25">
      <c r="A14974" s="62">
        <v>60104008</v>
      </c>
      <c r="B14974" s="63" t="s">
        <v>14905</v>
      </c>
    </row>
    <row r="14975" spans="1:2" x14ac:dyDescent="0.25">
      <c r="A14975" s="62">
        <v>60104101</v>
      </c>
      <c r="B14975" s="63" t="s">
        <v>14203</v>
      </c>
    </row>
    <row r="14976" spans="1:2" x14ac:dyDescent="0.25">
      <c r="A14976" s="62">
        <v>60104102</v>
      </c>
      <c r="B14976" s="63" t="s">
        <v>12156</v>
      </c>
    </row>
    <row r="14977" spans="1:2" x14ac:dyDescent="0.25">
      <c r="A14977" s="62">
        <v>60104103</v>
      </c>
      <c r="B14977" s="63" t="s">
        <v>7663</v>
      </c>
    </row>
    <row r="14978" spans="1:2" x14ac:dyDescent="0.25">
      <c r="A14978" s="62">
        <v>60104104</v>
      </c>
      <c r="B14978" s="63" t="s">
        <v>17855</v>
      </c>
    </row>
    <row r="14979" spans="1:2" x14ac:dyDescent="0.25">
      <c r="A14979" s="62">
        <v>60104105</v>
      </c>
      <c r="B14979" s="63" t="s">
        <v>9125</v>
      </c>
    </row>
    <row r="14980" spans="1:2" x14ac:dyDescent="0.25">
      <c r="A14980" s="62">
        <v>60104106</v>
      </c>
      <c r="B14980" s="63" t="s">
        <v>18215</v>
      </c>
    </row>
    <row r="14981" spans="1:2" x14ac:dyDescent="0.25">
      <c r="A14981" s="62">
        <v>60104107</v>
      </c>
      <c r="B14981" s="63" t="s">
        <v>2867</v>
      </c>
    </row>
    <row r="14982" spans="1:2" x14ac:dyDescent="0.25">
      <c r="A14982" s="62">
        <v>60104201</v>
      </c>
      <c r="B14982" s="63" t="s">
        <v>4625</v>
      </c>
    </row>
    <row r="14983" spans="1:2" x14ac:dyDescent="0.25">
      <c r="A14983" s="62">
        <v>60104202</v>
      </c>
      <c r="B14983" s="63" t="s">
        <v>9588</v>
      </c>
    </row>
    <row r="14984" spans="1:2" x14ac:dyDescent="0.25">
      <c r="A14984" s="62">
        <v>60104203</v>
      </c>
      <c r="B14984" s="63" t="s">
        <v>8755</v>
      </c>
    </row>
    <row r="14985" spans="1:2" x14ac:dyDescent="0.25">
      <c r="A14985" s="62">
        <v>60104204</v>
      </c>
      <c r="B14985" s="63" t="s">
        <v>7243</v>
      </c>
    </row>
    <row r="14986" spans="1:2" x14ac:dyDescent="0.25">
      <c r="A14986" s="62">
        <v>60104301</v>
      </c>
      <c r="B14986" s="63" t="s">
        <v>7432</v>
      </c>
    </row>
    <row r="14987" spans="1:2" x14ac:dyDescent="0.25">
      <c r="A14987" s="62">
        <v>60104302</v>
      </c>
      <c r="B14987" s="63" t="s">
        <v>1538</v>
      </c>
    </row>
    <row r="14988" spans="1:2" x14ac:dyDescent="0.25">
      <c r="A14988" s="62">
        <v>60104303</v>
      </c>
      <c r="B14988" s="63" t="s">
        <v>13358</v>
      </c>
    </row>
    <row r="14989" spans="1:2" x14ac:dyDescent="0.25">
      <c r="A14989" s="62">
        <v>60104401</v>
      </c>
      <c r="B14989" s="63" t="s">
        <v>14530</v>
      </c>
    </row>
    <row r="14990" spans="1:2" x14ac:dyDescent="0.25">
      <c r="A14990" s="62">
        <v>60104402</v>
      </c>
      <c r="B14990" s="63" t="s">
        <v>2494</v>
      </c>
    </row>
    <row r="14991" spans="1:2" x14ac:dyDescent="0.25">
      <c r="A14991" s="62">
        <v>60104403</v>
      </c>
      <c r="B14991" s="63" t="s">
        <v>6538</v>
      </c>
    </row>
    <row r="14992" spans="1:2" x14ac:dyDescent="0.25">
      <c r="A14992" s="62">
        <v>60104404</v>
      </c>
      <c r="B14992" s="63" t="s">
        <v>684</v>
      </c>
    </row>
    <row r="14993" spans="1:2" x14ac:dyDescent="0.25">
      <c r="A14993" s="62">
        <v>60104405</v>
      </c>
      <c r="B14993" s="63" t="s">
        <v>14869</v>
      </c>
    </row>
    <row r="14994" spans="1:2" x14ac:dyDescent="0.25">
      <c r="A14994" s="62">
        <v>60104406</v>
      </c>
      <c r="B14994" s="63" t="s">
        <v>16387</v>
      </c>
    </row>
    <row r="14995" spans="1:2" x14ac:dyDescent="0.25">
      <c r="A14995" s="62">
        <v>60104407</v>
      </c>
      <c r="B14995" s="63" t="s">
        <v>3068</v>
      </c>
    </row>
    <row r="14996" spans="1:2" x14ac:dyDescent="0.25">
      <c r="A14996" s="62">
        <v>60104408</v>
      </c>
      <c r="B14996" s="63" t="s">
        <v>10054</v>
      </c>
    </row>
    <row r="14997" spans="1:2" x14ac:dyDescent="0.25">
      <c r="A14997" s="62">
        <v>60104501</v>
      </c>
      <c r="B14997" s="63" t="s">
        <v>15377</v>
      </c>
    </row>
    <row r="14998" spans="1:2" x14ac:dyDescent="0.25">
      <c r="A14998" s="62">
        <v>60104502</v>
      </c>
      <c r="B14998" s="63" t="s">
        <v>8935</v>
      </c>
    </row>
    <row r="14999" spans="1:2" x14ac:dyDescent="0.25">
      <c r="A14999" s="62">
        <v>60104503</v>
      </c>
      <c r="B14999" s="63" t="s">
        <v>5854</v>
      </c>
    </row>
    <row r="15000" spans="1:2" x14ac:dyDescent="0.25">
      <c r="A15000" s="62">
        <v>60104504</v>
      </c>
      <c r="B15000" s="63" t="s">
        <v>12502</v>
      </c>
    </row>
    <row r="15001" spans="1:2" x14ac:dyDescent="0.25">
      <c r="A15001" s="62">
        <v>60104505</v>
      </c>
      <c r="B15001" s="63" t="s">
        <v>5488</v>
      </c>
    </row>
    <row r="15002" spans="1:2" x14ac:dyDescent="0.25">
      <c r="A15002" s="62">
        <v>60104506</v>
      </c>
      <c r="B15002" s="63" t="s">
        <v>10586</v>
      </c>
    </row>
    <row r="15003" spans="1:2" x14ac:dyDescent="0.25">
      <c r="A15003" s="62">
        <v>60104507</v>
      </c>
      <c r="B15003" s="63" t="s">
        <v>9048</v>
      </c>
    </row>
    <row r="15004" spans="1:2" x14ac:dyDescent="0.25">
      <c r="A15004" s="62">
        <v>60104508</v>
      </c>
      <c r="B15004" s="63" t="s">
        <v>18725</v>
      </c>
    </row>
    <row r="15005" spans="1:2" x14ac:dyDescent="0.25">
      <c r="A15005" s="62">
        <v>60104509</v>
      </c>
      <c r="B15005" s="63" t="s">
        <v>7225</v>
      </c>
    </row>
    <row r="15006" spans="1:2" x14ac:dyDescent="0.25">
      <c r="A15006" s="62">
        <v>60104511</v>
      </c>
      <c r="B15006" s="63" t="s">
        <v>11271</v>
      </c>
    </row>
    <row r="15007" spans="1:2" x14ac:dyDescent="0.25">
      <c r="A15007" s="62">
        <v>60104601</v>
      </c>
      <c r="B15007" s="63" t="s">
        <v>9855</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3832</v>
      </c>
    </row>
    <row r="15012" spans="1:2" x14ac:dyDescent="0.25">
      <c r="A15012" s="62">
        <v>60104607</v>
      </c>
      <c r="B15012" s="63" t="s">
        <v>18216</v>
      </c>
    </row>
    <row r="15013" spans="1:2" x14ac:dyDescent="0.25">
      <c r="A15013" s="62">
        <v>60104608</v>
      </c>
      <c r="B15013" s="63" t="s">
        <v>8016</v>
      </c>
    </row>
    <row r="15014" spans="1:2" x14ac:dyDescent="0.25">
      <c r="A15014" s="62">
        <v>60104609</v>
      </c>
      <c r="B15014" s="63" t="s">
        <v>1775</v>
      </c>
    </row>
    <row r="15015" spans="1:2" x14ac:dyDescent="0.25">
      <c r="A15015" s="62">
        <v>60104610</v>
      </c>
      <c r="B15015" s="63" t="s">
        <v>10350</v>
      </c>
    </row>
    <row r="15016" spans="1:2" x14ac:dyDescent="0.25">
      <c r="A15016" s="62">
        <v>60104611</v>
      </c>
      <c r="B15016" s="63" t="s">
        <v>2297</v>
      </c>
    </row>
    <row r="15017" spans="1:2" x14ac:dyDescent="0.25">
      <c r="A15017" s="62">
        <v>60104612</v>
      </c>
      <c r="B15017" s="63" t="s">
        <v>13779</v>
      </c>
    </row>
    <row r="15018" spans="1:2" x14ac:dyDescent="0.25">
      <c r="A15018" s="62">
        <v>60104701</v>
      </c>
      <c r="B15018" s="63" t="s">
        <v>14359</v>
      </c>
    </row>
    <row r="15019" spans="1:2" x14ac:dyDescent="0.25">
      <c r="A15019" s="62">
        <v>60104702</v>
      </c>
      <c r="B15019" s="63" t="s">
        <v>8555</v>
      </c>
    </row>
    <row r="15020" spans="1:2" x14ac:dyDescent="0.25">
      <c r="A15020" s="62">
        <v>60104703</v>
      </c>
      <c r="B15020" s="63" t="s">
        <v>14755</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6512</v>
      </c>
    </row>
    <row r="15026" spans="1:2" x14ac:dyDescent="0.25">
      <c r="A15026" s="62">
        <v>60104801</v>
      </c>
      <c r="B15026" s="63" t="s">
        <v>5601</v>
      </c>
    </row>
    <row r="15027" spans="1:2" x14ac:dyDescent="0.25">
      <c r="A15027" s="62">
        <v>60104802</v>
      </c>
      <c r="B15027" s="63" t="s">
        <v>13518</v>
      </c>
    </row>
    <row r="15028" spans="1:2" x14ac:dyDescent="0.25">
      <c r="A15028" s="62">
        <v>60104803</v>
      </c>
      <c r="B15028" s="63" t="s">
        <v>3892</v>
      </c>
    </row>
    <row r="15029" spans="1:2" x14ac:dyDescent="0.25">
      <c r="A15029" s="62">
        <v>60104804</v>
      </c>
      <c r="B15029" s="63" t="s">
        <v>3228</v>
      </c>
    </row>
    <row r="15030" spans="1:2" x14ac:dyDescent="0.25">
      <c r="A15030" s="62">
        <v>60104805</v>
      </c>
      <c r="B15030" s="63" t="s">
        <v>16088</v>
      </c>
    </row>
    <row r="15031" spans="1:2" x14ac:dyDescent="0.25">
      <c r="A15031" s="62">
        <v>60104806</v>
      </c>
      <c r="B15031" s="63" t="s">
        <v>6469</v>
      </c>
    </row>
    <row r="15032" spans="1:2" x14ac:dyDescent="0.25">
      <c r="A15032" s="62">
        <v>60104807</v>
      </c>
      <c r="B15032" s="63" t="s">
        <v>2839</v>
      </c>
    </row>
    <row r="15033" spans="1:2" x14ac:dyDescent="0.25">
      <c r="A15033" s="62">
        <v>60104808</v>
      </c>
      <c r="B15033" s="63" t="s">
        <v>8743</v>
      </c>
    </row>
    <row r="15034" spans="1:2" x14ac:dyDescent="0.25">
      <c r="A15034" s="62">
        <v>60104809</v>
      </c>
      <c r="B15034" s="63" t="s">
        <v>5223</v>
      </c>
    </row>
    <row r="15035" spans="1:2" x14ac:dyDescent="0.25">
      <c r="A15035" s="62">
        <v>60104810</v>
      </c>
      <c r="B15035" s="63" t="s">
        <v>18409</v>
      </c>
    </row>
    <row r="15036" spans="1:2" x14ac:dyDescent="0.25">
      <c r="A15036" s="62">
        <v>60104811</v>
      </c>
      <c r="B15036" s="63" t="s">
        <v>8882</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4328</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3163</v>
      </c>
    </row>
    <row r="15044" spans="1:2" x14ac:dyDescent="0.25">
      <c r="A15044" s="62">
        <v>60104903</v>
      </c>
      <c r="B15044" s="63" t="s">
        <v>13396</v>
      </c>
    </row>
    <row r="15045" spans="1:2" x14ac:dyDescent="0.25">
      <c r="A15045" s="62">
        <v>60104904</v>
      </c>
      <c r="B15045" s="63" t="s">
        <v>8295</v>
      </c>
    </row>
    <row r="15046" spans="1:2" x14ac:dyDescent="0.25">
      <c r="A15046" s="62">
        <v>60104905</v>
      </c>
      <c r="B15046" s="63" t="s">
        <v>16179</v>
      </c>
    </row>
    <row r="15047" spans="1:2" x14ac:dyDescent="0.25">
      <c r="A15047" s="62">
        <v>60104906</v>
      </c>
      <c r="B15047" s="63" t="s">
        <v>3532</v>
      </c>
    </row>
    <row r="15048" spans="1:2" x14ac:dyDescent="0.25">
      <c r="A15048" s="62">
        <v>60104907</v>
      </c>
      <c r="B15048" s="63" t="s">
        <v>8257</v>
      </c>
    </row>
    <row r="15049" spans="1:2" x14ac:dyDescent="0.25">
      <c r="A15049" s="62">
        <v>60104908</v>
      </c>
      <c r="B15049" s="63" t="s">
        <v>6383</v>
      </c>
    </row>
    <row r="15050" spans="1:2" x14ac:dyDescent="0.25">
      <c r="A15050" s="62">
        <v>60104909</v>
      </c>
      <c r="B15050" s="63" t="s">
        <v>7660</v>
      </c>
    </row>
    <row r="15051" spans="1:2" x14ac:dyDescent="0.25">
      <c r="A15051" s="62">
        <v>60104910</v>
      </c>
      <c r="B15051" s="63" t="s">
        <v>14570</v>
      </c>
    </row>
    <row r="15052" spans="1:2" x14ac:dyDescent="0.25">
      <c r="A15052" s="62">
        <v>60104911</v>
      </c>
      <c r="B15052" s="63" t="s">
        <v>2887</v>
      </c>
    </row>
    <row r="15053" spans="1:2" x14ac:dyDescent="0.25">
      <c r="A15053" s="62">
        <v>60104912</v>
      </c>
      <c r="B15053" s="63" t="s">
        <v>8967</v>
      </c>
    </row>
    <row r="15054" spans="1:2" x14ac:dyDescent="0.25">
      <c r="A15054" s="62">
        <v>60105001</v>
      </c>
      <c r="B15054" s="63" t="s">
        <v>5514</v>
      </c>
    </row>
    <row r="15055" spans="1:2" x14ac:dyDescent="0.25">
      <c r="A15055" s="62">
        <v>60105002</v>
      </c>
      <c r="B15055" s="63" t="s">
        <v>14448</v>
      </c>
    </row>
    <row r="15056" spans="1:2" x14ac:dyDescent="0.25">
      <c r="A15056" s="62">
        <v>60105003</v>
      </c>
      <c r="B15056" s="63" t="s">
        <v>12851</v>
      </c>
    </row>
    <row r="15057" spans="1:2" x14ac:dyDescent="0.25">
      <c r="A15057" s="62">
        <v>60105004</v>
      </c>
      <c r="B15057" s="63" t="s">
        <v>1348</v>
      </c>
    </row>
    <row r="15058" spans="1:2" x14ac:dyDescent="0.25">
      <c r="A15058" s="62">
        <v>60105005</v>
      </c>
      <c r="B15058" s="63" t="s">
        <v>16240</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5114</v>
      </c>
    </row>
    <row r="15062" spans="1:2" x14ac:dyDescent="0.25">
      <c r="A15062" s="62">
        <v>60105103</v>
      </c>
      <c r="B15062" s="63" t="s">
        <v>3186</v>
      </c>
    </row>
    <row r="15063" spans="1:2" x14ac:dyDescent="0.25">
      <c r="A15063" s="62">
        <v>60105104</v>
      </c>
      <c r="B15063" s="63" t="s">
        <v>11001</v>
      </c>
    </row>
    <row r="15064" spans="1:2" x14ac:dyDescent="0.25">
      <c r="A15064" s="62">
        <v>60105201</v>
      </c>
      <c r="B15064" s="63" t="s">
        <v>16784</v>
      </c>
    </row>
    <row r="15065" spans="1:2" x14ac:dyDescent="0.25">
      <c r="A15065" s="62">
        <v>60105202</v>
      </c>
      <c r="B15065" s="63" t="s">
        <v>10300</v>
      </c>
    </row>
    <row r="15066" spans="1:2" x14ac:dyDescent="0.25">
      <c r="A15066" s="62">
        <v>60105203</v>
      </c>
      <c r="B15066" s="63" t="s">
        <v>14773</v>
      </c>
    </row>
    <row r="15067" spans="1:2" x14ac:dyDescent="0.25">
      <c r="A15067" s="62">
        <v>60105301</v>
      </c>
      <c r="B15067" s="63" t="s">
        <v>15463</v>
      </c>
    </row>
    <row r="15068" spans="1:2" x14ac:dyDescent="0.25">
      <c r="A15068" s="62">
        <v>60105302</v>
      </c>
      <c r="B15068" s="63" t="s">
        <v>15119</v>
      </c>
    </row>
    <row r="15069" spans="1:2" x14ac:dyDescent="0.25">
      <c r="A15069" s="62">
        <v>60105303</v>
      </c>
      <c r="B15069" s="63" t="s">
        <v>12679</v>
      </c>
    </row>
    <row r="15070" spans="1:2" x14ac:dyDescent="0.25">
      <c r="A15070" s="62">
        <v>60105304</v>
      </c>
      <c r="B15070" s="63" t="s">
        <v>11218</v>
      </c>
    </row>
    <row r="15071" spans="1:2" x14ac:dyDescent="0.25">
      <c r="A15071" s="62">
        <v>60105305</v>
      </c>
      <c r="B15071" s="63" t="s">
        <v>11402</v>
      </c>
    </row>
    <row r="15072" spans="1:2" x14ac:dyDescent="0.25">
      <c r="A15072" s="62">
        <v>60105306</v>
      </c>
      <c r="B15072" s="63" t="s">
        <v>10888</v>
      </c>
    </row>
    <row r="15073" spans="1:2" x14ac:dyDescent="0.25">
      <c r="A15073" s="62">
        <v>60105307</v>
      </c>
      <c r="B15073" s="63" t="s">
        <v>18788</v>
      </c>
    </row>
    <row r="15074" spans="1:2" x14ac:dyDescent="0.25">
      <c r="A15074" s="62">
        <v>60105308</v>
      </c>
      <c r="B15074" s="63" t="s">
        <v>12600</v>
      </c>
    </row>
    <row r="15075" spans="1:2" x14ac:dyDescent="0.25">
      <c r="A15075" s="62">
        <v>60105309</v>
      </c>
      <c r="B15075" s="63" t="s">
        <v>4491</v>
      </c>
    </row>
    <row r="15076" spans="1:2" x14ac:dyDescent="0.25">
      <c r="A15076" s="62">
        <v>60105401</v>
      </c>
      <c r="B15076" s="63" t="s">
        <v>6450</v>
      </c>
    </row>
    <row r="15077" spans="1:2" x14ac:dyDescent="0.25">
      <c r="A15077" s="62">
        <v>60105402</v>
      </c>
      <c r="B15077" s="63" t="s">
        <v>7319</v>
      </c>
    </row>
    <row r="15078" spans="1:2" x14ac:dyDescent="0.25">
      <c r="A15078" s="62">
        <v>60105403</v>
      </c>
      <c r="B15078" s="63" t="s">
        <v>11503</v>
      </c>
    </row>
    <row r="15079" spans="1:2" x14ac:dyDescent="0.25">
      <c r="A15079" s="62">
        <v>60105404</v>
      </c>
      <c r="B15079" s="63" t="s">
        <v>11784</v>
      </c>
    </row>
    <row r="15080" spans="1:2" x14ac:dyDescent="0.25">
      <c r="A15080" s="62">
        <v>60105405</v>
      </c>
      <c r="B15080" s="63" t="s">
        <v>1526</v>
      </c>
    </row>
    <row r="15081" spans="1:2" x14ac:dyDescent="0.25">
      <c r="A15081" s="62">
        <v>60105406</v>
      </c>
      <c r="B15081" s="63" t="s">
        <v>5324</v>
      </c>
    </row>
    <row r="15082" spans="1:2" x14ac:dyDescent="0.25">
      <c r="A15082" s="62">
        <v>60105407</v>
      </c>
      <c r="B15082" s="63" t="s">
        <v>14232</v>
      </c>
    </row>
    <row r="15083" spans="1:2" x14ac:dyDescent="0.25">
      <c r="A15083" s="62">
        <v>60105408</v>
      </c>
      <c r="B15083" s="63" t="s">
        <v>10197</v>
      </c>
    </row>
    <row r="15084" spans="1:2" x14ac:dyDescent="0.25">
      <c r="A15084" s="62">
        <v>60105409</v>
      </c>
      <c r="B15084" s="63" t="s">
        <v>11612</v>
      </c>
    </row>
    <row r="15085" spans="1:2" x14ac:dyDescent="0.25">
      <c r="A15085" s="62">
        <v>60105410</v>
      </c>
      <c r="B15085" s="63" t="s">
        <v>4207</v>
      </c>
    </row>
    <row r="15086" spans="1:2" x14ac:dyDescent="0.25">
      <c r="A15086" s="62">
        <v>60105411</v>
      </c>
      <c r="B15086" s="63" t="s">
        <v>17821</v>
      </c>
    </row>
    <row r="15087" spans="1:2" x14ac:dyDescent="0.25">
      <c r="A15087" s="62">
        <v>60105412</v>
      </c>
      <c r="B15087" s="63" t="s">
        <v>7938</v>
      </c>
    </row>
    <row r="15088" spans="1:2" x14ac:dyDescent="0.25">
      <c r="A15088" s="62">
        <v>60105413</v>
      </c>
      <c r="B15088" s="63" t="s">
        <v>1253</v>
      </c>
    </row>
    <row r="15089" spans="1:2" x14ac:dyDescent="0.25">
      <c r="A15089" s="62">
        <v>60105414</v>
      </c>
      <c r="B15089" s="63" t="s">
        <v>11220</v>
      </c>
    </row>
    <row r="15090" spans="1:2" x14ac:dyDescent="0.25">
      <c r="A15090" s="62">
        <v>60105415</v>
      </c>
      <c r="B15090" s="63" t="s">
        <v>4772</v>
      </c>
    </row>
    <row r="15091" spans="1:2" x14ac:dyDescent="0.25">
      <c r="A15091" s="62">
        <v>60105416</v>
      </c>
      <c r="B15091" s="63" t="s">
        <v>10390</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16142</v>
      </c>
    </row>
    <row r="15095" spans="1:2" x14ac:dyDescent="0.25">
      <c r="A15095" s="62">
        <v>60105420</v>
      </c>
      <c r="B15095" s="63" t="s">
        <v>17315</v>
      </c>
    </row>
    <row r="15096" spans="1:2" x14ac:dyDescent="0.25">
      <c r="A15096" s="62">
        <v>60105421</v>
      </c>
      <c r="B15096" s="63" t="s">
        <v>12926</v>
      </c>
    </row>
    <row r="15097" spans="1:2" x14ac:dyDescent="0.25">
      <c r="A15097" s="62">
        <v>60105422</v>
      </c>
      <c r="B15097" s="63" t="s">
        <v>4593</v>
      </c>
    </row>
    <row r="15098" spans="1:2" x14ac:dyDescent="0.25">
      <c r="A15098" s="62">
        <v>60105423</v>
      </c>
      <c r="B15098" s="63" t="s">
        <v>9250</v>
      </c>
    </row>
    <row r="15099" spans="1:2" x14ac:dyDescent="0.25">
      <c r="A15099" s="62">
        <v>60105424</v>
      </c>
      <c r="B15099" s="63" t="s">
        <v>8404</v>
      </c>
    </row>
    <row r="15100" spans="1:2" x14ac:dyDescent="0.25">
      <c r="A15100" s="62">
        <v>60105425</v>
      </c>
      <c r="B15100" s="63" t="s">
        <v>6131</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4886</v>
      </c>
    </row>
    <row r="15104" spans="1:2" x14ac:dyDescent="0.25">
      <c r="A15104" s="62">
        <v>60105429</v>
      </c>
      <c r="B15104" s="63" t="s">
        <v>5133</v>
      </c>
    </row>
    <row r="15105" spans="1:2" x14ac:dyDescent="0.25">
      <c r="A15105" s="62">
        <v>60105501</v>
      </c>
      <c r="B15105" s="63" t="s">
        <v>17991</v>
      </c>
    </row>
    <row r="15106" spans="1:2" x14ac:dyDescent="0.25">
      <c r="A15106" s="62">
        <v>60105502</v>
      </c>
      <c r="B15106" s="63" t="s">
        <v>6115</v>
      </c>
    </row>
    <row r="15107" spans="1:2" x14ac:dyDescent="0.25">
      <c r="A15107" s="62">
        <v>60105503</v>
      </c>
      <c r="B15107" s="63" t="s">
        <v>6078</v>
      </c>
    </row>
    <row r="15108" spans="1:2" x14ac:dyDescent="0.25">
      <c r="A15108" s="62">
        <v>60105504</v>
      </c>
      <c r="B15108" s="63" t="s">
        <v>18816</v>
      </c>
    </row>
    <row r="15109" spans="1:2" x14ac:dyDescent="0.25">
      <c r="A15109" s="62">
        <v>60105505</v>
      </c>
      <c r="B15109" s="63" t="s">
        <v>1506</v>
      </c>
    </row>
    <row r="15110" spans="1:2" x14ac:dyDescent="0.25">
      <c r="A15110" s="62">
        <v>60105601</v>
      </c>
      <c r="B15110" s="63" t="s">
        <v>13812</v>
      </c>
    </row>
    <row r="15111" spans="1:2" x14ac:dyDescent="0.25">
      <c r="A15111" s="62">
        <v>60105602</v>
      </c>
      <c r="B15111" s="63" t="s">
        <v>13014</v>
      </c>
    </row>
    <row r="15112" spans="1:2" x14ac:dyDescent="0.25">
      <c r="A15112" s="62">
        <v>60105603</v>
      </c>
      <c r="B15112" s="63" t="s">
        <v>9472</v>
      </c>
    </row>
    <row r="15113" spans="1:2" x14ac:dyDescent="0.25">
      <c r="A15113" s="62">
        <v>60105604</v>
      </c>
      <c r="B15113" s="63" t="s">
        <v>17889</v>
      </c>
    </row>
    <row r="15114" spans="1:2" x14ac:dyDescent="0.25">
      <c r="A15114" s="62">
        <v>60105605</v>
      </c>
      <c r="B15114" s="63" t="s">
        <v>11906</v>
      </c>
    </row>
    <row r="15115" spans="1:2" x14ac:dyDescent="0.25">
      <c r="A15115" s="62">
        <v>60105606</v>
      </c>
      <c r="B15115" s="63" t="s">
        <v>11847</v>
      </c>
    </row>
    <row r="15116" spans="1:2" x14ac:dyDescent="0.25">
      <c r="A15116" s="62">
        <v>60105607</v>
      </c>
      <c r="B15116" s="63" t="s">
        <v>5938</v>
      </c>
    </row>
    <row r="15117" spans="1:2" x14ac:dyDescent="0.25">
      <c r="A15117" s="62">
        <v>60105608</v>
      </c>
      <c r="B15117" s="63" t="s">
        <v>11339</v>
      </c>
    </row>
    <row r="15118" spans="1:2" x14ac:dyDescent="0.25">
      <c r="A15118" s="62">
        <v>60105609</v>
      </c>
      <c r="B15118" s="63" t="s">
        <v>3118</v>
      </c>
    </row>
    <row r="15119" spans="1:2" x14ac:dyDescent="0.25">
      <c r="A15119" s="62">
        <v>60105610</v>
      </c>
      <c r="B15119" s="63" t="s">
        <v>11846</v>
      </c>
    </row>
    <row r="15120" spans="1:2" x14ac:dyDescent="0.25">
      <c r="A15120" s="62">
        <v>60105611</v>
      </c>
      <c r="B15120" s="63" t="s">
        <v>12895</v>
      </c>
    </row>
    <row r="15121" spans="1:2" x14ac:dyDescent="0.25">
      <c r="A15121" s="62">
        <v>60105612</v>
      </c>
      <c r="B15121" s="63" t="s">
        <v>5293</v>
      </c>
    </row>
    <row r="15122" spans="1:2" x14ac:dyDescent="0.25">
      <c r="A15122" s="62">
        <v>60105613</v>
      </c>
      <c r="B15122" s="63" t="s">
        <v>9899</v>
      </c>
    </row>
    <row r="15123" spans="1:2" x14ac:dyDescent="0.25">
      <c r="A15123" s="62">
        <v>60105614</v>
      </c>
      <c r="B15123" s="63" t="s">
        <v>10292</v>
      </c>
    </row>
    <row r="15124" spans="1:2" x14ac:dyDescent="0.25">
      <c r="A15124" s="62">
        <v>60105615</v>
      </c>
      <c r="B15124" s="63" t="s">
        <v>1022</v>
      </c>
    </row>
    <row r="15125" spans="1:2" x14ac:dyDescent="0.25">
      <c r="A15125" s="62">
        <v>60105616</v>
      </c>
      <c r="B15125" s="63" t="s">
        <v>12390</v>
      </c>
    </row>
    <row r="15126" spans="1:2" x14ac:dyDescent="0.25">
      <c r="A15126" s="62">
        <v>60105617</v>
      </c>
      <c r="B15126" s="63" t="s">
        <v>5272</v>
      </c>
    </row>
    <row r="15127" spans="1:2" x14ac:dyDescent="0.25">
      <c r="A15127" s="62">
        <v>60105618</v>
      </c>
      <c r="B15127" s="63" t="s">
        <v>10444</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3994</v>
      </c>
    </row>
    <row r="15132" spans="1:2" x14ac:dyDescent="0.25">
      <c r="A15132" s="62">
        <v>60105623</v>
      </c>
      <c r="B15132" s="63" t="s">
        <v>2239</v>
      </c>
    </row>
    <row r="15133" spans="1:2" x14ac:dyDescent="0.25">
      <c r="A15133" s="62">
        <v>60105624</v>
      </c>
      <c r="B15133" s="63" t="s">
        <v>14687</v>
      </c>
    </row>
    <row r="15134" spans="1:2" x14ac:dyDescent="0.25">
      <c r="A15134" s="62">
        <v>60105625</v>
      </c>
      <c r="B15134" s="63" t="s">
        <v>3323</v>
      </c>
    </row>
    <row r="15135" spans="1:2" x14ac:dyDescent="0.25">
      <c r="A15135" s="62">
        <v>60105626</v>
      </c>
      <c r="B15135" s="63" t="s">
        <v>398</v>
      </c>
    </row>
    <row r="15136" spans="1:2" x14ac:dyDescent="0.25">
      <c r="A15136" s="62">
        <v>60105701</v>
      </c>
      <c r="B15136" s="63" t="s">
        <v>10036</v>
      </c>
    </row>
    <row r="15137" spans="1:2" x14ac:dyDescent="0.25">
      <c r="A15137" s="62">
        <v>60105702</v>
      </c>
      <c r="B15137" s="63" t="s">
        <v>268</v>
      </c>
    </row>
    <row r="15138" spans="1:2" x14ac:dyDescent="0.25">
      <c r="A15138" s="62">
        <v>60105703</v>
      </c>
      <c r="B15138" s="63" t="s">
        <v>5160</v>
      </c>
    </row>
    <row r="15139" spans="1:2" x14ac:dyDescent="0.25">
      <c r="A15139" s="62">
        <v>60105704</v>
      </c>
      <c r="B15139" s="63" t="s">
        <v>7245</v>
      </c>
    </row>
    <row r="15140" spans="1:2" x14ac:dyDescent="0.25">
      <c r="A15140" s="62">
        <v>60105705</v>
      </c>
      <c r="B15140" s="63" t="s">
        <v>18564</v>
      </c>
    </row>
    <row r="15141" spans="1:2" x14ac:dyDescent="0.25">
      <c r="A15141" s="62">
        <v>60105801</v>
      </c>
      <c r="B15141" s="63" t="s">
        <v>3278</v>
      </c>
    </row>
    <row r="15142" spans="1:2" x14ac:dyDescent="0.25">
      <c r="A15142" s="62">
        <v>60105802</v>
      </c>
      <c r="B15142" s="63" t="s">
        <v>9062</v>
      </c>
    </row>
    <row r="15143" spans="1:2" x14ac:dyDescent="0.25">
      <c r="A15143" s="62">
        <v>60105803</v>
      </c>
      <c r="B15143" s="63" t="s">
        <v>3125</v>
      </c>
    </row>
    <row r="15144" spans="1:2" x14ac:dyDescent="0.25">
      <c r="A15144" s="62">
        <v>60105804</v>
      </c>
      <c r="B15144" s="63" t="s">
        <v>15422</v>
      </c>
    </row>
    <row r="15145" spans="1:2" x14ac:dyDescent="0.25">
      <c r="A15145" s="62">
        <v>60105805</v>
      </c>
      <c r="B15145" s="63" t="s">
        <v>10489</v>
      </c>
    </row>
    <row r="15146" spans="1:2" x14ac:dyDescent="0.25">
      <c r="A15146" s="62">
        <v>60105806</v>
      </c>
      <c r="B15146" s="63" t="s">
        <v>13085</v>
      </c>
    </row>
    <row r="15147" spans="1:2" x14ac:dyDescent="0.25">
      <c r="A15147" s="62">
        <v>60105807</v>
      </c>
      <c r="B15147" s="63" t="s">
        <v>1743</v>
      </c>
    </row>
    <row r="15148" spans="1:2" x14ac:dyDescent="0.25">
      <c r="A15148" s="62">
        <v>60105808</v>
      </c>
      <c r="B15148" s="63" t="s">
        <v>10936</v>
      </c>
    </row>
    <row r="15149" spans="1:2" x14ac:dyDescent="0.25">
      <c r="A15149" s="62">
        <v>60105809</v>
      </c>
      <c r="B15149" s="63" t="s">
        <v>332</v>
      </c>
    </row>
    <row r="15150" spans="1:2" x14ac:dyDescent="0.25">
      <c r="A15150" s="62">
        <v>60105810</v>
      </c>
      <c r="B15150" s="63" t="s">
        <v>9659</v>
      </c>
    </row>
    <row r="15151" spans="1:2" x14ac:dyDescent="0.25">
      <c r="A15151" s="62">
        <v>60105811</v>
      </c>
      <c r="B15151" s="63" t="s">
        <v>4876</v>
      </c>
    </row>
    <row r="15152" spans="1:2" x14ac:dyDescent="0.25">
      <c r="A15152" s="62">
        <v>60105901</v>
      </c>
      <c r="B15152" s="63" t="s">
        <v>747</v>
      </c>
    </row>
    <row r="15153" spans="1:2" x14ac:dyDescent="0.25">
      <c r="A15153" s="62">
        <v>60105902</v>
      </c>
      <c r="B15153" s="63" t="s">
        <v>6107</v>
      </c>
    </row>
    <row r="15154" spans="1:2" x14ac:dyDescent="0.25">
      <c r="A15154" s="62">
        <v>60105903</v>
      </c>
      <c r="B15154" s="63" t="s">
        <v>7886</v>
      </c>
    </row>
    <row r="15155" spans="1:2" x14ac:dyDescent="0.25">
      <c r="A15155" s="62">
        <v>60105904</v>
      </c>
      <c r="B15155" s="63" t="s">
        <v>4779</v>
      </c>
    </row>
    <row r="15156" spans="1:2" x14ac:dyDescent="0.25">
      <c r="A15156" s="62">
        <v>60105905</v>
      </c>
      <c r="B15156" s="63" t="s">
        <v>4578</v>
      </c>
    </row>
    <row r="15157" spans="1:2" x14ac:dyDescent="0.25">
      <c r="A15157" s="62">
        <v>60105906</v>
      </c>
      <c r="B15157" s="63" t="s">
        <v>14249</v>
      </c>
    </row>
    <row r="15158" spans="1:2" x14ac:dyDescent="0.25">
      <c r="A15158" s="62">
        <v>60105907</v>
      </c>
      <c r="B15158" s="63" t="s">
        <v>11211</v>
      </c>
    </row>
    <row r="15159" spans="1:2" x14ac:dyDescent="0.25">
      <c r="A15159" s="62">
        <v>60105908</v>
      </c>
      <c r="B15159" s="63" t="s">
        <v>9866</v>
      </c>
    </row>
    <row r="15160" spans="1:2" x14ac:dyDescent="0.25">
      <c r="A15160" s="62">
        <v>60105909</v>
      </c>
      <c r="B15160" s="63" t="s">
        <v>7734</v>
      </c>
    </row>
    <row r="15161" spans="1:2" x14ac:dyDescent="0.25">
      <c r="A15161" s="62">
        <v>60105910</v>
      </c>
      <c r="B15161" s="63" t="s">
        <v>16341</v>
      </c>
    </row>
    <row r="15162" spans="1:2" x14ac:dyDescent="0.25">
      <c r="A15162" s="62">
        <v>60105911</v>
      </c>
      <c r="B15162" s="63" t="s">
        <v>2033</v>
      </c>
    </row>
    <row r="15163" spans="1:2" x14ac:dyDescent="0.25">
      <c r="A15163" s="62">
        <v>60105912</v>
      </c>
      <c r="B15163" s="63" t="s">
        <v>16880</v>
      </c>
    </row>
    <row r="15164" spans="1:2" x14ac:dyDescent="0.25">
      <c r="A15164" s="62">
        <v>60105913</v>
      </c>
      <c r="B15164" s="63" t="s">
        <v>8291</v>
      </c>
    </row>
    <row r="15165" spans="1:2" x14ac:dyDescent="0.25">
      <c r="A15165" s="62">
        <v>60105914</v>
      </c>
      <c r="B15165" s="63" t="s">
        <v>2640</v>
      </c>
    </row>
    <row r="15166" spans="1:2" x14ac:dyDescent="0.25">
      <c r="A15166" s="62">
        <v>60105915</v>
      </c>
      <c r="B15166" s="63" t="s">
        <v>4675</v>
      </c>
    </row>
    <row r="15167" spans="1:2" x14ac:dyDescent="0.25">
      <c r="A15167" s="62">
        <v>60105916</v>
      </c>
      <c r="B15167" s="63" t="s">
        <v>9571</v>
      </c>
    </row>
    <row r="15168" spans="1:2" x14ac:dyDescent="0.25">
      <c r="A15168" s="62">
        <v>60105917</v>
      </c>
      <c r="B15168" s="63" t="s">
        <v>5084</v>
      </c>
    </row>
    <row r="15169" spans="1:2" x14ac:dyDescent="0.25">
      <c r="A15169" s="62">
        <v>60105918</v>
      </c>
      <c r="B15169" s="63" t="s">
        <v>7720</v>
      </c>
    </row>
    <row r="15170" spans="1:2" x14ac:dyDescent="0.25">
      <c r="A15170" s="62">
        <v>60105919</v>
      </c>
      <c r="B15170" s="63" t="s">
        <v>14214</v>
      </c>
    </row>
    <row r="15171" spans="1:2" x14ac:dyDescent="0.25">
      <c r="A15171" s="62">
        <v>60106001</v>
      </c>
      <c r="B15171" s="63" t="s">
        <v>1795</v>
      </c>
    </row>
    <row r="15172" spans="1:2" x14ac:dyDescent="0.25">
      <c r="A15172" s="62">
        <v>60106002</v>
      </c>
      <c r="B15172" s="63" t="s">
        <v>575</v>
      </c>
    </row>
    <row r="15173" spans="1:2" x14ac:dyDescent="0.25">
      <c r="A15173" s="62">
        <v>60106003</v>
      </c>
      <c r="B15173" s="63" t="s">
        <v>14465</v>
      </c>
    </row>
    <row r="15174" spans="1:2" x14ac:dyDescent="0.25">
      <c r="A15174" s="62">
        <v>60106004</v>
      </c>
      <c r="B15174" s="63" t="s">
        <v>1952</v>
      </c>
    </row>
    <row r="15175" spans="1:2" x14ac:dyDescent="0.25">
      <c r="A15175" s="62">
        <v>60106101</v>
      </c>
      <c r="B15175" s="63" t="s">
        <v>9621</v>
      </c>
    </row>
    <row r="15176" spans="1:2" x14ac:dyDescent="0.25">
      <c r="A15176" s="62">
        <v>60106102</v>
      </c>
      <c r="B15176" s="63" t="s">
        <v>17875</v>
      </c>
    </row>
    <row r="15177" spans="1:2" x14ac:dyDescent="0.25">
      <c r="A15177" s="62">
        <v>60106103</v>
      </c>
      <c r="B15177" s="63" t="s">
        <v>2751</v>
      </c>
    </row>
    <row r="15178" spans="1:2" x14ac:dyDescent="0.25">
      <c r="A15178" s="62">
        <v>60106104</v>
      </c>
      <c r="B15178" s="63" t="s">
        <v>6302</v>
      </c>
    </row>
    <row r="15179" spans="1:2" x14ac:dyDescent="0.25">
      <c r="A15179" s="62">
        <v>60106105</v>
      </c>
      <c r="B15179" s="63" t="s">
        <v>4510</v>
      </c>
    </row>
    <row r="15180" spans="1:2" x14ac:dyDescent="0.25">
      <c r="A15180" s="62">
        <v>60106106</v>
      </c>
      <c r="B15180" s="63" t="s">
        <v>5490</v>
      </c>
    </row>
    <row r="15181" spans="1:2" x14ac:dyDescent="0.25">
      <c r="A15181" s="62">
        <v>60106107</v>
      </c>
      <c r="B15181" s="63" t="s">
        <v>6487</v>
      </c>
    </row>
    <row r="15182" spans="1:2" x14ac:dyDescent="0.25">
      <c r="A15182" s="62">
        <v>60106108</v>
      </c>
      <c r="B15182" s="63" t="s">
        <v>8961</v>
      </c>
    </row>
    <row r="15183" spans="1:2" x14ac:dyDescent="0.25">
      <c r="A15183" s="62">
        <v>60106109</v>
      </c>
      <c r="B15183" s="63" t="s">
        <v>10393</v>
      </c>
    </row>
    <row r="15184" spans="1:2" x14ac:dyDescent="0.25">
      <c r="A15184" s="62">
        <v>60106201</v>
      </c>
      <c r="B15184" s="63" t="s">
        <v>3037</v>
      </c>
    </row>
    <row r="15185" spans="1:2" x14ac:dyDescent="0.25">
      <c r="A15185" s="62">
        <v>60106202</v>
      </c>
      <c r="B15185" s="63" t="s">
        <v>9264</v>
      </c>
    </row>
    <row r="15186" spans="1:2" x14ac:dyDescent="0.25">
      <c r="A15186" s="62">
        <v>60106203</v>
      </c>
      <c r="B15186" s="63" t="s">
        <v>4514</v>
      </c>
    </row>
    <row r="15187" spans="1:2" x14ac:dyDescent="0.25">
      <c r="A15187" s="62">
        <v>60106204</v>
      </c>
      <c r="B15187" s="63" t="s">
        <v>16981</v>
      </c>
    </row>
    <row r="15188" spans="1:2" x14ac:dyDescent="0.25">
      <c r="A15188" s="62">
        <v>60106205</v>
      </c>
      <c r="B15188" s="63" t="s">
        <v>3586</v>
      </c>
    </row>
    <row r="15189" spans="1:2" x14ac:dyDescent="0.25">
      <c r="A15189" s="62">
        <v>60106206</v>
      </c>
      <c r="B15189" s="63" t="s">
        <v>12516</v>
      </c>
    </row>
    <row r="15190" spans="1:2" x14ac:dyDescent="0.25">
      <c r="A15190" s="62">
        <v>60106207</v>
      </c>
      <c r="B15190" s="63" t="s">
        <v>1992</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3919</v>
      </c>
    </row>
    <row r="15194" spans="1:2" x14ac:dyDescent="0.25">
      <c r="A15194" s="62">
        <v>60106211</v>
      </c>
      <c r="B15194" s="63" t="s">
        <v>4864</v>
      </c>
    </row>
    <row r="15195" spans="1:2" x14ac:dyDescent="0.25">
      <c r="A15195" s="62">
        <v>60106212</v>
      </c>
      <c r="B15195" s="63" t="s">
        <v>1309</v>
      </c>
    </row>
    <row r="15196" spans="1:2" x14ac:dyDescent="0.25">
      <c r="A15196" s="62">
        <v>60106213</v>
      </c>
      <c r="B15196" s="63" t="s">
        <v>14299</v>
      </c>
    </row>
    <row r="15197" spans="1:2" x14ac:dyDescent="0.25">
      <c r="A15197" s="62">
        <v>60106214</v>
      </c>
      <c r="B15197" s="63" t="s">
        <v>6617</v>
      </c>
    </row>
    <row r="15198" spans="1:2" x14ac:dyDescent="0.25">
      <c r="A15198" s="62">
        <v>60106215</v>
      </c>
      <c r="B15198" s="63" t="s">
        <v>4888</v>
      </c>
    </row>
    <row r="15199" spans="1:2" x14ac:dyDescent="0.25">
      <c r="A15199" s="62">
        <v>60106301</v>
      </c>
      <c r="B15199" s="63" t="s">
        <v>7969</v>
      </c>
    </row>
    <row r="15200" spans="1:2" x14ac:dyDescent="0.25">
      <c r="A15200" s="62">
        <v>60106302</v>
      </c>
      <c r="B15200" s="63" t="s">
        <v>9308</v>
      </c>
    </row>
    <row r="15201" spans="1:2" x14ac:dyDescent="0.25">
      <c r="A15201" s="62">
        <v>60106401</v>
      </c>
      <c r="B15201" s="63" t="s">
        <v>3172</v>
      </c>
    </row>
    <row r="15202" spans="1:2" x14ac:dyDescent="0.25">
      <c r="A15202" s="62">
        <v>60106402</v>
      </c>
      <c r="B15202" s="63" t="s">
        <v>9515</v>
      </c>
    </row>
    <row r="15203" spans="1:2" x14ac:dyDescent="0.25">
      <c r="A15203" s="62">
        <v>60111001</v>
      </c>
      <c r="B15203" s="63" t="s">
        <v>8410</v>
      </c>
    </row>
    <row r="15204" spans="1:2" x14ac:dyDescent="0.25">
      <c r="A15204" s="62">
        <v>60111002</v>
      </c>
      <c r="B15204" s="63" t="s">
        <v>8541</v>
      </c>
    </row>
    <row r="15205" spans="1:2" x14ac:dyDescent="0.25">
      <c r="A15205" s="62">
        <v>60111003</v>
      </c>
      <c r="B15205" s="63" t="s">
        <v>4832</v>
      </c>
    </row>
    <row r="15206" spans="1:2" x14ac:dyDescent="0.25">
      <c r="A15206" s="62">
        <v>60111004</v>
      </c>
      <c r="B15206" s="63" t="s">
        <v>9598</v>
      </c>
    </row>
    <row r="15207" spans="1:2" x14ac:dyDescent="0.25">
      <c r="A15207" s="62">
        <v>60111005</v>
      </c>
      <c r="B15207" s="63" t="s">
        <v>9299</v>
      </c>
    </row>
    <row r="15208" spans="1:2" x14ac:dyDescent="0.25">
      <c r="A15208" s="62">
        <v>60111101</v>
      </c>
      <c r="B15208" s="63" t="s">
        <v>9916</v>
      </c>
    </row>
    <row r="15209" spans="1:2" x14ac:dyDescent="0.25">
      <c r="A15209" s="62">
        <v>60111102</v>
      </c>
      <c r="B15209" s="63" t="s">
        <v>1865</v>
      </c>
    </row>
    <row r="15210" spans="1:2" x14ac:dyDescent="0.25">
      <c r="A15210" s="62">
        <v>60111103</v>
      </c>
      <c r="B15210" s="63" t="s">
        <v>6505</v>
      </c>
    </row>
    <row r="15211" spans="1:2" x14ac:dyDescent="0.25">
      <c r="A15211" s="62">
        <v>60111104</v>
      </c>
      <c r="B15211" s="63" t="s">
        <v>3136</v>
      </c>
    </row>
    <row r="15212" spans="1:2" x14ac:dyDescent="0.25">
      <c r="A15212" s="62">
        <v>60111105</v>
      </c>
      <c r="B15212" s="63" t="s">
        <v>1798</v>
      </c>
    </row>
    <row r="15213" spans="1:2" x14ac:dyDescent="0.25">
      <c r="A15213" s="62">
        <v>60111106</v>
      </c>
      <c r="B15213" s="63" t="s">
        <v>3574</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14892</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2490</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5211</v>
      </c>
    </row>
    <row r="15224" spans="1:2" x14ac:dyDescent="0.25">
      <c r="A15224" s="62">
        <v>60111208</v>
      </c>
      <c r="B15224" s="63" t="s">
        <v>6285</v>
      </c>
    </row>
    <row r="15225" spans="1:2" x14ac:dyDescent="0.25">
      <c r="A15225" s="62">
        <v>60111301</v>
      </c>
      <c r="B15225" s="63" t="s">
        <v>17929</v>
      </c>
    </row>
    <row r="15226" spans="1:2" x14ac:dyDescent="0.25">
      <c r="A15226" s="62">
        <v>60111302</v>
      </c>
      <c r="B15226" s="63" t="s">
        <v>14815</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2319</v>
      </c>
    </row>
    <row r="15232" spans="1:2" x14ac:dyDescent="0.25">
      <c r="A15232" s="62">
        <v>60111402</v>
      </c>
      <c r="B15232" s="63" t="s">
        <v>11128</v>
      </c>
    </row>
    <row r="15233" spans="1:2" x14ac:dyDescent="0.25">
      <c r="A15233" s="62">
        <v>60111403</v>
      </c>
      <c r="B15233" s="63" t="s">
        <v>2541</v>
      </c>
    </row>
    <row r="15234" spans="1:2" x14ac:dyDescent="0.25">
      <c r="A15234" s="62">
        <v>60111404</v>
      </c>
      <c r="B15234" s="63" t="s">
        <v>826</v>
      </c>
    </row>
    <row r="15235" spans="1:2" x14ac:dyDescent="0.25">
      <c r="A15235" s="62">
        <v>60111405</v>
      </c>
      <c r="B15235" s="63" t="s">
        <v>4998</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10581</v>
      </c>
    </row>
    <row r="15239" spans="1:2" x14ac:dyDescent="0.25">
      <c r="A15239" s="62">
        <v>60111410</v>
      </c>
      <c r="B15239" s="63" t="s">
        <v>17847</v>
      </c>
    </row>
    <row r="15240" spans="1:2" x14ac:dyDescent="0.25">
      <c r="A15240" s="62">
        <v>60111411</v>
      </c>
      <c r="B15240" s="63" t="s">
        <v>14016</v>
      </c>
    </row>
    <row r="15241" spans="1:2" x14ac:dyDescent="0.25">
      <c r="A15241" s="62">
        <v>60121001</v>
      </c>
      <c r="B15241" s="63" t="s">
        <v>17273</v>
      </c>
    </row>
    <row r="15242" spans="1:2" x14ac:dyDescent="0.25">
      <c r="A15242" s="62">
        <v>60121002</v>
      </c>
      <c r="B15242" s="63" t="s">
        <v>6820</v>
      </c>
    </row>
    <row r="15243" spans="1:2" x14ac:dyDescent="0.25">
      <c r="A15243" s="62">
        <v>60121003</v>
      </c>
      <c r="B15243" s="63" t="s">
        <v>9326</v>
      </c>
    </row>
    <row r="15244" spans="1:2" x14ac:dyDescent="0.25">
      <c r="A15244" s="62">
        <v>60121004</v>
      </c>
      <c r="B15244" s="63" t="s">
        <v>32</v>
      </c>
    </row>
    <row r="15245" spans="1:2" x14ac:dyDescent="0.25">
      <c r="A15245" s="62">
        <v>60121005</v>
      </c>
      <c r="B15245" s="63" t="s">
        <v>9275</v>
      </c>
    </row>
    <row r="15246" spans="1:2" x14ac:dyDescent="0.25">
      <c r="A15246" s="62">
        <v>60121006</v>
      </c>
      <c r="B15246" s="63" t="s">
        <v>3755</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14146</v>
      </c>
    </row>
    <row r="15250" spans="1:2" x14ac:dyDescent="0.25">
      <c r="A15250" s="62">
        <v>60121010</v>
      </c>
      <c r="B15250" s="63" t="s">
        <v>6918</v>
      </c>
    </row>
    <row r="15251" spans="1:2" x14ac:dyDescent="0.25">
      <c r="A15251" s="62">
        <v>60121011</v>
      </c>
      <c r="B15251" s="63" t="s">
        <v>13697</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7211</v>
      </c>
    </row>
    <row r="15256" spans="1:2" x14ac:dyDescent="0.25">
      <c r="A15256" s="62">
        <v>60121104</v>
      </c>
      <c r="B15256" s="63" t="s">
        <v>16917</v>
      </c>
    </row>
    <row r="15257" spans="1:2" x14ac:dyDescent="0.25">
      <c r="A15257" s="62">
        <v>60121105</v>
      </c>
      <c r="B15257" s="63" t="s">
        <v>10216</v>
      </c>
    </row>
    <row r="15258" spans="1:2" x14ac:dyDescent="0.25">
      <c r="A15258" s="62">
        <v>60121106</v>
      </c>
      <c r="B15258" s="63" t="s">
        <v>9054</v>
      </c>
    </row>
    <row r="15259" spans="1:2" x14ac:dyDescent="0.25">
      <c r="A15259" s="62">
        <v>60121107</v>
      </c>
      <c r="B15259" s="63" t="s">
        <v>4442</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6644</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6570</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4678</v>
      </c>
    </row>
    <row r="15269" spans="1:2" x14ac:dyDescent="0.25">
      <c r="A15269" s="62">
        <v>60121117</v>
      </c>
      <c r="B15269" s="63" t="s">
        <v>14281</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9778</v>
      </c>
    </row>
    <row r="15274" spans="1:2" x14ac:dyDescent="0.25">
      <c r="A15274" s="62">
        <v>60121123</v>
      </c>
      <c r="B15274" s="63" t="s">
        <v>7392</v>
      </c>
    </row>
    <row r="15275" spans="1:2" x14ac:dyDescent="0.25">
      <c r="A15275" s="62">
        <v>60121124</v>
      </c>
      <c r="B15275" s="63" t="s">
        <v>7174</v>
      </c>
    </row>
    <row r="15276" spans="1:2" x14ac:dyDescent="0.25">
      <c r="A15276" s="62">
        <v>60121125</v>
      </c>
      <c r="B15276" s="63" t="s">
        <v>3773</v>
      </c>
    </row>
    <row r="15277" spans="1:2" x14ac:dyDescent="0.25">
      <c r="A15277" s="62">
        <v>60121126</v>
      </c>
      <c r="B15277" s="63" t="s">
        <v>685</v>
      </c>
    </row>
    <row r="15278" spans="1:2" x14ac:dyDescent="0.25">
      <c r="A15278" s="62">
        <v>60121127</v>
      </c>
      <c r="B15278" s="63" t="s">
        <v>13830</v>
      </c>
    </row>
    <row r="15279" spans="1:2" x14ac:dyDescent="0.25">
      <c r="A15279" s="62">
        <v>60121128</v>
      </c>
      <c r="B15279" s="63" t="s">
        <v>18110</v>
      </c>
    </row>
    <row r="15280" spans="1:2" x14ac:dyDescent="0.25">
      <c r="A15280" s="62">
        <v>60121129</v>
      </c>
      <c r="B15280" s="63" t="s">
        <v>2804</v>
      </c>
    </row>
    <row r="15281" spans="1:2" x14ac:dyDescent="0.25">
      <c r="A15281" s="62">
        <v>60121130</v>
      </c>
      <c r="B15281" s="63" t="s">
        <v>15284</v>
      </c>
    </row>
    <row r="15282" spans="1:2" x14ac:dyDescent="0.25">
      <c r="A15282" s="62">
        <v>60121131</v>
      </c>
      <c r="B15282" s="63" t="s">
        <v>4013</v>
      </c>
    </row>
    <row r="15283" spans="1:2" x14ac:dyDescent="0.25">
      <c r="A15283" s="62">
        <v>60121132</v>
      </c>
      <c r="B15283" s="63" t="s">
        <v>9740</v>
      </c>
    </row>
    <row r="15284" spans="1:2" x14ac:dyDescent="0.25">
      <c r="A15284" s="62">
        <v>60121133</v>
      </c>
      <c r="B15284" s="63" t="s">
        <v>12762</v>
      </c>
    </row>
    <row r="15285" spans="1:2" x14ac:dyDescent="0.25">
      <c r="A15285" s="62">
        <v>60121134</v>
      </c>
      <c r="B15285" s="63" t="s">
        <v>16321</v>
      </c>
    </row>
    <row r="15286" spans="1:2" x14ac:dyDescent="0.25">
      <c r="A15286" s="62">
        <v>60121135</v>
      </c>
      <c r="B15286" s="63" t="s">
        <v>6540</v>
      </c>
    </row>
    <row r="15287" spans="1:2" x14ac:dyDescent="0.25">
      <c r="A15287" s="62">
        <v>60121136</v>
      </c>
      <c r="B15287" s="63" t="s">
        <v>14225</v>
      </c>
    </row>
    <row r="15288" spans="1:2" x14ac:dyDescent="0.25">
      <c r="A15288" s="62">
        <v>60121137</v>
      </c>
      <c r="B15288" s="63" t="s">
        <v>11656</v>
      </c>
    </row>
    <row r="15289" spans="1:2" x14ac:dyDescent="0.25">
      <c r="A15289" s="62">
        <v>60121138</v>
      </c>
      <c r="B15289" s="63" t="s">
        <v>6279</v>
      </c>
    </row>
    <row r="15290" spans="1:2" x14ac:dyDescent="0.25">
      <c r="A15290" s="62">
        <v>60121139</v>
      </c>
      <c r="B15290" s="63" t="s">
        <v>10462</v>
      </c>
    </row>
    <row r="15291" spans="1:2" x14ac:dyDescent="0.25">
      <c r="A15291" s="62">
        <v>60121140</v>
      </c>
      <c r="B15291" s="63" t="s">
        <v>7449</v>
      </c>
    </row>
    <row r="15292" spans="1:2" x14ac:dyDescent="0.25">
      <c r="A15292" s="62">
        <v>60121141</v>
      </c>
      <c r="B15292" s="63" t="s">
        <v>13469</v>
      </c>
    </row>
    <row r="15293" spans="1:2" x14ac:dyDescent="0.25">
      <c r="A15293" s="62">
        <v>60121142</v>
      </c>
      <c r="B15293" s="63" t="s">
        <v>5304</v>
      </c>
    </row>
    <row r="15294" spans="1:2" x14ac:dyDescent="0.25">
      <c r="A15294" s="62">
        <v>60121143</v>
      </c>
      <c r="B15294" s="63" t="s">
        <v>14529</v>
      </c>
    </row>
    <row r="15295" spans="1:2" x14ac:dyDescent="0.25">
      <c r="A15295" s="62">
        <v>60121144</v>
      </c>
      <c r="B15295" s="63" t="s">
        <v>14163</v>
      </c>
    </row>
    <row r="15296" spans="1:2" x14ac:dyDescent="0.25">
      <c r="A15296" s="62">
        <v>60121145</v>
      </c>
      <c r="B15296" s="63" t="s">
        <v>6719</v>
      </c>
    </row>
    <row r="15297" spans="1:2" x14ac:dyDescent="0.25">
      <c r="A15297" s="62">
        <v>60121146</v>
      </c>
      <c r="B15297" s="63" t="s">
        <v>15960</v>
      </c>
    </row>
    <row r="15298" spans="1:2" x14ac:dyDescent="0.25">
      <c r="A15298" s="62">
        <v>60121147</v>
      </c>
      <c r="B15298" s="63" t="s">
        <v>4355</v>
      </c>
    </row>
    <row r="15299" spans="1:2" x14ac:dyDescent="0.25">
      <c r="A15299" s="62">
        <v>60121148</v>
      </c>
      <c r="B15299" s="63" t="s">
        <v>6702</v>
      </c>
    </row>
    <row r="15300" spans="1:2" x14ac:dyDescent="0.25">
      <c r="A15300" s="62">
        <v>60121149</v>
      </c>
      <c r="B15300" s="63" t="s">
        <v>3438</v>
      </c>
    </row>
    <row r="15301" spans="1:2" x14ac:dyDescent="0.25">
      <c r="A15301" s="62">
        <v>60121150</v>
      </c>
      <c r="B15301" s="63" t="s">
        <v>13931</v>
      </c>
    </row>
    <row r="15302" spans="1:2" x14ac:dyDescent="0.25">
      <c r="A15302" s="62">
        <v>60121151</v>
      </c>
      <c r="B15302" s="63" t="s">
        <v>16508</v>
      </c>
    </row>
    <row r="15303" spans="1:2" x14ac:dyDescent="0.25">
      <c r="A15303" s="62">
        <v>60121152</v>
      </c>
      <c r="B15303" s="63" t="s">
        <v>8480</v>
      </c>
    </row>
    <row r="15304" spans="1:2" x14ac:dyDescent="0.25">
      <c r="A15304" s="62">
        <v>60121153</v>
      </c>
      <c r="B15304" s="63" t="s">
        <v>18521</v>
      </c>
    </row>
    <row r="15305" spans="1:2" x14ac:dyDescent="0.25">
      <c r="A15305" s="62">
        <v>60121201</v>
      </c>
      <c r="B15305" s="63" t="s">
        <v>9004</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2009</v>
      </c>
    </row>
    <row r="15309" spans="1:2" x14ac:dyDescent="0.25">
      <c r="A15309" s="62">
        <v>60121205</v>
      </c>
      <c r="B15309" s="63" t="s">
        <v>11751</v>
      </c>
    </row>
    <row r="15310" spans="1:2" x14ac:dyDescent="0.25">
      <c r="A15310" s="62">
        <v>60121206</v>
      </c>
      <c r="B15310" s="63" t="s">
        <v>17008</v>
      </c>
    </row>
    <row r="15311" spans="1:2" x14ac:dyDescent="0.25">
      <c r="A15311" s="62">
        <v>60121207</v>
      </c>
      <c r="B15311" s="63" t="s">
        <v>10241</v>
      </c>
    </row>
    <row r="15312" spans="1:2" x14ac:dyDescent="0.25">
      <c r="A15312" s="62">
        <v>60121208</v>
      </c>
      <c r="B15312" s="63" t="s">
        <v>7897</v>
      </c>
    </row>
    <row r="15313" spans="1:2" x14ac:dyDescent="0.25">
      <c r="A15313" s="62">
        <v>60121209</v>
      </c>
      <c r="B15313" s="63" t="s">
        <v>3002</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5945</v>
      </c>
    </row>
    <row r="15317" spans="1:2" x14ac:dyDescent="0.25">
      <c r="A15317" s="62">
        <v>60121213</v>
      </c>
      <c r="B15317" s="63" t="s">
        <v>10164</v>
      </c>
    </row>
    <row r="15318" spans="1:2" x14ac:dyDescent="0.25">
      <c r="A15318" s="62">
        <v>60121214</v>
      </c>
      <c r="B15318" s="63" t="s">
        <v>5196</v>
      </c>
    </row>
    <row r="15319" spans="1:2" x14ac:dyDescent="0.25">
      <c r="A15319" s="62">
        <v>60121215</v>
      </c>
      <c r="B15319" s="63" t="s">
        <v>5525</v>
      </c>
    </row>
    <row r="15320" spans="1:2" x14ac:dyDescent="0.25">
      <c r="A15320" s="62">
        <v>60121216</v>
      </c>
      <c r="B15320" s="63" t="s">
        <v>12107</v>
      </c>
    </row>
    <row r="15321" spans="1:2" x14ac:dyDescent="0.25">
      <c r="A15321" s="62">
        <v>60121217</v>
      </c>
      <c r="B15321" s="63" t="s">
        <v>8529</v>
      </c>
    </row>
    <row r="15322" spans="1:2" x14ac:dyDescent="0.25">
      <c r="A15322" s="62">
        <v>60121218</v>
      </c>
      <c r="B15322" s="63" t="s">
        <v>3003</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14343</v>
      </c>
    </row>
    <row r="15326" spans="1:2" x14ac:dyDescent="0.25">
      <c r="A15326" s="62">
        <v>60121222</v>
      </c>
      <c r="B15326" s="63" t="s">
        <v>7791</v>
      </c>
    </row>
    <row r="15327" spans="1:2" x14ac:dyDescent="0.25">
      <c r="A15327" s="62">
        <v>60121223</v>
      </c>
      <c r="B15327" s="63" t="s">
        <v>8995</v>
      </c>
    </row>
    <row r="15328" spans="1:2" x14ac:dyDescent="0.25">
      <c r="A15328" s="62">
        <v>60121224</v>
      </c>
      <c r="B15328" s="63" t="s">
        <v>16227</v>
      </c>
    </row>
    <row r="15329" spans="1:2" x14ac:dyDescent="0.25">
      <c r="A15329" s="62">
        <v>60121225</v>
      </c>
      <c r="B15329" s="63" t="s">
        <v>3296</v>
      </c>
    </row>
    <row r="15330" spans="1:2" x14ac:dyDescent="0.25">
      <c r="A15330" s="62">
        <v>60121226</v>
      </c>
      <c r="B15330" s="63" t="s">
        <v>12960</v>
      </c>
    </row>
    <row r="15331" spans="1:2" x14ac:dyDescent="0.25">
      <c r="A15331" s="62">
        <v>60121227</v>
      </c>
      <c r="B15331" s="63" t="s">
        <v>14804</v>
      </c>
    </row>
    <row r="15332" spans="1:2" x14ac:dyDescent="0.25">
      <c r="A15332" s="62">
        <v>60121228</v>
      </c>
      <c r="B15332" s="63" t="s">
        <v>9952</v>
      </c>
    </row>
    <row r="15333" spans="1:2" x14ac:dyDescent="0.25">
      <c r="A15333" s="62">
        <v>60121229</v>
      </c>
      <c r="B15333" s="63" t="s">
        <v>1910</v>
      </c>
    </row>
    <row r="15334" spans="1:2" x14ac:dyDescent="0.25">
      <c r="A15334" s="62">
        <v>60121230</v>
      </c>
      <c r="B15334" s="63" t="s">
        <v>2383</v>
      </c>
    </row>
    <row r="15335" spans="1:2" x14ac:dyDescent="0.25">
      <c r="A15335" s="62">
        <v>60121231</v>
      </c>
      <c r="B15335" s="63" t="s">
        <v>11526</v>
      </c>
    </row>
    <row r="15336" spans="1:2" x14ac:dyDescent="0.25">
      <c r="A15336" s="62">
        <v>60121232</v>
      </c>
      <c r="B15336" s="63" t="s">
        <v>11102</v>
      </c>
    </row>
    <row r="15337" spans="1:2" x14ac:dyDescent="0.25">
      <c r="A15337" s="62">
        <v>60121233</v>
      </c>
      <c r="B15337" s="63" t="s">
        <v>5770</v>
      </c>
    </row>
    <row r="15338" spans="1:2" x14ac:dyDescent="0.25">
      <c r="A15338" s="62">
        <v>60121234</v>
      </c>
      <c r="B15338" s="63" t="s">
        <v>6381</v>
      </c>
    </row>
    <row r="15339" spans="1:2" x14ac:dyDescent="0.25">
      <c r="A15339" s="62">
        <v>60121235</v>
      </c>
      <c r="B15339" s="63" t="s">
        <v>6276</v>
      </c>
    </row>
    <row r="15340" spans="1:2" x14ac:dyDescent="0.25">
      <c r="A15340" s="62">
        <v>60121236</v>
      </c>
      <c r="B15340" s="63" t="s">
        <v>8621</v>
      </c>
    </row>
    <row r="15341" spans="1:2" x14ac:dyDescent="0.25">
      <c r="A15341" s="62">
        <v>60121237</v>
      </c>
      <c r="B15341" s="63" t="s">
        <v>13984</v>
      </c>
    </row>
    <row r="15342" spans="1:2" x14ac:dyDescent="0.25">
      <c r="A15342" s="62">
        <v>60121238</v>
      </c>
      <c r="B15342" s="63" t="s">
        <v>4519</v>
      </c>
    </row>
    <row r="15343" spans="1:2" x14ac:dyDescent="0.25">
      <c r="A15343" s="62">
        <v>60121239</v>
      </c>
      <c r="B15343" s="63" t="s">
        <v>294</v>
      </c>
    </row>
    <row r="15344" spans="1:2" x14ac:dyDescent="0.25">
      <c r="A15344" s="62">
        <v>60121241</v>
      </c>
      <c r="B15344" s="63" t="s">
        <v>9376</v>
      </c>
    </row>
    <row r="15345" spans="1:2" x14ac:dyDescent="0.25">
      <c r="A15345" s="62">
        <v>60121242</v>
      </c>
      <c r="B15345" s="63" t="s">
        <v>2</v>
      </c>
    </row>
    <row r="15346" spans="1:2" x14ac:dyDescent="0.25">
      <c r="A15346" s="62">
        <v>60121243</v>
      </c>
      <c r="B15346" s="63" t="s">
        <v>9534</v>
      </c>
    </row>
    <row r="15347" spans="1:2" x14ac:dyDescent="0.25">
      <c r="A15347" s="62">
        <v>60121244</v>
      </c>
      <c r="B15347" s="63" t="s">
        <v>10728</v>
      </c>
    </row>
    <row r="15348" spans="1:2" x14ac:dyDescent="0.25">
      <c r="A15348" s="62">
        <v>60121245</v>
      </c>
      <c r="B15348" s="63" t="s">
        <v>17746</v>
      </c>
    </row>
    <row r="15349" spans="1:2" x14ac:dyDescent="0.25">
      <c r="A15349" s="62">
        <v>60121246</v>
      </c>
      <c r="B15349" s="63" t="s">
        <v>13732</v>
      </c>
    </row>
    <row r="15350" spans="1:2" x14ac:dyDescent="0.25">
      <c r="A15350" s="62">
        <v>60121247</v>
      </c>
      <c r="B15350" s="63" t="s">
        <v>11272</v>
      </c>
    </row>
    <row r="15351" spans="1:2" x14ac:dyDescent="0.25">
      <c r="A15351" s="62">
        <v>60121248</v>
      </c>
      <c r="B15351" s="63" t="s">
        <v>17508</v>
      </c>
    </row>
    <row r="15352" spans="1:2" x14ac:dyDescent="0.25">
      <c r="A15352" s="62">
        <v>60121249</v>
      </c>
      <c r="B15352" s="63" t="s">
        <v>8464</v>
      </c>
    </row>
    <row r="15353" spans="1:2" x14ac:dyDescent="0.25">
      <c r="A15353" s="62">
        <v>60121250</v>
      </c>
      <c r="B15353" s="63" t="s">
        <v>10717</v>
      </c>
    </row>
    <row r="15354" spans="1:2" x14ac:dyDescent="0.25">
      <c r="A15354" s="62">
        <v>60121251</v>
      </c>
      <c r="B15354" s="63" t="s">
        <v>7823</v>
      </c>
    </row>
    <row r="15355" spans="1:2" x14ac:dyDescent="0.25">
      <c r="A15355" s="62">
        <v>60121252</v>
      </c>
      <c r="B15355" s="63" t="s">
        <v>2474</v>
      </c>
    </row>
    <row r="15356" spans="1:2" x14ac:dyDescent="0.25">
      <c r="A15356" s="62">
        <v>60121253</v>
      </c>
      <c r="B15356" s="63" t="s">
        <v>7988</v>
      </c>
    </row>
    <row r="15357" spans="1:2" x14ac:dyDescent="0.25">
      <c r="A15357" s="62">
        <v>60121301</v>
      </c>
      <c r="B15357" s="63" t="s">
        <v>2817</v>
      </c>
    </row>
    <row r="15358" spans="1:2" x14ac:dyDescent="0.25">
      <c r="A15358" s="62">
        <v>60121302</v>
      </c>
      <c r="B15358" s="63" t="s">
        <v>14305</v>
      </c>
    </row>
    <row r="15359" spans="1:2" x14ac:dyDescent="0.25">
      <c r="A15359" s="62">
        <v>60121303</v>
      </c>
      <c r="B15359" s="63" t="s">
        <v>18649</v>
      </c>
    </row>
    <row r="15360" spans="1:2" x14ac:dyDescent="0.25">
      <c r="A15360" s="62">
        <v>60121304</v>
      </c>
      <c r="B15360" s="63" t="s">
        <v>9146</v>
      </c>
    </row>
    <row r="15361" spans="1:2" x14ac:dyDescent="0.25">
      <c r="A15361" s="62">
        <v>60121305</v>
      </c>
      <c r="B15361" s="63" t="s">
        <v>7775</v>
      </c>
    </row>
    <row r="15362" spans="1:2" x14ac:dyDescent="0.25">
      <c r="A15362" s="62">
        <v>60121306</v>
      </c>
      <c r="B15362" s="63" t="s">
        <v>17962</v>
      </c>
    </row>
    <row r="15363" spans="1:2" x14ac:dyDescent="0.25">
      <c r="A15363" s="62">
        <v>60121401</v>
      </c>
      <c r="B15363" s="63" t="s">
        <v>14418</v>
      </c>
    </row>
    <row r="15364" spans="1:2" x14ac:dyDescent="0.25">
      <c r="A15364" s="62">
        <v>60121402</v>
      </c>
      <c r="B15364" s="63" t="s">
        <v>7895</v>
      </c>
    </row>
    <row r="15365" spans="1:2" x14ac:dyDescent="0.25">
      <c r="A15365" s="62">
        <v>60121403</v>
      </c>
      <c r="B15365" s="63" t="s">
        <v>1361</v>
      </c>
    </row>
    <row r="15366" spans="1:2" x14ac:dyDescent="0.25">
      <c r="A15366" s="62">
        <v>60121404</v>
      </c>
      <c r="B15366" s="63" t="s">
        <v>1978</v>
      </c>
    </row>
    <row r="15367" spans="1:2" x14ac:dyDescent="0.25">
      <c r="A15367" s="62">
        <v>60121405</v>
      </c>
      <c r="B15367" s="63" t="s">
        <v>11090</v>
      </c>
    </row>
    <row r="15368" spans="1:2" x14ac:dyDescent="0.25">
      <c r="A15368" s="62">
        <v>60121406</v>
      </c>
      <c r="B15368" s="63" t="s">
        <v>8827</v>
      </c>
    </row>
    <row r="15369" spans="1:2" x14ac:dyDescent="0.25">
      <c r="A15369" s="62">
        <v>60121407</v>
      </c>
      <c r="B15369" s="63" t="s">
        <v>16100</v>
      </c>
    </row>
    <row r="15370" spans="1:2" x14ac:dyDescent="0.25">
      <c r="A15370" s="62">
        <v>60121408</v>
      </c>
      <c r="B15370" s="63" t="s">
        <v>10397</v>
      </c>
    </row>
    <row r="15371" spans="1:2" x14ac:dyDescent="0.25">
      <c r="A15371" s="62">
        <v>60121409</v>
      </c>
      <c r="B15371" s="63" t="s">
        <v>969</v>
      </c>
    </row>
    <row r="15372" spans="1:2" x14ac:dyDescent="0.25">
      <c r="A15372" s="62">
        <v>60121410</v>
      </c>
      <c r="B15372" s="63" t="s">
        <v>12090</v>
      </c>
    </row>
    <row r="15373" spans="1:2" x14ac:dyDescent="0.25">
      <c r="A15373" s="62">
        <v>60121411</v>
      </c>
      <c r="B15373" s="63" t="s">
        <v>2098</v>
      </c>
    </row>
    <row r="15374" spans="1:2" x14ac:dyDescent="0.25">
      <c r="A15374" s="62">
        <v>60121412</v>
      </c>
      <c r="B15374" s="63" t="s">
        <v>14810</v>
      </c>
    </row>
    <row r="15375" spans="1:2" x14ac:dyDescent="0.25">
      <c r="A15375" s="62">
        <v>60121413</v>
      </c>
      <c r="B15375" s="63" t="s">
        <v>18040</v>
      </c>
    </row>
    <row r="15376" spans="1:2" x14ac:dyDescent="0.25">
      <c r="A15376" s="62">
        <v>60121414</v>
      </c>
      <c r="B15376" s="63" t="s">
        <v>7928</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10464</v>
      </c>
    </row>
    <row r="15381" spans="1:2" x14ac:dyDescent="0.25">
      <c r="A15381" s="62">
        <v>60121504</v>
      </c>
      <c r="B15381" s="63" t="s">
        <v>3127</v>
      </c>
    </row>
    <row r="15382" spans="1:2" x14ac:dyDescent="0.25">
      <c r="A15382" s="62">
        <v>60121505</v>
      </c>
      <c r="B15382" s="63" t="s">
        <v>8200</v>
      </c>
    </row>
    <row r="15383" spans="1:2" x14ac:dyDescent="0.25">
      <c r="A15383" s="62">
        <v>60121506</v>
      </c>
      <c r="B15383" s="63" t="s">
        <v>15116</v>
      </c>
    </row>
    <row r="15384" spans="1:2" x14ac:dyDescent="0.25">
      <c r="A15384" s="62">
        <v>60121507</v>
      </c>
      <c r="B15384" s="63" t="s">
        <v>9090</v>
      </c>
    </row>
    <row r="15385" spans="1:2" x14ac:dyDescent="0.25">
      <c r="A15385" s="62">
        <v>60121508</v>
      </c>
      <c r="B15385" s="63" t="s">
        <v>11943</v>
      </c>
    </row>
    <row r="15386" spans="1:2" x14ac:dyDescent="0.25">
      <c r="A15386" s="62">
        <v>60121509</v>
      </c>
      <c r="B15386" s="63" t="s">
        <v>17947</v>
      </c>
    </row>
    <row r="15387" spans="1:2" x14ac:dyDescent="0.25">
      <c r="A15387" s="62">
        <v>60121510</v>
      </c>
      <c r="B15387" s="63" t="s">
        <v>6367</v>
      </c>
    </row>
    <row r="15388" spans="1:2" x14ac:dyDescent="0.25">
      <c r="A15388" s="62">
        <v>60121511</v>
      </c>
      <c r="B15388" s="63" t="s">
        <v>3852</v>
      </c>
    </row>
    <row r="15389" spans="1:2" x14ac:dyDescent="0.25">
      <c r="A15389" s="62">
        <v>60121512</v>
      </c>
      <c r="B15389" s="63" t="s">
        <v>1360</v>
      </c>
    </row>
    <row r="15390" spans="1:2" x14ac:dyDescent="0.25">
      <c r="A15390" s="62">
        <v>60121513</v>
      </c>
      <c r="B15390" s="63" t="s">
        <v>482</v>
      </c>
    </row>
    <row r="15391" spans="1:2" x14ac:dyDescent="0.25">
      <c r="A15391" s="62">
        <v>60121514</v>
      </c>
      <c r="B15391" s="63" t="s">
        <v>5046</v>
      </c>
    </row>
    <row r="15392" spans="1:2" x14ac:dyDescent="0.25">
      <c r="A15392" s="62">
        <v>60121515</v>
      </c>
      <c r="B15392" s="63" t="s">
        <v>113</v>
      </c>
    </row>
    <row r="15393" spans="1:2" x14ac:dyDescent="0.25">
      <c r="A15393" s="62">
        <v>60121516</v>
      </c>
      <c r="B15393" s="63" t="s">
        <v>4034</v>
      </c>
    </row>
    <row r="15394" spans="1:2" x14ac:dyDescent="0.25">
      <c r="A15394" s="62">
        <v>60121517</v>
      </c>
      <c r="B15394" s="63" t="s">
        <v>11926</v>
      </c>
    </row>
    <row r="15395" spans="1:2" x14ac:dyDescent="0.25">
      <c r="A15395" s="62">
        <v>60121518</v>
      </c>
      <c r="B15395" s="63" t="s">
        <v>17203</v>
      </c>
    </row>
    <row r="15396" spans="1:2" x14ac:dyDescent="0.25">
      <c r="A15396" s="62">
        <v>60121519</v>
      </c>
      <c r="B15396" s="63" t="s">
        <v>1474</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12579</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13896</v>
      </c>
    </row>
    <row r="15407" spans="1:2" x14ac:dyDescent="0.25">
      <c r="A15407" s="62">
        <v>60121534</v>
      </c>
      <c r="B15407" s="63" t="s">
        <v>14658</v>
      </c>
    </row>
    <row r="15408" spans="1:2" x14ac:dyDescent="0.25">
      <c r="A15408" s="62">
        <v>60121535</v>
      </c>
      <c r="B15408" s="63" t="s">
        <v>8032</v>
      </c>
    </row>
    <row r="15409" spans="1:2" x14ac:dyDescent="0.25">
      <c r="A15409" s="62">
        <v>60121536</v>
      </c>
      <c r="B15409" s="63" t="s">
        <v>7061</v>
      </c>
    </row>
    <row r="15410" spans="1:2" x14ac:dyDescent="0.25">
      <c r="A15410" s="62">
        <v>60121537</v>
      </c>
      <c r="B15410" s="63" t="s">
        <v>17814</v>
      </c>
    </row>
    <row r="15411" spans="1:2" x14ac:dyDescent="0.25">
      <c r="A15411" s="62">
        <v>60121538</v>
      </c>
      <c r="B15411" s="63" t="s">
        <v>7879</v>
      </c>
    </row>
    <row r="15412" spans="1:2" x14ac:dyDescent="0.25">
      <c r="A15412" s="62">
        <v>60121539</v>
      </c>
      <c r="B15412" s="63" t="s">
        <v>18003</v>
      </c>
    </row>
    <row r="15413" spans="1:2" x14ac:dyDescent="0.25">
      <c r="A15413" s="62">
        <v>60121540</v>
      </c>
      <c r="B15413" s="63" t="s">
        <v>10357</v>
      </c>
    </row>
    <row r="15414" spans="1:2" x14ac:dyDescent="0.25">
      <c r="A15414" s="62">
        <v>60121601</v>
      </c>
      <c r="B15414" s="63" t="s">
        <v>15374</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13902</v>
      </c>
    </row>
    <row r="15418" spans="1:2" x14ac:dyDescent="0.25">
      <c r="A15418" s="62">
        <v>60121605</v>
      </c>
      <c r="B15418" s="63" t="s">
        <v>12364</v>
      </c>
    </row>
    <row r="15419" spans="1:2" x14ac:dyDescent="0.25">
      <c r="A15419" s="62">
        <v>60121606</v>
      </c>
      <c r="B15419" s="63" t="s">
        <v>17861</v>
      </c>
    </row>
    <row r="15420" spans="1:2" x14ac:dyDescent="0.25">
      <c r="A15420" s="62">
        <v>60121701</v>
      </c>
      <c r="B15420" s="63" t="s">
        <v>12113</v>
      </c>
    </row>
    <row r="15421" spans="1:2" x14ac:dyDescent="0.25">
      <c r="A15421" s="62">
        <v>60121702</v>
      </c>
      <c r="B15421" s="63" t="s">
        <v>2158</v>
      </c>
    </row>
    <row r="15422" spans="1:2" x14ac:dyDescent="0.25">
      <c r="A15422" s="62">
        <v>60121703</v>
      </c>
      <c r="B15422" s="63" t="s">
        <v>15916</v>
      </c>
    </row>
    <row r="15423" spans="1:2" x14ac:dyDescent="0.25">
      <c r="A15423" s="62">
        <v>60121704</v>
      </c>
      <c r="B15423" s="63" t="s">
        <v>13904</v>
      </c>
    </row>
    <row r="15424" spans="1:2" x14ac:dyDescent="0.25">
      <c r="A15424" s="62">
        <v>60121705</v>
      </c>
      <c r="B15424" s="63" t="s">
        <v>16187</v>
      </c>
    </row>
    <row r="15425" spans="1:2" x14ac:dyDescent="0.25">
      <c r="A15425" s="62">
        <v>60121706</v>
      </c>
      <c r="B15425" s="63" t="s">
        <v>3631</v>
      </c>
    </row>
    <row r="15426" spans="1:2" x14ac:dyDescent="0.25">
      <c r="A15426" s="62">
        <v>60121707</v>
      </c>
      <c r="B15426" s="63" t="s">
        <v>2392</v>
      </c>
    </row>
    <row r="15427" spans="1:2" x14ac:dyDescent="0.25">
      <c r="A15427" s="62">
        <v>60121708</v>
      </c>
      <c r="B15427" s="63" t="s">
        <v>13968</v>
      </c>
    </row>
    <row r="15428" spans="1:2" x14ac:dyDescent="0.25">
      <c r="A15428" s="62">
        <v>60121709</v>
      </c>
      <c r="B15428" s="63" t="s">
        <v>8861</v>
      </c>
    </row>
    <row r="15429" spans="1:2" x14ac:dyDescent="0.25">
      <c r="A15429" s="62">
        <v>60121710</v>
      </c>
      <c r="B15429" s="63" t="s">
        <v>8946</v>
      </c>
    </row>
    <row r="15430" spans="1:2" x14ac:dyDescent="0.25">
      <c r="A15430" s="62">
        <v>60121711</v>
      </c>
      <c r="B15430" s="63" t="s">
        <v>6593</v>
      </c>
    </row>
    <row r="15431" spans="1:2" x14ac:dyDescent="0.25">
      <c r="A15431" s="62">
        <v>60121712</v>
      </c>
      <c r="B15431" s="63" t="s">
        <v>14187</v>
      </c>
    </row>
    <row r="15432" spans="1:2" x14ac:dyDescent="0.25">
      <c r="A15432" s="62">
        <v>60121713</v>
      </c>
      <c r="B15432" s="63" t="s">
        <v>10329</v>
      </c>
    </row>
    <row r="15433" spans="1:2" x14ac:dyDescent="0.25">
      <c r="A15433" s="62">
        <v>60121714</v>
      </c>
      <c r="B15433" s="63" t="s">
        <v>1738</v>
      </c>
    </row>
    <row r="15434" spans="1:2" x14ac:dyDescent="0.25">
      <c r="A15434" s="62">
        <v>60121715</v>
      </c>
      <c r="B15434" s="63" t="s">
        <v>12356</v>
      </c>
    </row>
    <row r="15435" spans="1:2" x14ac:dyDescent="0.25">
      <c r="A15435" s="62">
        <v>60121716</v>
      </c>
      <c r="B15435" s="63" t="s">
        <v>15603</v>
      </c>
    </row>
    <row r="15436" spans="1:2" x14ac:dyDescent="0.25">
      <c r="A15436" s="62">
        <v>60121717</v>
      </c>
      <c r="B15436" s="63" t="s">
        <v>7564</v>
      </c>
    </row>
    <row r="15437" spans="1:2" x14ac:dyDescent="0.25">
      <c r="A15437" s="62">
        <v>60121718</v>
      </c>
      <c r="B15437" s="63" t="s">
        <v>2793</v>
      </c>
    </row>
    <row r="15438" spans="1:2" x14ac:dyDescent="0.25">
      <c r="A15438" s="62">
        <v>60121801</v>
      </c>
      <c r="B15438" s="63" t="s">
        <v>11552</v>
      </c>
    </row>
    <row r="15439" spans="1:2" x14ac:dyDescent="0.25">
      <c r="A15439" s="62">
        <v>60121802</v>
      </c>
      <c r="B15439" s="63" t="s">
        <v>1570</v>
      </c>
    </row>
    <row r="15440" spans="1:2" x14ac:dyDescent="0.25">
      <c r="A15440" s="62">
        <v>60121803</v>
      </c>
      <c r="B15440" s="63" t="s">
        <v>15820</v>
      </c>
    </row>
    <row r="15441" spans="1:2" x14ac:dyDescent="0.25">
      <c r="A15441" s="62">
        <v>60121804</v>
      </c>
      <c r="B15441" s="63" t="s">
        <v>7933</v>
      </c>
    </row>
    <row r="15442" spans="1:2" x14ac:dyDescent="0.25">
      <c r="A15442" s="62">
        <v>60121805</v>
      </c>
      <c r="B15442" s="63" t="s">
        <v>9502</v>
      </c>
    </row>
    <row r="15443" spans="1:2" x14ac:dyDescent="0.25">
      <c r="A15443" s="62">
        <v>60121806</v>
      </c>
      <c r="B15443" s="63" t="s">
        <v>3525</v>
      </c>
    </row>
    <row r="15444" spans="1:2" x14ac:dyDescent="0.25">
      <c r="A15444" s="62">
        <v>60121807</v>
      </c>
      <c r="B15444" s="63" t="s">
        <v>11871</v>
      </c>
    </row>
    <row r="15445" spans="1:2" x14ac:dyDescent="0.25">
      <c r="A15445" s="62">
        <v>60121808</v>
      </c>
      <c r="B15445" s="63" t="s">
        <v>7525</v>
      </c>
    </row>
    <row r="15446" spans="1:2" x14ac:dyDescent="0.25">
      <c r="A15446" s="62">
        <v>60121809</v>
      </c>
      <c r="B15446" s="63" t="s">
        <v>7847</v>
      </c>
    </row>
    <row r="15447" spans="1:2" x14ac:dyDescent="0.25">
      <c r="A15447" s="62">
        <v>60121810</v>
      </c>
      <c r="B15447" s="63" t="s">
        <v>7411</v>
      </c>
    </row>
    <row r="15448" spans="1:2" x14ac:dyDescent="0.25">
      <c r="A15448" s="62">
        <v>60121811</v>
      </c>
      <c r="B15448" s="63" t="s">
        <v>17333</v>
      </c>
    </row>
    <row r="15449" spans="1:2" x14ac:dyDescent="0.25">
      <c r="A15449" s="62">
        <v>60121812</v>
      </c>
      <c r="B15449" s="63" t="s">
        <v>6960</v>
      </c>
    </row>
    <row r="15450" spans="1:2" x14ac:dyDescent="0.25">
      <c r="A15450" s="62">
        <v>60121813</v>
      </c>
      <c r="B15450" s="63" t="s">
        <v>5928</v>
      </c>
    </row>
    <row r="15451" spans="1:2" x14ac:dyDescent="0.25">
      <c r="A15451" s="62">
        <v>60121814</v>
      </c>
      <c r="B15451" s="63" t="s">
        <v>6077</v>
      </c>
    </row>
    <row r="15452" spans="1:2" x14ac:dyDescent="0.25">
      <c r="A15452" s="62">
        <v>60121901</v>
      </c>
      <c r="B15452" s="63" t="s">
        <v>3215</v>
      </c>
    </row>
    <row r="15453" spans="1:2" x14ac:dyDescent="0.25">
      <c r="A15453" s="62">
        <v>60121902</v>
      </c>
      <c r="B15453" s="63" t="s">
        <v>8544</v>
      </c>
    </row>
    <row r="15454" spans="1:2" x14ac:dyDescent="0.25">
      <c r="A15454" s="62">
        <v>60121903</v>
      </c>
      <c r="B15454" s="63" t="s">
        <v>16796</v>
      </c>
    </row>
    <row r="15455" spans="1:2" x14ac:dyDescent="0.25">
      <c r="A15455" s="62">
        <v>60121904</v>
      </c>
      <c r="B15455" s="63" t="s">
        <v>7925</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3661</v>
      </c>
    </row>
    <row r="15463" spans="1:2" x14ac:dyDescent="0.25">
      <c r="A15463" s="62">
        <v>60121912</v>
      </c>
      <c r="B15463" s="63" t="s">
        <v>12157</v>
      </c>
    </row>
    <row r="15464" spans="1:2" x14ac:dyDescent="0.25">
      <c r="A15464" s="62">
        <v>60122002</v>
      </c>
      <c r="B15464" s="63" t="s">
        <v>10063</v>
      </c>
    </row>
    <row r="15465" spans="1:2" x14ac:dyDescent="0.25">
      <c r="A15465" s="62">
        <v>60122003</v>
      </c>
      <c r="B15465" s="63" t="s">
        <v>1597</v>
      </c>
    </row>
    <row r="15466" spans="1:2" x14ac:dyDescent="0.25">
      <c r="A15466" s="62">
        <v>60122004</v>
      </c>
      <c r="B15466" s="63" t="s">
        <v>18033</v>
      </c>
    </row>
    <row r="15467" spans="1:2" x14ac:dyDescent="0.25">
      <c r="A15467" s="62">
        <v>60122005</v>
      </c>
      <c r="B15467" s="63" t="s">
        <v>13936</v>
      </c>
    </row>
    <row r="15468" spans="1:2" x14ac:dyDescent="0.25">
      <c r="A15468" s="62">
        <v>60122006</v>
      </c>
      <c r="B15468" s="63" t="s">
        <v>13654</v>
      </c>
    </row>
    <row r="15469" spans="1:2" x14ac:dyDescent="0.25">
      <c r="A15469" s="62">
        <v>60122007</v>
      </c>
      <c r="B15469" s="63" t="s">
        <v>3333</v>
      </c>
    </row>
    <row r="15470" spans="1:2" x14ac:dyDescent="0.25">
      <c r="A15470" s="62">
        <v>60122008</v>
      </c>
      <c r="B15470" s="63" t="s">
        <v>650</v>
      </c>
    </row>
    <row r="15471" spans="1:2" x14ac:dyDescent="0.25">
      <c r="A15471" s="62">
        <v>60122009</v>
      </c>
      <c r="B15471" s="63" t="s">
        <v>3561</v>
      </c>
    </row>
    <row r="15472" spans="1:2" x14ac:dyDescent="0.25">
      <c r="A15472" s="62">
        <v>60122101</v>
      </c>
      <c r="B15472" s="63" t="s">
        <v>14326</v>
      </c>
    </row>
    <row r="15473" spans="1:2" x14ac:dyDescent="0.25">
      <c r="A15473" s="62">
        <v>60122102</v>
      </c>
      <c r="B15473" s="63" t="s">
        <v>2076</v>
      </c>
    </row>
    <row r="15474" spans="1:2" x14ac:dyDescent="0.25">
      <c r="A15474" s="62">
        <v>60122103</v>
      </c>
      <c r="B15474" s="63" t="s">
        <v>4711</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1228</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8572</v>
      </c>
    </row>
    <row r="15481" spans="1:2" x14ac:dyDescent="0.25">
      <c r="A15481" s="62">
        <v>60122401</v>
      </c>
      <c r="B15481" s="63" t="s">
        <v>1813</v>
      </c>
    </row>
    <row r="15482" spans="1:2" x14ac:dyDescent="0.25">
      <c r="A15482" s="62">
        <v>60122402</v>
      </c>
      <c r="B15482" s="63" t="s">
        <v>18415</v>
      </c>
    </row>
    <row r="15483" spans="1:2" x14ac:dyDescent="0.25">
      <c r="A15483" s="62">
        <v>60122501</v>
      </c>
      <c r="B15483" s="63" t="s">
        <v>5349</v>
      </c>
    </row>
    <row r="15484" spans="1:2" x14ac:dyDescent="0.25">
      <c r="A15484" s="62">
        <v>60122502</v>
      </c>
      <c r="B15484" s="63" t="s">
        <v>13885</v>
      </c>
    </row>
    <row r="15485" spans="1:2" x14ac:dyDescent="0.25">
      <c r="A15485" s="62">
        <v>60122503</v>
      </c>
      <c r="B15485" s="63" t="s">
        <v>6431</v>
      </c>
    </row>
    <row r="15486" spans="1:2" x14ac:dyDescent="0.25">
      <c r="A15486" s="62">
        <v>60122504</v>
      </c>
      <c r="B15486" s="63" t="s">
        <v>5477</v>
      </c>
    </row>
    <row r="15487" spans="1:2" x14ac:dyDescent="0.25">
      <c r="A15487" s="62">
        <v>60122505</v>
      </c>
      <c r="B15487" s="63" t="s">
        <v>18423</v>
      </c>
    </row>
    <row r="15488" spans="1:2" x14ac:dyDescent="0.25">
      <c r="A15488" s="62">
        <v>60122506</v>
      </c>
      <c r="B15488" s="63" t="s">
        <v>3238</v>
      </c>
    </row>
    <row r="15489" spans="1:2" x14ac:dyDescent="0.25">
      <c r="A15489" s="62">
        <v>60122507</v>
      </c>
      <c r="B15489" s="63" t="s">
        <v>8615</v>
      </c>
    </row>
    <row r="15490" spans="1:2" x14ac:dyDescent="0.25">
      <c r="A15490" s="62">
        <v>60122508</v>
      </c>
      <c r="B15490" s="63" t="s">
        <v>4127</v>
      </c>
    </row>
    <row r="15491" spans="1:2" x14ac:dyDescent="0.25">
      <c r="A15491" s="62">
        <v>60122509</v>
      </c>
      <c r="B15491" s="63" t="s">
        <v>6483</v>
      </c>
    </row>
    <row r="15492" spans="1:2" x14ac:dyDescent="0.25">
      <c r="A15492" s="62">
        <v>60122601</v>
      </c>
      <c r="B15492" s="63" t="s">
        <v>7979</v>
      </c>
    </row>
    <row r="15493" spans="1:2" x14ac:dyDescent="0.25">
      <c r="A15493" s="62">
        <v>60122602</v>
      </c>
      <c r="B15493" s="63" t="s">
        <v>3788</v>
      </c>
    </row>
    <row r="15494" spans="1:2" x14ac:dyDescent="0.25">
      <c r="A15494" s="62">
        <v>60122603</v>
      </c>
      <c r="B15494" s="63" t="s">
        <v>11008</v>
      </c>
    </row>
    <row r="15495" spans="1:2" x14ac:dyDescent="0.25">
      <c r="A15495" s="62">
        <v>60122604</v>
      </c>
      <c r="B15495" s="63" t="s">
        <v>6366</v>
      </c>
    </row>
    <row r="15496" spans="1:2" x14ac:dyDescent="0.25">
      <c r="A15496" s="62">
        <v>60122701</v>
      </c>
      <c r="B15496" s="63" t="s">
        <v>2724</v>
      </c>
    </row>
    <row r="15497" spans="1:2" x14ac:dyDescent="0.25">
      <c r="A15497" s="62">
        <v>60122702</v>
      </c>
      <c r="B15497" s="63" t="s">
        <v>7330</v>
      </c>
    </row>
    <row r="15498" spans="1:2" x14ac:dyDescent="0.25">
      <c r="A15498" s="62">
        <v>60122703</v>
      </c>
      <c r="B15498" s="63" t="s">
        <v>8135</v>
      </c>
    </row>
    <row r="15499" spans="1:2" x14ac:dyDescent="0.25">
      <c r="A15499" s="62">
        <v>60122704</v>
      </c>
      <c r="B15499" s="63" t="s">
        <v>9108</v>
      </c>
    </row>
    <row r="15500" spans="1:2" x14ac:dyDescent="0.25">
      <c r="A15500" s="62">
        <v>60122801</v>
      </c>
      <c r="B15500" s="63" t="s">
        <v>9141</v>
      </c>
    </row>
    <row r="15501" spans="1:2" x14ac:dyDescent="0.25">
      <c r="A15501" s="62">
        <v>60122901</v>
      </c>
      <c r="B15501" s="63" t="s">
        <v>13203</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14919</v>
      </c>
    </row>
    <row r="15508" spans="1:2" x14ac:dyDescent="0.25">
      <c r="A15508" s="62">
        <v>60122908</v>
      </c>
      <c r="B15508" s="63" t="s">
        <v>3052</v>
      </c>
    </row>
    <row r="15509" spans="1:2" x14ac:dyDescent="0.25">
      <c r="A15509" s="62">
        <v>60122909</v>
      </c>
      <c r="B15509" s="63" t="s">
        <v>15985</v>
      </c>
    </row>
    <row r="15510" spans="1:2" x14ac:dyDescent="0.25">
      <c r="A15510" s="62">
        <v>60123001</v>
      </c>
      <c r="B15510" s="63" t="s">
        <v>12638</v>
      </c>
    </row>
    <row r="15511" spans="1:2" x14ac:dyDescent="0.25">
      <c r="A15511" s="62">
        <v>60123002</v>
      </c>
      <c r="B15511" s="63" t="s">
        <v>6339</v>
      </c>
    </row>
    <row r="15512" spans="1:2" x14ac:dyDescent="0.25">
      <c r="A15512" s="62">
        <v>60123101</v>
      </c>
      <c r="B15512" s="63" t="s">
        <v>3619</v>
      </c>
    </row>
    <row r="15513" spans="1:2" x14ac:dyDescent="0.25">
      <c r="A15513" s="62">
        <v>60123102</v>
      </c>
      <c r="B15513" s="63" t="s">
        <v>9226</v>
      </c>
    </row>
    <row r="15514" spans="1:2" x14ac:dyDescent="0.25">
      <c r="A15514" s="62">
        <v>60123103</v>
      </c>
      <c r="B15514" s="63" t="s">
        <v>15701</v>
      </c>
    </row>
    <row r="15515" spans="1:2" x14ac:dyDescent="0.25">
      <c r="A15515" s="62">
        <v>60123201</v>
      </c>
      <c r="B15515" s="63" t="s">
        <v>18172</v>
      </c>
    </row>
    <row r="15516" spans="1:2" x14ac:dyDescent="0.25">
      <c r="A15516" s="62">
        <v>60123202</v>
      </c>
      <c r="B15516" s="63" t="s">
        <v>2482</v>
      </c>
    </row>
    <row r="15517" spans="1:2" x14ac:dyDescent="0.25">
      <c r="A15517" s="62">
        <v>60123203</v>
      </c>
      <c r="B15517" s="63" t="s">
        <v>10747</v>
      </c>
    </row>
    <row r="15518" spans="1:2" x14ac:dyDescent="0.25">
      <c r="A15518" s="62">
        <v>60123204</v>
      </c>
      <c r="B15518" s="63" t="s">
        <v>13791</v>
      </c>
    </row>
    <row r="15519" spans="1:2" x14ac:dyDescent="0.25">
      <c r="A15519" s="62">
        <v>60123301</v>
      </c>
      <c r="B15519" s="63" t="s">
        <v>15511</v>
      </c>
    </row>
    <row r="15520" spans="1:2" x14ac:dyDescent="0.25">
      <c r="A15520" s="62">
        <v>60123302</v>
      </c>
      <c r="B15520" s="63" t="s">
        <v>6202</v>
      </c>
    </row>
    <row r="15521" spans="1:2" x14ac:dyDescent="0.25">
      <c r="A15521" s="62">
        <v>60123303</v>
      </c>
      <c r="B15521" s="63" t="s">
        <v>5610</v>
      </c>
    </row>
    <row r="15522" spans="1:2" x14ac:dyDescent="0.25">
      <c r="A15522" s="62">
        <v>60123401</v>
      </c>
      <c r="B15522" s="63" t="s">
        <v>12927</v>
      </c>
    </row>
    <row r="15523" spans="1:2" x14ac:dyDescent="0.25">
      <c r="A15523" s="62">
        <v>60123402</v>
      </c>
      <c r="B15523" s="63" t="s">
        <v>5501</v>
      </c>
    </row>
    <row r="15524" spans="1:2" x14ac:dyDescent="0.25">
      <c r="A15524" s="62">
        <v>60123403</v>
      </c>
      <c r="B15524" s="63" t="s">
        <v>12245</v>
      </c>
    </row>
    <row r="15525" spans="1:2" x14ac:dyDescent="0.25">
      <c r="A15525" s="62">
        <v>60123501</v>
      </c>
      <c r="B15525" s="63" t="s">
        <v>408</v>
      </c>
    </row>
    <row r="15526" spans="1:2" x14ac:dyDescent="0.25">
      <c r="A15526" s="62">
        <v>60123502</v>
      </c>
      <c r="B15526" s="63" t="s">
        <v>9800</v>
      </c>
    </row>
    <row r="15527" spans="1:2" x14ac:dyDescent="0.25">
      <c r="A15527" s="62">
        <v>60123601</v>
      </c>
      <c r="B15527" s="63" t="s">
        <v>12880</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1926</v>
      </c>
    </row>
    <row r="15533" spans="1:2" x14ac:dyDescent="0.25">
      <c r="A15533" s="62">
        <v>60123701</v>
      </c>
      <c r="B15533" s="63" t="s">
        <v>6111</v>
      </c>
    </row>
    <row r="15534" spans="1:2" x14ac:dyDescent="0.25">
      <c r="A15534" s="62">
        <v>60123702</v>
      </c>
      <c r="B15534" s="63" t="s">
        <v>2615</v>
      </c>
    </row>
    <row r="15535" spans="1:2" x14ac:dyDescent="0.25">
      <c r="A15535" s="62">
        <v>60123703</v>
      </c>
      <c r="B15535" s="63" t="s">
        <v>7290</v>
      </c>
    </row>
    <row r="15536" spans="1:2" x14ac:dyDescent="0.25">
      <c r="A15536" s="62">
        <v>60123801</v>
      </c>
      <c r="B15536" s="63" t="s">
        <v>13327</v>
      </c>
    </row>
    <row r="15537" spans="1:2" x14ac:dyDescent="0.25">
      <c r="A15537" s="62">
        <v>60123802</v>
      </c>
      <c r="B15537" s="63" t="s">
        <v>4710</v>
      </c>
    </row>
    <row r="15538" spans="1:2" x14ac:dyDescent="0.25">
      <c r="A15538" s="62">
        <v>60123901</v>
      </c>
      <c r="B15538" s="63" t="s">
        <v>3171</v>
      </c>
    </row>
    <row r="15539" spans="1:2" x14ac:dyDescent="0.25">
      <c r="A15539" s="62">
        <v>60124001</v>
      </c>
      <c r="B15539" s="63" t="s">
        <v>261</v>
      </c>
    </row>
    <row r="15540" spans="1:2" x14ac:dyDescent="0.25">
      <c r="A15540" s="62">
        <v>60124002</v>
      </c>
      <c r="B15540" s="63" t="s">
        <v>12677</v>
      </c>
    </row>
    <row r="15541" spans="1:2" x14ac:dyDescent="0.25">
      <c r="A15541" s="62">
        <v>60124101</v>
      </c>
      <c r="B15541" s="63" t="s">
        <v>11843</v>
      </c>
    </row>
    <row r="15542" spans="1:2" x14ac:dyDescent="0.25">
      <c r="A15542" s="62">
        <v>60124102</v>
      </c>
      <c r="B15542" s="63" t="s">
        <v>8573</v>
      </c>
    </row>
    <row r="15543" spans="1:2" x14ac:dyDescent="0.25">
      <c r="A15543" s="62">
        <v>60124201</v>
      </c>
      <c r="B15543" s="63" t="s">
        <v>12422</v>
      </c>
    </row>
    <row r="15544" spans="1:2" x14ac:dyDescent="0.25">
      <c r="A15544" s="62">
        <v>60124301</v>
      </c>
      <c r="B15544" s="63" t="s">
        <v>12966</v>
      </c>
    </row>
    <row r="15545" spans="1:2" x14ac:dyDescent="0.25">
      <c r="A15545" s="62">
        <v>60124302</v>
      </c>
      <c r="B15545" s="63" t="s">
        <v>13826</v>
      </c>
    </row>
    <row r="15546" spans="1:2" x14ac:dyDescent="0.25">
      <c r="A15546" s="62">
        <v>60124303</v>
      </c>
      <c r="B15546" s="63" t="s">
        <v>17308</v>
      </c>
    </row>
    <row r="15547" spans="1:2" x14ac:dyDescent="0.25">
      <c r="A15547" s="62">
        <v>60124304</v>
      </c>
      <c r="B15547" s="63" t="s">
        <v>12344</v>
      </c>
    </row>
    <row r="15548" spans="1:2" x14ac:dyDescent="0.25">
      <c r="A15548" s="62">
        <v>60124305</v>
      </c>
      <c r="B15548" s="63" t="s">
        <v>10874</v>
      </c>
    </row>
    <row r="15549" spans="1:2" x14ac:dyDescent="0.25">
      <c r="A15549" s="62">
        <v>60124306</v>
      </c>
      <c r="B15549" s="63" t="s">
        <v>9984</v>
      </c>
    </row>
    <row r="15550" spans="1:2" x14ac:dyDescent="0.25">
      <c r="A15550" s="62">
        <v>60124307</v>
      </c>
      <c r="B15550" s="63" t="s">
        <v>18726</v>
      </c>
    </row>
    <row r="15551" spans="1:2" x14ac:dyDescent="0.25">
      <c r="A15551" s="62">
        <v>60124308</v>
      </c>
      <c r="B15551" s="63" t="s">
        <v>2744</v>
      </c>
    </row>
    <row r="15552" spans="1:2" x14ac:dyDescent="0.25">
      <c r="A15552" s="62">
        <v>60124309</v>
      </c>
      <c r="B15552" s="63" t="s">
        <v>11671</v>
      </c>
    </row>
    <row r="15553" spans="1:2" x14ac:dyDescent="0.25">
      <c r="A15553" s="62">
        <v>60124310</v>
      </c>
      <c r="B15553" s="63" t="s">
        <v>9678</v>
      </c>
    </row>
    <row r="15554" spans="1:2" x14ac:dyDescent="0.25">
      <c r="A15554" s="62">
        <v>60124311</v>
      </c>
      <c r="B15554" s="63" t="s">
        <v>714</v>
      </c>
    </row>
    <row r="15555" spans="1:2" x14ac:dyDescent="0.25">
      <c r="A15555" s="62">
        <v>60124312</v>
      </c>
      <c r="B15555" s="63" t="s">
        <v>5998</v>
      </c>
    </row>
    <row r="15556" spans="1:2" x14ac:dyDescent="0.25">
      <c r="A15556" s="62">
        <v>60124313</v>
      </c>
      <c r="B15556" s="63" t="s">
        <v>4605</v>
      </c>
    </row>
    <row r="15557" spans="1:2" x14ac:dyDescent="0.25">
      <c r="A15557" s="62">
        <v>60124314</v>
      </c>
      <c r="B15557" s="63" t="s">
        <v>9964</v>
      </c>
    </row>
    <row r="15558" spans="1:2" x14ac:dyDescent="0.25">
      <c r="A15558" s="62">
        <v>60124315</v>
      </c>
      <c r="B15558" s="63" t="s">
        <v>18688</v>
      </c>
    </row>
    <row r="15559" spans="1:2" x14ac:dyDescent="0.25">
      <c r="A15559" s="62">
        <v>60124316</v>
      </c>
      <c r="B15559" s="63" t="s">
        <v>10898</v>
      </c>
    </row>
    <row r="15560" spans="1:2" x14ac:dyDescent="0.25">
      <c r="A15560" s="62">
        <v>60124317</v>
      </c>
      <c r="B15560" s="63" t="s">
        <v>18817</v>
      </c>
    </row>
    <row r="15561" spans="1:2" x14ac:dyDescent="0.25">
      <c r="A15561" s="62">
        <v>60124318</v>
      </c>
      <c r="B15561" s="63" t="s">
        <v>12676</v>
      </c>
    </row>
    <row r="15562" spans="1:2" x14ac:dyDescent="0.25">
      <c r="A15562" s="62">
        <v>60124319</v>
      </c>
      <c r="B15562" s="63" t="s">
        <v>8796</v>
      </c>
    </row>
    <row r="15563" spans="1:2" x14ac:dyDescent="0.25">
      <c r="A15563" s="62">
        <v>60124320</v>
      </c>
      <c r="B15563" s="63" t="s">
        <v>8638</v>
      </c>
    </row>
    <row r="15564" spans="1:2" x14ac:dyDescent="0.25">
      <c r="A15564" s="62">
        <v>60124321</v>
      </c>
      <c r="B15564" s="63" t="s">
        <v>15880</v>
      </c>
    </row>
    <row r="15565" spans="1:2" x14ac:dyDescent="0.25">
      <c r="A15565" s="62">
        <v>60124322</v>
      </c>
      <c r="B15565" s="63" t="s">
        <v>10783</v>
      </c>
    </row>
    <row r="15566" spans="1:2" x14ac:dyDescent="0.25">
      <c r="A15566" s="62">
        <v>60124323</v>
      </c>
      <c r="B15566" s="63" t="s">
        <v>12714</v>
      </c>
    </row>
    <row r="15567" spans="1:2" x14ac:dyDescent="0.25">
      <c r="A15567" s="62">
        <v>60124324</v>
      </c>
      <c r="B15567" s="63" t="s">
        <v>16549</v>
      </c>
    </row>
    <row r="15568" spans="1:2" x14ac:dyDescent="0.25">
      <c r="A15568" s="62">
        <v>60124401</v>
      </c>
      <c r="B15568" s="63" t="s">
        <v>4764</v>
      </c>
    </row>
    <row r="15569" spans="1:2" x14ac:dyDescent="0.25">
      <c r="A15569" s="62">
        <v>60124402</v>
      </c>
      <c r="B15569" s="63" t="s">
        <v>899</v>
      </c>
    </row>
    <row r="15570" spans="1:2" x14ac:dyDescent="0.25">
      <c r="A15570" s="62">
        <v>60124403</v>
      </c>
      <c r="B15570" s="63" t="s">
        <v>14392</v>
      </c>
    </row>
    <row r="15571" spans="1:2" x14ac:dyDescent="0.25">
      <c r="A15571" s="62">
        <v>60124404</v>
      </c>
      <c r="B15571" s="63" t="s">
        <v>3283</v>
      </c>
    </row>
    <row r="15572" spans="1:2" x14ac:dyDescent="0.25">
      <c r="A15572" s="62">
        <v>60124405</v>
      </c>
      <c r="B15572" s="63" t="s">
        <v>6735</v>
      </c>
    </row>
    <row r="15573" spans="1:2" x14ac:dyDescent="0.25">
      <c r="A15573" s="62">
        <v>60124406</v>
      </c>
      <c r="B15573" s="63" t="s">
        <v>18367</v>
      </c>
    </row>
    <row r="15574" spans="1:2" x14ac:dyDescent="0.25">
      <c r="A15574" s="62">
        <v>60124407</v>
      </c>
      <c r="B15574" s="63" t="s">
        <v>8687</v>
      </c>
    </row>
    <row r="15575" spans="1:2" x14ac:dyDescent="0.25">
      <c r="A15575" s="62">
        <v>60124408</v>
      </c>
      <c r="B15575" s="63" t="s">
        <v>12518</v>
      </c>
    </row>
    <row r="15576" spans="1:2" x14ac:dyDescent="0.25">
      <c r="A15576" s="62">
        <v>60124409</v>
      </c>
      <c r="B15576" s="63" t="s">
        <v>7132</v>
      </c>
    </row>
    <row r="15577" spans="1:2" x14ac:dyDescent="0.25">
      <c r="A15577" s="62">
        <v>60124410</v>
      </c>
      <c r="B15577" s="63" t="s">
        <v>7030</v>
      </c>
    </row>
    <row r="15578" spans="1:2" x14ac:dyDescent="0.25">
      <c r="A15578" s="62">
        <v>60124411</v>
      </c>
      <c r="B15578" s="63" t="s">
        <v>11569</v>
      </c>
    </row>
    <row r="15579" spans="1:2" x14ac:dyDescent="0.25">
      <c r="A15579" s="62">
        <v>60124412</v>
      </c>
      <c r="B15579" s="63" t="s">
        <v>8682</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4228</v>
      </c>
    </row>
    <row r="15584" spans="1:2" x14ac:dyDescent="0.25">
      <c r="A15584" s="62">
        <v>60124505</v>
      </c>
      <c r="B15584" s="63" t="s">
        <v>1704</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11593</v>
      </c>
    </row>
    <row r="15589" spans="1:2" x14ac:dyDescent="0.25">
      <c r="A15589" s="62">
        <v>60124510</v>
      </c>
      <c r="B15589" s="63" t="s">
        <v>9109</v>
      </c>
    </row>
    <row r="15590" spans="1:2" x14ac:dyDescent="0.25">
      <c r="A15590" s="62">
        <v>60124511</v>
      </c>
      <c r="B15590" s="63" t="s">
        <v>17135</v>
      </c>
    </row>
    <row r="15591" spans="1:2" x14ac:dyDescent="0.25">
      <c r="A15591" s="62">
        <v>60124512</v>
      </c>
      <c r="B15591" s="63" t="s">
        <v>5248</v>
      </c>
    </row>
    <row r="15592" spans="1:2" x14ac:dyDescent="0.25">
      <c r="A15592" s="62">
        <v>60124513</v>
      </c>
      <c r="B15592" s="63" t="s">
        <v>5355</v>
      </c>
    </row>
    <row r="15593" spans="1:2" x14ac:dyDescent="0.25">
      <c r="A15593" s="62">
        <v>60124514</v>
      </c>
      <c r="B15593" s="63" t="s">
        <v>2662</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12681</v>
      </c>
    </row>
    <row r="15599" spans="1:2" x14ac:dyDescent="0.25">
      <c r="A15599" s="62">
        <v>60131101</v>
      </c>
      <c r="B15599" s="63" t="s">
        <v>5118</v>
      </c>
    </row>
    <row r="15600" spans="1:2" x14ac:dyDescent="0.25">
      <c r="A15600" s="62">
        <v>60131102</v>
      </c>
      <c r="B15600" s="63" t="s">
        <v>11043</v>
      </c>
    </row>
    <row r="15601" spans="1:2" x14ac:dyDescent="0.25">
      <c r="A15601" s="62">
        <v>60131103</v>
      </c>
      <c r="B15601" s="63" t="s">
        <v>4641</v>
      </c>
    </row>
    <row r="15602" spans="1:2" x14ac:dyDescent="0.25">
      <c r="A15602" s="62">
        <v>60131104</v>
      </c>
      <c r="B15602" s="63" t="s">
        <v>14505</v>
      </c>
    </row>
    <row r="15603" spans="1:2" x14ac:dyDescent="0.25">
      <c r="A15603" s="62">
        <v>60131105</v>
      </c>
      <c r="B15603" s="63" t="s">
        <v>17965</v>
      </c>
    </row>
    <row r="15604" spans="1:2" x14ac:dyDescent="0.25">
      <c r="A15604" s="62">
        <v>60131106</v>
      </c>
      <c r="B15604" s="63" t="s">
        <v>11028</v>
      </c>
    </row>
    <row r="15605" spans="1:2" x14ac:dyDescent="0.25">
      <c r="A15605" s="62">
        <v>60131107</v>
      </c>
      <c r="B15605" s="63" t="s">
        <v>14565</v>
      </c>
    </row>
    <row r="15606" spans="1:2" x14ac:dyDescent="0.25">
      <c r="A15606" s="62">
        <v>60131108</v>
      </c>
      <c r="B15606" s="63" t="s">
        <v>11822</v>
      </c>
    </row>
    <row r="15607" spans="1:2" x14ac:dyDescent="0.25">
      <c r="A15607" s="62">
        <v>60131109</v>
      </c>
      <c r="B15607" s="63" t="s">
        <v>11362</v>
      </c>
    </row>
    <row r="15608" spans="1:2" x14ac:dyDescent="0.25">
      <c r="A15608" s="62">
        <v>60131110</v>
      </c>
      <c r="B15608" s="63" t="s">
        <v>12973</v>
      </c>
    </row>
    <row r="15609" spans="1:2" x14ac:dyDescent="0.25">
      <c r="A15609" s="62">
        <v>60131111</v>
      </c>
      <c r="B15609" s="63" t="s">
        <v>17375</v>
      </c>
    </row>
    <row r="15610" spans="1:2" x14ac:dyDescent="0.25">
      <c r="A15610" s="62">
        <v>60131112</v>
      </c>
      <c r="B15610" s="63" t="s">
        <v>15096</v>
      </c>
    </row>
    <row r="15611" spans="1:2" x14ac:dyDescent="0.25">
      <c r="A15611" s="62">
        <v>60131201</v>
      </c>
      <c r="B15611" s="63" t="s">
        <v>8634</v>
      </c>
    </row>
    <row r="15612" spans="1:2" x14ac:dyDescent="0.25">
      <c r="A15612" s="62">
        <v>60131202</v>
      </c>
      <c r="B15612" s="63" t="s">
        <v>17317</v>
      </c>
    </row>
    <row r="15613" spans="1:2" x14ac:dyDescent="0.25">
      <c r="A15613" s="62">
        <v>60131203</v>
      </c>
      <c r="B15613" s="63" t="s">
        <v>3069</v>
      </c>
    </row>
    <row r="15614" spans="1:2" x14ac:dyDescent="0.25">
      <c r="A15614" s="62">
        <v>60131204</v>
      </c>
      <c r="B15614" s="63" t="s">
        <v>8038</v>
      </c>
    </row>
    <row r="15615" spans="1:2" x14ac:dyDescent="0.25">
      <c r="A15615" s="62">
        <v>60131205</v>
      </c>
      <c r="B15615" s="63" t="s">
        <v>11775</v>
      </c>
    </row>
    <row r="15616" spans="1:2" x14ac:dyDescent="0.25">
      <c r="A15616" s="62">
        <v>60131206</v>
      </c>
      <c r="B15616" s="63" t="s">
        <v>9808</v>
      </c>
    </row>
    <row r="15617" spans="1:2" x14ac:dyDescent="0.25">
      <c r="A15617" s="62">
        <v>60131207</v>
      </c>
      <c r="B15617" s="63" t="s">
        <v>2109</v>
      </c>
    </row>
    <row r="15618" spans="1:2" x14ac:dyDescent="0.25">
      <c r="A15618" s="62">
        <v>60131208</v>
      </c>
      <c r="B15618" s="63" t="s">
        <v>4088</v>
      </c>
    </row>
    <row r="15619" spans="1:2" x14ac:dyDescent="0.25">
      <c r="A15619" s="62">
        <v>60131209</v>
      </c>
      <c r="B15619" s="63" t="s">
        <v>1067</v>
      </c>
    </row>
    <row r="15620" spans="1:2" x14ac:dyDescent="0.25">
      <c r="A15620" s="62">
        <v>60131210</v>
      </c>
      <c r="B15620" s="63" t="s">
        <v>14968</v>
      </c>
    </row>
    <row r="15621" spans="1:2" x14ac:dyDescent="0.25">
      <c r="A15621" s="62">
        <v>60131301</v>
      </c>
      <c r="B15621" s="63" t="s">
        <v>3304</v>
      </c>
    </row>
    <row r="15622" spans="1:2" x14ac:dyDescent="0.25">
      <c r="A15622" s="62">
        <v>60131302</v>
      </c>
      <c r="B15622" s="63" t="s">
        <v>7041</v>
      </c>
    </row>
    <row r="15623" spans="1:2" x14ac:dyDescent="0.25">
      <c r="A15623" s="62">
        <v>60131303</v>
      </c>
      <c r="B15623" s="63" t="s">
        <v>10903</v>
      </c>
    </row>
    <row r="15624" spans="1:2" x14ac:dyDescent="0.25">
      <c r="A15624" s="62">
        <v>60131304</v>
      </c>
      <c r="B15624" s="63" t="s">
        <v>9786</v>
      </c>
    </row>
    <row r="15625" spans="1:2" x14ac:dyDescent="0.25">
      <c r="A15625" s="62">
        <v>60131305</v>
      </c>
      <c r="B15625" s="63" t="s">
        <v>3800</v>
      </c>
    </row>
    <row r="15626" spans="1:2" x14ac:dyDescent="0.25">
      <c r="A15626" s="62">
        <v>60131306</v>
      </c>
      <c r="B15626" s="63" t="s">
        <v>6910</v>
      </c>
    </row>
    <row r="15627" spans="1:2" x14ac:dyDescent="0.25">
      <c r="A15627" s="62">
        <v>60131307</v>
      </c>
      <c r="B15627" s="63" t="s">
        <v>15977</v>
      </c>
    </row>
    <row r="15628" spans="1:2" x14ac:dyDescent="0.25">
      <c r="A15628" s="62">
        <v>60131308</v>
      </c>
      <c r="B15628" s="63" t="s">
        <v>7327</v>
      </c>
    </row>
    <row r="15629" spans="1:2" x14ac:dyDescent="0.25">
      <c r="A15629" s="62">
        <v>60131309</v>
      </c>
      <c r="B15629" s="63" t="s">
        <v>9572</v>
      </c>
    </row>
    <row r="15630" spans="1:2" x14ac:dyDescent="0.25">
      <c r="A15630" s="62">
        <v>60131401</v>
      </c>
      <c r="B15630" s="63" t="s">
        <v>13845</v>
      </c>
    </row>
    <row r="15631" spans="1:2" x14ac:dyDescent="0.25">
      <c r="A15631" s="62">
        <v>60131402</v>
      </c>
      <c r="B15631" s="63" t="s">
        <v>9086</v>
      </c>
    </row>
    <row r="15632" spans="1:2" x14ac:dyDescent="0.25">
      <c r="A15632" s="62">
        <v>60131403</v>
      </c>
      <c r="B15632" s="63" t="s">
        <v>17691</v>
      </c>
    </row>
    <row r="15633" spans="1:2" x14ac:dyDescent="0.25">
      <c r="A15633" s="62">
        <v>60131404</v>
      </c>
      <c r="B15633" s="63" t="s">
        <v>8131</v>
      </c>
    </row>
    <row r="15634" spans="1:2" x14ac:dyDescent="0.25">
      <c r="A15634" s="62">
        <v>60131405</v>
      </c>
      <c r="B15634" s="63" t="s">
        <v>3375</v>
      </c>
    </row>
    <row r="15635" spans="1:2" x14ac:dyDescent="0.25">
      <c r="A15635" s="62">
        <v>60131406</v>
      </c>
      <c r="B15635" s="63" t="s">
        <v>5958</v>
      </c>
    </row>
    <row r="15636" spans="1:2" x14ac:dyDescent="0.25">
      <c r="A15636" s="62">
        <v>60131407</v>
      </c>
      <c r="B15636" s="63" t="s">
        <v>4673</v>
      </c>
    </row>
    <row r="15637" spans="1:2" x14ac:dyDescent="0.25">
      <c r="A15637" s="62">
        <v>60131501</v>
      </c>
      <c r="B15637" s="63" t="s">
        <v>7053</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13089</v>
      </c>
    </row>
    <row r="15641" spans="1:2" x14ac:dyDescent="0.25">
      <c r="A15641" s="62">
        <v>60131505</v>
      </c>
      <c r="B15641" s="63" t="s">
        <v>2940</v>
      </c>
    </row>
    <row r="15642" spans="1:2" x14ac:dyDescent="0.25">
      <c r="A15642" s="62">
        <v>60131506</v>
      </c>
      <c r="B15642" s="63" t="s">
        <v>6459</v>
      </c>
    </row>
    <row r="15643" spans="1:2" x14ac:dyDescent="0.25">
      <c r="A15643" s="62">
        <v>60131507</v>
      </c>
      <c r="B15643" s="63" t="s">
        <v>5039</v>
      </c>
    </row>
    <row r="15644" spans="1:2" x14ac:dyDescent="0.25">
      <c r="A15644" s="62">
        <v>60131508</v>
      </c>
      <c r="B15644" s="63" t="s">
        <v>8949</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6780</v>
      </c>
    </row>
    <row r="15649" spans="1:2" x14ac:dyDescent="0.25">
      <c r="A15649" s="62">
        <v>60131513</v>
      </c>
      <c r="B15649" s="63" t="s">
        <v>14558</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14803</v>
      </c>
    </row>
    <row r="15653" spans="1:2" x14ac:dyDescent="0.25">
      <c r="A15653" s="62">
        <v>60131702</v>
      </c>
      <c r="B15653" s="63" t="s">
        <v>9994</v>
      </c>
    </row>
    <row r="15654" spans="1:2" x14ac:dyDescent="0.25">
      <c r="A15654" s="62">
        <v>60131801</v>
      </c>
      <c r="B15654" s="63" t="s">
        <v>14336</v>
      </c>
    </row>
    <row r="15655" spans="1:2" x14ac:dyDescent="0.25">
      <c r="A15655" s="62">
        <v>60131802</v>
      </c>
      <c r="B15655" s="63" t="s">
        <v>16835</v>
      </c>
    </row>
    <row r="15656" spans="1:2" x14ac:dyDescent="0.25">
      <c r="A15656" s="62">
        <v>60131803</v>
      </c>
      <c r="B15656" s="63" t="s">
        <v>14519</v>
      </c>
    </row>
    <row r="15657" spans="1:2" x14ac:dyDescent="0.25">
      <c r="A15657" s="62">
        <v>60141001</v>
      </c>
      <c r="B15657" s="63" t="s">
        <v>16436</v>
      </c>
    </row>
    <row r="15658" spans="1:2" x14ac:dyDescent="0.25">
      <c r="A15658" s="62">
        <v>60141002</v>
      </c>
      <c r="B15658" s="63" t="s">
        <v>12400</v>
      </c>
    </row>
    <row r="15659" spans="1:2" x14ac:dyDescent="0.25">
      <c r="A15659" s="62">
        <v>60141003</v>
      </c>
      <c r="B15659" s="63" t="s">
        <v>183</v>
      </c>
    </row>
    <row r="15660" spans="1:2" x14ac:dyDescent="0.25">
      <c r="A15660" s="62">
        <v>60141004</v>
      </c>
      <c r="B15660" s="63" t="s">
        <v>10295</v>
      </c>
    </row>
    <row r="15661" spans="1:2" x14ac:dyDescent="0.25">
      <c r="A15661" s="62">
        <v>60141005</v>
      </c>
      <c r="B15661" s="63" t="s">
        <v>3271</v>
      </c>
    </row>
    <row r="15662" spans="1:2" x14ac:dyDescent="0.25">
      <c r="A15662" s="62">
        <v>60141006</v>
      </c>
      <c r="B15662" s="63" t="s">
        <v>14811</v>
      </c>
    </row>
    <row r="15663" spans="1:2" x14ac:dyDescent="0.25">
      <c r="A15663" s="62">
        <v>60141007</v>
      </c>
      <c r="B15663" s="63" t="s">
        <v>17552</v>
      </c>
    </row>
    <row r="15664" spans="1:2" x14ac:dyDescent="0.25">
      <c r="A15664" s="62">
        <v>60141008</v>
      </c>
      <c r="B15664" s="63" t="s">
        <v>6091</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7412</v>
      </c>
    </row>
    <row r="15669" spans="1:2" x14ac:dyDescent="0.25">
      <c r="A15669" s="62">
        <v>60141013</v>
      </c>
      <c r="B15669" s="63" t="s">
        <v>3126</v>
      </c>
    </row>
    <row r="15670" spans="1:2" x14ac:dyDescent="0.25">
      <c r="A15670" s="62">
        <v>60141014</v>
      </c>
      <c r="B15670" s="63" t="s">
        <v>13386</v>
      </c>
    </row>
    <row r="15671" spans="1:2" x14ac:dyDescent="0.25">
      <c r="A15671" s="62">
        <v>60141015</v>
      </c>
      <c r="B15671" s="63" t="s">
        <v>4485</v>
      </c>
    </row>
    <row r="15672" spans="1:2" x14ac:dyDescent="0.25">
      <c r="A15672" s="62">
        <v>60141016</v>
      </c>
      <c r="B15672" s="63" t="s">
        <v>3964</v>
      </c>
    </row>
    <row r="15673" spans="1:2" x14ac:dyDescent="0.25">
      <c r="A15673" s="62">
        <v>60141017</v>
      </c>
      <c r="B15673" s="63" t="s">
        <v>11095</v>
      </c>
    </row>
    <row r="15674" spans="1:2" x14ac:dyDescent="0.25">
      <c r="A15674" s="62">
        <v>60141018</v>
      </c>
      <c r="B15674" s="63" t="s">
        <v>12237</v>
      </c>
    </row>
    <row r="15675" spans="1:2" x14ac:dyDescent="0.25">
      <c r="A15675" s="62">
        <v>60141019</v>
      </c>
      <c r="B15675" s="63" t="s">
        <v>13023</v>
      </c>
    </row>
    <row r="15676" spans="1:2" x14ac:dyDescent="0.25">
      <c r="A15676" s="62">
        <v>60141020</v>
      </c>
      <c r="B15676" s="63" t="s">
        <v>9435</v>
      </c>
    </row>
    <row r="15677" spans="1:2" x14ac:dyDescent="0.25">
      <c r="A15677" s="62">
        <v>60141021</v>
      </c>
      <c r="B15677" s="63" t="s">
        <v>16806</v>
      </c>
    </row>
    <row r="15678" spans="1:2" x14ac:dyDescent="0.25">
      <c r="A15678" s="62">
        <v>60141022</v>
      </c>
      <c r="B15678" s="63" t="s">
        <v>8087</v>
      </c>
    </row>
    <row r="15679" spans="1:2" x14ac:dyDescent="0.25">
      <c r="A15679" s="62">
        <v>60141023</v>
      </c>
      <c r="B15679" s="63" t="s">
        <v>8860</v>
      </c>
    </row>
    <row r="15680" spans="1:2" x14ac:dyDescent="0.25">
      <c r="A15680" s="62">
        <v>60141024</v>
      </c>
      <c r="B15680" s="63" t="s">
        <v>9651</v>
      </c>
    </row>
    <row r="15681" spans="1:2" x14ac:dyDescent="0.25">
      <c r="A15681" s="62">
        <v>60141025</v>
      </c>
      <c r="B15681" s="63" t="s">
        <v>1165</v>
      </c>
    </row>
    <row r="15682" spans="1:2" x14ac:dyDescent="0.25">
      <c r="A15682" s="62">
        <v>60141026</v>
      </c>
      <c r="B15682" s="63" t="s">
        <v>10410</v>
      </c>
    </row>
    <row r="15683" spans="1:2" x14ac:dyDescent="0.25">
      <c r="A15683" s="62">
        <v>60141101</v>
      </c>
      <c r="B15683" s="63" t="s">
        <v>4167</v>
      </c>
    </row>
    <row r="15684" spans="1:2" x14ac:dyDescent="0.25">
      <c r="A15684" s="62">
        <v>60141102</v>
      </c>
      <c r="B15684" s="63" t="s">
        <v>7155</v>
      </c>
    </row>
    <row r="15685" spans="1:2" x14ac:dyDescent="0.25">
      <c r="A15685" s="62">
        <v>60141103</v>
      </c>
      <c r="B15685" s="63" t="s">
        <v>17150</v>
      </c>
    </row>
    <row r="15686" spans="1:2" x14ac:dyDescent="0.25">
      <c r="A15686" s="62">
        <v>60141104</v>
      </c>
      <c r="B15686" s="63" t="s">
        <v>10611</v>
      </c>
    </row>
    <row r="15687" spans="1:2" x14ac:dyDescent="0.25">
      <c r="A15687" s="62">
        <v>60141105</v>
      </c>
      <c r="B15687" s="63" t="s">
        <v>5191</v>
      </c>
    </row>
    <row r="15688" spans="1:2" x14ac:dyDescent="0.25">
      <c r="A15688" s="62">
        <v>60141106</v>
      </c>
      <c r="B15688" s="63" t="s">
        <v>13255</v>
      </c>
    </row>
    <row r="15689" spans="1:2" x14ac:dyDescent="0.25">
      <c r="A15689" s="62">
        <v>60141107</v>
      </c>
      <c r="B15689" s="63" t="s">
        <v>12940</v>
      </c>
    </row>
    <row r="15690" spans="1:2" x14ac:dyDescent="0.25">
      <c r="A15690" s="62">
        <v>60141108</v>
      </c>
      <c r="B15690" s="63" t="s">
        <v>2833</v>
      </c>
    </row>
    <row r="15691" spans="1:2" x14ac:dyDescent="0.25">
      <c r="A15691" s="62">
        <v>60141109</v>
      </c>
      <c r="B15691" s="63" t="s">
        <v>10364</v>
      </c>
    </row>
    <row r="15692" spans="1:2" x14ac:dyDescent="0.25">
      <c r="A15692" s="62">
        <v>60141110</v>
      </c>
      <c r="B15692" s="63" t="s">
        <v>18633</v>
      </c>
    </row>
    <row r="15693" spans="1:2" x14ac:dyDescent="0.25">
      <c r="A15693" s="62">
        <v>60141111</v>
      </c>
      <c r="B15693" s="63" t="s">
        <v>16043</v>
      </c>
    </row>
    <row r="15694" spans="1:2" x14ac:dyDescent="0.25">
      <c r="A15694" s="62">
        <v>60141112</v>
      </c>
      <c r="B15694" s="63" t="s">
        <v>12706</v>
      </c>
    </row>
    <row r="15695" spans="1:2" x14ac:dyDescent="0.25">
      <c r="A15695" s="62">
        <v>60141113</v>
      </c>
      <c r="B15695" s="63" t="s">
        <v>1091</v>
      </c>
    </row>
    <row r="15696" spans="1:2" x14ac:dyDescent="0.25">
      <c r="A15696" s="62">
        <v>60141114</v>
      </c>
      <c r="B15696" s="63" t="s">
        <v>11332</v>
      </c>
    </row>
    <row r="15697" spans="1:2" x14ac:dyDescent="0.25">
      <c r="A15697" s="62">
        <v>60141115</v>
      </c>
      <c r="B15697" s="63" t="s">
        <v>3209</v>
      </c>
    </row>
    <row r="15698" spans="1:2" x14ac:dyDescent="0.25">
      <c r="A15698" s="62">
        <v>60141201</v>
      </c>
      <c r="B15698" s="63" t="s">
        <v>8716</v>
      </c>
    </row>
    <row r="15699" spans="1:2" x14ac:dyDescent="0.25">
      <c r="A15699" s="62">
        <v>60141202</v>
      </c>
      <c r="B15699" s="63" t="s">
        <v>14928</v>
      </c>
    </row>
    <row r="15700" spans="1:2" x14ac:dyDescent="0.25">
      <c r="A15700" s="62">
        <v>60141203</v>
      </c>
      <c r="B15700" s="63" t="s">
        <v>9407</v>
      </c>
    </row>
    <row r="15701" spans="1:2" x14ac:dyDescent="0.25">
      <c r="A15701" s="62">
        <v>60141204</v>
      </c>
      <c r="B15701" s="63" t="s">
        <v>2496</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3158</v>
      </c>
    </row>
    <row r="15705" spans="1:2" x14ac:dyDescent="0.25">
      <c r="A15705" s="62">
        <v>60141304</v>
      </c>
      <c r="B15705" s="63" t="s">
        <v>236</v>
      </c>
    </row>
    <row r="15706" spans="1:2" x14ac:dyDescent="0.25">
      <c r="A15706" s="62">
        <v>60141305</v>
      </c>
      <c r="B15706" s="63" t="s">
        <v>4343</v>
      </c>
    </row>
    <row r="15707" spans="1:2" x14ac:dyDescent="0.25">
      <c r="A15707" s="62">
        <v>60141306</v>
      </c>
      <c r="B15707" s="63" t="s">
        <v>15035</v>
      </c>
    </row>
    <row r="15708" spans="1:2" x14ac:dyDescent="0.25">
      <c r="A15708" s="62">
        <v>60141307</v>
      </c>
      <c r="B15708" s="63" t="s">
        <v>7151</v>
      </c>
    </row>
    <row r="15709" spans="1:2" x14ac:dyDescent="0.25">
      <c r="A15709" s="62">
        <v>60141401</v>
      </c>
      <c r="B15709" s="63" t="s">
        <v>2025</v>
      </c>
    </row>
    <row r="15710" spans="1:2" x14ac:dyDescent="0.25">
      <c r="A15710" s="62">
        <v>60141402</v>
      </c>
      <c r="B15710" s="63" t="s">
        <v>16841</v>
      </c>
    </row>
    <row r="15711" spans="1:2" x14ac:dyDescent="0.25">
      <c r="A15711" s="62">
        <v>60141403</v>
      </c>
      <c r="B15711" s="63" t="s">
        <v>6197</v>
      </c>
    </row>
    <row r="15712" spans="1:2" x14ac:dyDescent="0.25">
      <c r="A15712" s="62">
        <v>60141404</v>
      </c>
      <c r="B15712" s="63" t="s">
        <v>287</v>
      </c>
    </row>
    <row r="15713" spans="1:2" x14ac:dyDescent="0.25">
      <c r="A15713" s="62">
        <v>60141405</v>
      </c>
      <c r="B15713" s="63" t="s">
        <v>4555</v>
      </c>
    </row>
    <row r="15714" spans="1:2" x14ac:dyDescent="0.25">
      <c r="A15714" s="62">
        <v>70101501</v>
      </c>
      <c r="B15714" s="63" t="s">
        <v>13157</v>
      </c>
    </row>
    <row r="15715" spans="1:2" x14ac:dyDescent="0.25">
      <c r="A15715" s="62">
        <v>70101502</v>
      </c>
      <c r="B15715" s="63" t="s">
        <v>12625</v>
      </c>
    </row>
    <row r="15716" spans="1:2" x14ac:dyDescent="0.25">
      <c r="A15716" s="62">
        <v>70101503</v>
      </c>
      <c r="B15716" s="63" t="s">
        <v>12680</v>
      </c>
    </row>
    <row r="15717" spans="1:2" x14ac:dyDescent="0.25">
      <c r="A15717" s="62">
        <v>70101504</v>
      </c>
      <c r="B15717" s="63" t="s">
        <v>2178</v>
      </c>
    </row>
    <row r="15718" spans="1:2" x14ac:dyDescent="0.25">
      <c r="A15718" s="62">
        <v>70101505</v>
      </c>
      <c r="B15718" s="63" t="s">
        <v>8067</v>
      </c>
    </row>
    <row r="15719" spans="1:2" x14ac:dyDescent="0.25">
      <c r="A15719" s="62">
        <v>70101506</v>
      </c>
      <c r="B15719" s="63" t="s">
        <v>12904</v>
      </c>
    </row>
    <row r="15720" spans="1:2" x14ac:dyDescent="0.25">
      <c r="A15720" s="62">
        <v>70101507</v>
      </c>
      <c r="B15720" s="63" t="s">
        <v>1976</v>
      </c>
    </row>
    <row r="15721" spans="1:2" x14ac:dyDescent="0.25">
      <c r="A15721" s="62">
        <v>70101508</v>
      </c>
      <c r="B15721" s="63" t="s">
        <v>7487</v>
      </c>
    </row>
    <row r="15722" spans="1:2" x14ac:dyDescent="0.25">
      <c r="A15722" s="62">
        <v>70101509</v>
      </c>
      <c r="B15722" s="63" t="s">
        <v>16461</v>
      </c>
    </row>
    <row r="15723" spans="1:2" x14ac:dyDescent="0.25">
      <c r="A15723" s="62">
        <v>70101510</v>
      </c>
      <c r="B15723" s="63" t="s">
        <v>9525</v>
      </c>
    </row>
    <row r="15724" spans="1:2" x14ac:dyDescent="0.25">
      <c r="A15724" s="62">
        <v>70101601</v>
      </c>
      <c r="B15724" s="63" t="s">
        <v>16421</v>
      </c>
    </row>
    <row r="15725" spans="1:2" x14ac:dyDescent="0.25">
      <c r="A15725" s="62">
        <v>70101602</v>
      </c>
      <c r="B15725" s="63" t="s">
        <v>4542</v>
      </c>
    </row>
    <row r="15726" spans="1:2" x14ac:dyDescent="0.25">
      <c r="A15726" s="62">
        <v>70101603</v>
      </c>
      <c r="B15726" s="63" t="s">
        <v>10165</v>
      </c>
    </row>
    <row r="15727" spans="1:2" x14ac:dyDescent="0.25">
      <c r="A15727" s="62">
        <v>70101604</v>
      </c>
      <c r="B15727" s="63" t="s">
        <v>4159</v>
      </c>
    </row>
    <row r="15728" spans="1:2" x14ac:dyDescent="0.25">
      <c r="A15728" s="62">
        <v>70101605</v>
      </c>
      <c r="B15728" s="63" t="s">
        <v>3567</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10748</v>
      </c>
    </row>
    <row r="15732" spans="1:2" x14ac:dyDescent="0.25">
      <c r="A15732" s="62">
        <v>70101702</v>
      </c>
      <c r="B15732" s="63" t="s">
        <v>1677</v>
      </c>
    </row>
    <row r="15733" spans="1:2" x14ac:dyDescent="0.25">
      <c r="A15733" s="62">
        <v>70101703</v>
      </c>
      <c r="B15733" s="63" t="s">
        <v>9652</v>
      </c>
    </row>
    <row r="15734" spans="1:2" x14ac:dyDescent="0.25">
      <c r="A15734" s="62">
        <v>70101704</v>
      </c>
      <c r="B15734" s="63" t="s">
        <v>11110</v>
      </c>
    </row>
    <row r="15735" spans="1:2" x14ac:dyDescent="0.25">
      <c r="A15735" s="62">
        <v>70101801</v>
      </c>
      <c r="B15735" s="63" t="s">
        <v>7976</v>
      </c>
    </row>
    <row r="15736" spans="1:2" x14ac:dyDescent="0.25">
      <c r="A15736" s="62">
        <v>70101802</v>
      </c>
      <c r="B15736" s="63" t="s">
        <v>6892</v>
      </c>
    </row>
    <row r="15737" spans="1:2" x14ac:dyDescent="0.25">
      <c r="A15737" s="62">
        <v>70101803</v>
      </c>
      <c r="B15737" s="63" t="s">
        <v>5962</v>
      </c>
    </row>
    <row r="15738" spans="1:2" x14ac:dyDescent="0.25">
      <c r="A15738" s="62">
        <v>70101804</v>
      </c>
      <c r="B15738" s="63" t="s">
        <v>14746</v>
      </c>
    </row>
    <row r="15739" spans="1:2" x14ac:dyDescent="0.25">
      <c r="A15739" s="62">
        <v>70101805</v>
      </c>
      <c r="B15739" s="63" t="s">
        <v>7179</v>
      </c>
    </row>
    <row r="15740" spans="1:2" x14ac:dyDescent="0.25">
      <c r="A15740" s="62">
        <v>70101806</v>
      </c>
      <c r="B15740" s="63" t="s">
        <v>15050</v>
      </c>
    </row>
    <row r="15741" spans="1:2" x14ac:dyDescent="0.25">
      <c r="A15741" s="62">
        <v>70101901</v>
      </c>
      <c r="B15741" s="63" t="s">
        <v>15215</v>
      </c>
    </row>
    <row r="15742" spans="1:2" x14ac:dyDescent="0.25">
      <c r="A15742" s="62">
        <v>70101902</v>
      </c>
      <c r="B15742" s="63" t="s">
        <v>2714</v>
      </c>
    </row>
    <row r="15743" spans="1:2" x14ac:dyDescent="0.25">
      <c r="A15743" s="62">
        <v>70101903</v>
      </c>
      <c r="B15743" s="63" t="s">
        <v>13743</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14403</v>
      </c>
    </row>
    <row r="15747" spans="1:2" x14ac:dyDescent="0.25">
      <c r="A15747" s="62">
        <v>70111502</v>
      </c>
      <c r="B15747" s="63" t="s">
        <v>9971</v>
      </c>
    </row>
    <row r="15748" spans="1:2" x14ac:dyDescent="0.25">
      <c r="A15748" s="62">
        <v>70111503</v>
      </c>
      <c r="B15748" s="63" t="s">
        <v>15772</v>
      </c>
    </row>
    <row r="15749" spans="1:2" x14ac:dyDescent="0.25">
      <c r="A15749" s="62">
        <v>70111504</v>
      </c>
      <c r="B15749" s="63" t="s">
        <v>4294</v>
      </c>
    </row>
    <row r="15750" spans="1:2" x14ac:dyDescent="0.25">
      <c r="A15750" s="62">
        <v>70111505</v>
      </c>
      <c r="B15750" s="63" t="s">
        <v>16270</v>
      </c>
    </row>
    <row r="15751" spans="1:2" x14ac:dyDescent="0.25">
      <c r="A15751" s="62">
        <v>70111506</v>
      </c>
      <c r="B15751" s="63" t="s">
        <v>7104</v>
      </c>
    </row>
    <row r="15752" spans="1:2" x14ac:dyDescent="0.25">
      <c r="A15752" s="62">
        <v>70111507</v>
      </c>
      <c r="B15752" s="63" t="s">
        <v>12919</v>
      </c>
    </row>
    <row r="15753" spans="1:2" x14ac:dyDescent="0.25">
      <c r="A15753" s="62">
        <v>70111508</v>
      </c>
      <c r="B15753" s="63" t="s">
        <v>1930</v>
      </c>
    </row>
    <row r="15754" spans="1:2" x14ac:dyDescent="0.25">
      <c r="A15754" s="62">
        <v>70111601</v>
      </c>
      <c r="B15754" s="63" t="s">
        <v>11254</v>
      </c>
    </row>
    <row r="15755" spans="1:2" x14ac:dyDescent="0.25">
      <c r="A15755" s="62">
        <v>70111602</v>
      </c>
      <c r="B15755" s="63" t="s">
        <v>16844</v>
      </c>
    </row>
    <row r="15756" spans="1:2" x14ac:dyDescent="0.25">
      <c r="A15756" s="62">
        <v>70111603</v>
      </c>
      <c r="B15756" s="63" t="s">
        <v>3997</v>
      </c>
    </row>
    <row r="15757" spans="1:2" x14ac:dyDescent="0.25">
      <c r="A15757" s="62">
        <v>70111701</v>
      </c>
      <c r="B15757" s="63" t="s">
        <v>10666</v>
      </c>
    </row>
    <row r="15758" spans="1:2" x14ac:dyDescent="0.25">
      <c r="A15758" s="62">
        <v>70111702</v>
      </c>
      <c r="B15758" s="63" t="s">
        <v>8649</v>
      </c>
    </row>
    <row r="15759" spans="1:2" x14ac:dyDescent="0.25">
      <c r="A15759" s="62">
        <v>70111703</v>
      </c>
      <c r="B15759" s="63" t="s">
        <v>8838</v>
      </c>
    </row>
    <row r="15760" spans="1:2" x14ac:dyDescent="0.25">
      <c r="A15760" s="62">
        <v>70111704</v>
      </c>
      <c r="B15760" s="63" t="s">
        <v>13637</v>
      </c>
    </row>
    <row r="15761" spans="1:2" x14ac:dyDescent="0.25">
      <c r="A15761" s="62">
        <v>70111705</v>
      </c>
      <c r="B15761" s="63" t="s">
        <v>13950</v>
      </c>
    </row>
    <row r="15762" spans="1:2" x14ac:dyDescent="0.25">
      <c r="A15762" s="62">
        <v>70111706</v>
      </c>
      <c r="B15762" s="63" t="s">
        <v>12573</v>
      </c>
    </row>
    <row r="15763" spans="1:2" x14ac:dyDescent="0.25">
      <c r="A15763" s="62">
        <v>70111707</v>
      </c>
      <c r="B15763" s="63" t="s">
        <v>15398</v>
      </c>
    </row>
    <row r="15764" spans="1:2" x14ac:dyDescent="0.25">
      <c r="A15764" s="62">
        <v>70111708</v>
      </c>
      <c r="B15764" s="63" t="s">
        <v>10613</v>
      </c>
    </row>
    <row r="15765" spans="1:2" x14ac:dyDescent="0.25">
      <c r="A15765" s="62">
        <v>70111709</v>
      </c>
      <c r="B15765" s="63" t="s">
        <v>4481</v>
      </c>
    </row>
    <row r="15766" spans="1:2" x14ac:dyDescent="0.25">
      <c r="A15766" s="62">
        <v>70111710</v>
      </c>
      <c r="B15766" s="63" t="s">
        <v>17083</v>
      </c>
    </row>
    <row r="15767" spans="1:2" x14ac:dyDescent="0.25">
      <c r="A15767" s="62">
        <v>70111711</v>
      </c>
      <c r="B15767" s="63" t="s">
        <v>14371</v>
      </c>
    </row>
    <row r="15768" spans="1:2" x14ac:dyDescent="0.25">
      <c r="A15768" s="62">
        <v>70111712</v>
      </c>
      <c r="B15768" s="63" t="s">
        <v>6441</v>
      </c>
    </row>
    <row r="15769" spans="1:2" x14ac:dyDescent="0.25">
      <c r="A15769" s="62">
        <v>70111713</v>
      </c>
      <c r="B15769" s="63" t="s">
        <v>16922</v>
      </c>
    </row>
    <row r="15770" spans="1:2" x14ac:dyDescent="0.25">
      <c r="A15770" s="62">
        <v>70121501</v>
      </c>
      <c r="B15770" s="63" t="s">
        <v>7188</v>
      </c>
    </row>
    <row r="15771" spans="1:2" x14ac:dyDescent="0.25">
      <c r="A15771" s="62">
        <v>70121502</v>
      </c>
      <c r="B15771" s="63" t="s">
        <v>14115</v>
      </c>
    </row>
    <row r="15772" spans="1:2" x14ac:dyDescent="0.25">
      <c r="A15772" s="62">
        <v>70121503</v>
      </c>
      <c r="B15772" s="63" t="s">
        <v>5119</v>
      </c>
    </row>
    <row r="15773" spans="1:2" x14ac:dyDescent="0.25">
      <c r="A15773" s="62">
        <v>70121504</v>
      </c>
      <c r="B15773" s="63" t="s">
        <v>17386</v>
      </c>
    </row>
    <row r="15774" spans="1:2" x14ac:dyDescent="0.25">
      <c r="A15774" s="62">
        <v>70121505</v>
      </c>
      <c r="B15774" s="63" t="s">
        <v>9932</v>
      </c>
    </row>
    <row r="15775" spans="1:2" x14ac:dyDescent="0.25">
      <c r="A15775" s="62">
        <v>70121601</v>
      </c>
      <c r="B15775" s="63" t="s">
        <v>6098</v>
      </c>
    </row>
    <row r="15776" spans="1:2" x14ac:dyDescent="0.25">
      <c r="A15776" s="62">
        <v>70121602</v>
      </c>
      <c r="B15776" s="63" t="s">
        <v>6095</v>
      </c>
    </row>
    <row r="15777" spans="1:2" x14ac:dyDescent="0.25">
      <c r="A15777" s="62">
        <v>70121603</v>
      </c>
      <c r="B15777" s="63" t="s">
        <v>3380</v>
      </c>
    </row>
    <row r="15778" spans="1:2" x14ac:dyDescent="0.25">
      <c r="A15778" s="62">
        <v>70121604</v>
      </c>
      <c r="B15778" s="63" t="s">
        <v>11050</v>
      </c>
    </row>
    <row r="15779" spans="1:2" x14ac:dyDescent="0.25">
      <c r="A15779" s="62">
        <v>70121605</v>
      </c>
      <c r="B15779" s="63" t="s">
        <v>1071</v>
      </c>
    </row>
    <row r="15780" spans="1:2" x14ac:dyDescent="0.25">
      <c r="A15780" s="62">
        <v>70121606</v>
      </c>
      <c r="B15780" s="63" t="s">
        <v>4546</v>
      </c>
    </row>
    <row r="15781" spans="1:2" x14ac:dyDescent="0.25">
      <c r="A15781" s="62">
        <v>70121607</v>
      </c>
      <c r="B15781" s="63" t="s">
        <v>17021</v>
      </c>
    </row>
    <row r="15782" spans="1:2" x14ac:dyDescent="0.25">
      <c r="A15782" s="62">
        <v>70121608</v>
      </c>
      <c r="B15782" s="63" t="s">
        <v>14841</v>
      </c>
    </row>
    <row r="15783" spans="1:2" x14ac:dyDescent="0.25">
      <c r="A15783" s="62">
        <v>70121610</v>
      </c>
      <c r="B15783" s="63" t="s">
        <v>14764</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6101</v>
      </c>
    </row>
    <row r="15787" spans="1:2" x14ac:dyDescent="0.25">
      <c r="A15787" s="62">
        <v>70121704</v>
      </c>
      <c r="B15787" s="63" t="s">
        <v>14682</v>
      </c>
    </row>
    <row r="15788" spans="1:2" x14ac:dyDescent="0.25">
      <c r="A15788" s="62">
        <v>70121705</v>
      </c>
      <c r="B15788" s="63" t="s">
        <v>17491</v>
      </c>
    </row>
    <row r="15789" spans="1:2" x14ac:dyDescent="0.25">
      <c r="A15789" s="62">
        <v>70121801</v>
      </c>
      <c r="B15789" s="63" t="s">
        <v>7281</v>
      </c>
    </row>
    <row r="15790" spans="1:2" x14ac:dyDescent="0.25">
      <c r="A15790" s="62">
        <v>70121802</v>
      </c>
      <c r="B15790" s="63" t="s">
        <v>13742</v>
      </c>
    </row>
    <row r="15791" spans="1:2" x14ac:dyDescent="0.25">
      <c r="A15791" s="62">
        <v>70121803</v>
      </c>
      <c r="B15791" s="63" t="s">
        <v>4759</v>
      </c>
    </row>
    <row r="15792" spans="1:2" x14ac:dyDescent="0.25">
      <c r="A15792" s="62">
        <v>70121901</v>
      </c>
      <c r="B15792" s="63" t="s">
        <v>1499</v>
      </c>
    </row>
    <row r="15793" spans="1:2" x14ac:dyDescent="0.25">
      <c r="A15793" s="62">
        <v>70121902</v>
      </c>
      <c r="B15793" s="63" t="s">
        <v>18271</v>
      </c>
    </row>
    <row r="15794" spans="1:2" x14ac:dyDescent="0.25">
      <c r="A15794" s="62">
        <v>70121903</v>
      </c>
      <c r="B15794" s="63" t="s">
        <v>15315</v>
      </c>
    </row>
    <row r="15795" spans="1:2" x14ac:dyDescent="0.25">
      <c r="A15795" s="62">
        <v>70122001</v>
      </c>
      <c r="B15795" s="63" t="s">
        <v>11092</v>
      </c>
    </row>
    <row r="15796" spans="1:2" x14ac:dyDescent="0.25">
      <c r="A15796" s="62">
        <v>70122002</v>
      </c>
      <c r="B15796" s="63" t="s">
        <v>12632</v>
      </c>
    </row>
    <row r="15797" spans="1:2" x14ac:dyDescent="0.25">
      <c r="A15797" s="62">
        <v>70122003</v>
      </c>
      <c r="B15797" s="63" t="s">
        <v>17282</v>
      </c>
    </row>
    <row r="15798" spans="1:2" x14ac:dyDescent="0.25">
      <c r="A15798" s="62">
        <v>70122004</v>
      </c>
      <c r="B15798" s="63" t="s">
        <v>7410</v>
      </c>
    </row>
    <row r="15799" spans="1:2" x14ac:dyDescent="0.25">
      <c r="A15799" s="62">
        <v>70122005</v>
      </c>
      <c r="B15799" s="63" t="s">
        <v>1937</v>
      </c>
    </row>
    <row r="15800" spans="1:2" x14ac:dyDescent="0.25">
      <c r="A15800" s="62">
        <v>70122006</v>
      </c>
      <c r="B15800" s="63" t="s">
        <v>7894</v>
      </c>
    </row>
    <row r="15801" spans="1:2" x14ac:dyDescent="0.25">
      <c r="A15801" s="62">
        <v>70122007</v>
      </c>
      <c r="B15801" s="63" t="s">
        <v>14334</v>
      </c>
    </row>
    <row r="15802" spans="1:2" x14ac:dyDescent="0.25">
      <c r="A15802" s="62">
        <v>70122008</v>
      </c>
      <c r="B15802" s="63" t="s">
        <v>17879</v>
      </c>
    </row>
    <row r="15803" spans="1:2" x14ac:dyDescent="0.25">
      <c r="A15803" s="62">
        <v>70122009</v>
      </c>
      <c r="B15803" s="63" t="s">
        <v>13994</v>
      </c>
    </row>
    <row r="15804" spans="1:2" x14ac:dyDescent="0.25">
      <c r="A15804" s="62">
        <v>70122010</v>
      </c>
      <c r="B15804" s="63" t="s">
        <v>7874</v>
      </c>
    </row>
    <row r="15805" spans="1:2" x14ac:dyDescent="0.25">
      <c r="A15805" s="62">
        <v>70131501</v>
      </c>
      <c r="B15805" s="63" t="s">
        <v>5143</v>
      </c>
    </row>
    <row r="15806" spans="1:2" x14ac:dyDescent="0.25">
      <c r="A15806" s="62">
        <v>70131502</v>
      </c>
      <c r="B15806" s="63" t="s">
        <v>6351</v>
      </c>
    </row>
    <row r="15807" spans="1:2" x14ac:dyDescent="0.25">
      <c r="A15807" s="62">
        <v>70131503</v>
      </c>
      <c r="B15807" s="63" t="s">
        <v>6974</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11412</v>
      </c>
    </row>
    <row r="15811" spans="1:2" x14ac:dyDescent="0.25">
      <c r="A15811" s="62">
        <v>70131601</v>
      </c>
      <c r="B15811" s="63" t="s">
        <v>5977</v>
      </c>
    </row>
    <row r="15812" spans="1:2" x14ac:dyDescent="0.25">
      <c r="A15812" s="62">
        <v>70131602</v>
      </c>
      <c r="B15812" s="63" t="s">
        <v>3256</v>
      </c>
    </row>
    <row r="15813" spans="1:2" x14ac:dyDescent="0.25">
      <c r="A15813" s="62">
        <v>70131603</v>
      </c>
      <c r="B15813" s="63" t="s">
        <v>10098</v>
      </c>
    </row>
    <row r="15814" spans="1:2" x14ac:dyDescent="0.25">
      <c r="A15814" s="62">
        <v>70131604</v>
      </c>
      <c r="B15814" s="63" t="s">
        <v>7632</v>
      </c>
    </row>
    <row r="15815" spans="1:2" x14ac:dyDescent="0.25">
      <c r="A15815" s="62">
        <v>70131605</v>
      </c>
      <c r="B15815" s="63" t="s">
        <v>15355</v>
      </c>
    </row>
    <row r="15816" spans="1:2" x14ac:dyDescent="0.25">
      <c r="A15816" s="62">
        <v>70131701</v>
      </c>
      <c r="B15816" s="63" t="s">
        <v>8377</v>
      </c>
    </row>
    <row r="15817" spans="1:2" x14ac:dyDescent="0.25">
      <c r="A15817" s="62">
        <v>70131702</v>
      </c>
      <c r="B15817" s="63" t="s">
        <v>3611</v>
      </c>
    </row>
    <row r="15818" spans="1:2" x14ac:dyDescent="0.25">
      <c r="A15818" s="62">
        <v>70131703</v>
      </c>
      <c r="B15818" s="63" t="s">
        <v>2126</v>
      </c>
    </row>
    <row r="15819" spans="1:2" x14ac:dyDescent="0.25">
      <c r="A15819" s="62">
        <v>70131704</v>
      </c>
      <c r="B15819" s="63" t="s">
        <v>8596</v>
      </c>
    </row>
    <row r="15820" spans="1:2" x14ac:dyDescent="0.25">
      <c r="A15820" s="62">
        <v>70131705</v>
      </c>
      <c r="B15820" s="63" t="s">
        <v>2776</v>
      </c>
    </row>
    <row r="15821" spans="1:2" x14ac:dyDescent="0.25">
      <c r="A15821" s="62">
        <v>70131706</v>
      </c>
      <c r="B15821" s="63" t="s">
        <v>17998</v>
      </c>
    </row>
    <row r="15822" spans="1:2" x14ac:dyDescent="0.25">
      <c r="A15822" s="62">
        <v>70131707</v>
      </c>
      <c r="B15822" s="63" t="s">
        <v>11251</v>
      </c>
    </row>
    <row r="15823" spans="1:2" x14ac:dyDescent="0.25">
      <c r="A15823" s="62">
        <v>70131708</v>
      </c>
      <c r="B15823" s="63" t="s">
        <v>4108</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1953</v>
      </c>
    </row>
    <row r="15827" spans="1:2" x14ac:dyDescent="0.25">
      <c r="A15827" s="62">
        <v>70141504</v>
      </c>
      <c r="B15827" s="63" t="s">
        <v>6991</v>
      </c>
    </row>
    <row r="15828" spans="1:2" x14ac:dyDescent="0.25">
      <c r="A15828" s="62">
        <v>70141505</v>
      </c>
      <c r="B15828" s="63" t="s">
        <v>16654</v>
      </c>
    </row>
    <row r="15829" spans="1:2" x14ac:dyDescent="0.25">
      <c r="A15829" s="62">
        <v>70141506</v>
      </c>
      <c r="B15829" s="63" t="s">
        <v>5556</v>
      </c>
    </row>
    <row r="15830" spans="1:2" x14ac:dyDescent="0.25">
      <c r="A15830" s="62">
        <v>70141507</v>
      </c>
      <c r="B15830" s="63" t="s">
        <v>2399</v>
      </c>
    </row>
    <row r="15831" spans="1:2" x14ac:dyDescent="0.25">
      <c r="A15831" s="62">
        <v>70141508</v>
      </c>
      <c r="B15831" s="63" t="s">
        <v>10910</v>
      </c>
    </row>
    <row r="15832" spans="1:2" x14ac:dyDescent="0.25">
      <c r="A15832" s="62">
        <v>70141509</v>
      </c>
      <c r="B15832" s="63" t="s">
        <v>2431</v>
      </c>
    </row>
    <row r="15833" spans="1:2" x14ac:dyDescent="0.25">
      <c r="A15833" s="62">
        <v>70141510</v>
      </c>
      <c r="B15833" s="63" t="s">
        <v>4220</v>
      </c>
    </row>
    <row r="15834" spans="1:2" x14ac:dyDescent="0.25">
      <c r="A15834" s="62">
        <v>70141511</v>
      </c>
      <c r="B15834" s="63" t="s">
        <v>4299</v>
      </c>
    </row>
    <row r="15835" spans="1:2" x14ac:dyDescent="0.25">
      <c r="A15835" s="62">
        <v>70141512</v>
      </c>
      <c r="B15835" s="63" t="s">
        <v>6375</v>
      </c>
    </row>
    <row r="15836" spans="1:2" x14ac:dyDescent="0.25">
      <c r="A15836" s="62">
        <v>70141513</v>
      </c>
      <c r="B15836" s="63" t="s">
        <v>10232</v>
      </c>
    </row>
    <row r="15837" spans="1:2" x14ac:dyDescent="0.25">
      <c r="A15837" s="62">
        <v>70141514</v>
      </c>
      <c r="B15837" s="63" t="s">
        <v>4379</v>
      </c>
    </row>
    <row r="15838" spans="1:2" x14ac:dyDescent="0.25">
      <c r="A15838" s="62">
        <v>70141515</v>
      </c>
      <c r="B15838" s="63" t="s">
        <v>7471</v>
      </c>
    </row>
    <row r="15839" spans="1:2" x14ac:dyDescent="0.25">
      <c r="A15839" s="62">
        <v>70141516</v>
      </c>
      <c r="B15839" s="63" t="s">
        <v>2410</v>
      </c>
    </row>
    <row r="15840" spans="1:2" x14ac:dyDescent="0.25">
      <c r="A15840" s="62">
        <v>70141517</v>
      </c>
      <c r="B15840" s="63" t="s">
        <v>10478</v>
      </c>
    </row>
    <row r="15841" spans="1:2" x14ac:dyDescent="0.25">
      <c r="A15841" s="62">
        <v>70141518</v>
      </c>
      <c r="B15841" s="63" t="s">
        <v>5333</v>
      </c>
    </row>
    <row r="15842" spans="1:2" x14ac:dyDescent="0.25">
      <c r="A15842" s="62">
        <v>70141519</v>
      </c>
      <c r="B15842" s="63" t="s">
        <v>1661</v>
      </c>
    </row>
    <row r="15843" spans="1:2" x14ac:dyDescent="0.25">
      <c r="A15843" s="62">
        <v>70141520</v>
      </c>
      <c r="B15843" s="63" t="s">
        <v>11743</v>
      </c>
    </row>
    <row r="15844" spans="1:2" x14ac:dyDescent="0.25">
      <c r="A15844" s="62">
        <v>70141601</v>
      </c>
      <c r="B15844" s="63" t="s">
        <v>6936</v>
      </c>
    </row>
    <row r="15845" spans="1:2" x14ac:dyDescent="0.25">
      <c r="A15845" s="62">
        <v>70141602</v>
      </c>
      <c r="B15845" s="63" t="s">
        <v>8050</v>
      </c>
    </row>
    <row r="15846" spans="1:2" x14ac:dyDescent="0.25">
      <c r="A15846" s="62">
        <v>70141603</v>
      </c>
      <c r="B15846" s="63" t="s">
        <v>7972</v>
      </c>
    </row>
    <row r="15847" spans="1:2" x14ac:dyDescent="0.25">
      <c r="A15847" s="62">
        <v>70141604</v>
      </c>
      <c r="B15847" s="63" t="s">
        <v>11918</v>
      </c>
    </row>
    <row r="15848" spans="1:2" x14ac:dyDescent="0.25">
      <c r="A15848" s="62">
        <v>70141605</v>
      </c>
      <c r="B15848" s="63" t="s">
        <v>7134</v>
      </c>
    </row>
    <row r="15849" spans="1:2" x14ac:dyDescent="0.25">
      <c r="A15849" s="62">
        <v>70141606</v>
      </c>
      <c r="B15849" s="63" t="s">
        <v>18761</v>
      </c>
    </row>
    <row r="15850" spans="1:2" x14ac:dyDescent="0.25">
      <c r="A15850" s="62">
        <v>70141607</v>
      </c>
      <c r="B15850" s="63" t="s">
        <v>4562</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6872</v>
      </c>
    </row>
    <row r="15854" spans="1:2" x14ac:dyDescent="0.25">
      <c r="A15854" s="62">
        <v>70141704</v>
      </c>
      <c r="B15854" s="63" t="s">
        <v>14751</v>
      </c>
    </row>
    <row r="15855" spans="1:2" x14ac:dyDescent="0.25">
      <c r="A15855" s="62">
        <v>70141705</v>
      </c>
      <c r="B15855" s="63" t="s">
        <v>15080</v>
      </c>
    </row>
    <row r="15856" spans="1:2" x14ac:dyDescent="0.25">
      <c r="A15856" s="62">
        <v>70141706</v>
      </c>
      <c r="B15856" s="63" t="s">
        <v>2734</v>
      </c>
    </row>
    <row r="15857" spans="1:2" x14ac:dyDescent="0.25">
      <c r="A15857" s="62">
        <v>70141707</v>
      </c>
      <c r="B15857" s="63" t="s">
        <v>9793</v>
      </c>
    </row>
    <row r="15858" spans="1:2" x14ac:dyDescent="0.25">
      <c r="A15858" s="62">
        <v>70141708</v>
      </c>
      <c r="B15858" s="63" t="s">
        <v>11334</v>
      </c>
    </row>
    <row r="15859" spans="1:2" x14ac:dyDescent="0.25">
      <c r="A15859" s="62">
        <v>70141709</v>
      </c>
      <c r="B15859" s="63" t="s">
        <v>16483</v>
      </c>
    </row>
    <row r="15860" spans="1:2" x14ac:dyDescent="0.25">
      <c r="A15860" s="62">
        <v>70141710</v>
      </c>
      <c r="B15860" s="63" t="s">
        <v>7871</v>
      </c>
    </row>
    <row r="15861" spans="1:2" x14ac:dyDescent="0.25">
      <c r="A15861" s="62">
        <v>70141801</v>
      </c>
      <c r="B15861" s="63" t="s">
        <v>14085</v>
      </c>
    </row>
    <row r="15862" spans="1:2" x14ac:dyDescent="0.25">
      <c r="A15862" s="62">
        <v>70141802</v>
      </c>
      <c r="B15862" s="63" t="s">
        <v>3222</v>
      </c>
    </row>
    <row r="15863" spans="1:2" x14ac:dyDescent="0.25">
      <c r="A15863" s="62">
        <v>70141803</v>
      </c>
      <c r="B15863" s="63" t="s">
        <v>1867</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6506</v>
      </c>
    </row>
    <row r="15867" spans="1:2" x14ac:dyDescent="0.25">
      <c r="A15867" s="62">
        <v>70141903</v>
      </c>
      <c r="B15867" s="63" t="s">
        <v>17000</v>
      </c>
    </row>
    <row r="15868" spans="1:2" x14ac:dyDescent="0.25">
      <c r="A15868" s="62">
        <v>70141904</v>
      </c>
      <c r="B15868" s="63" t="s">
        <v>10411</v>
      </c>
    </row>
    <row r="15869" spans="1:2" x14ac:dyDescent="0.25">
      <c r="A15869" s="62">
        <v>70142001</v>
      </c>
      <c r="B15869" s="63" t="s">
        <v>2182</v>
      </c>
    </row>
    <row r="15870" spans="1:2" x14ac:dyDescent="0.25">
      <c r="A15870" s="62">
        <v>70142002</v>
      </c>
      <c r="B15870" s="63" t="s">
        <v>14014</v>
      </c>
    </row>
    <row r="15871" spans="1:2" x14ac:dyDescent="0.25">
      <c r="A15871" s="62">
        <v>70142003</v>
      </c>
      <c r="B15871" s="63" t="s">
        <v>7324</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1696</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10337</v>
      </c>
    </row>
    <row r="15880" spans="1:2" x14ac:dyDescent="0.25">
      <c r="A15880" s="62">
        <v>70151501</v>
      </c>
      <c r="B15880" s="63" t="s">
        <v>17537</v>
      </c>
    </row>
    <row r="15881" spans="1:2" x14ac:dyDescent="0.25">
      <c r="A15881" s="62">
        <v>70151502</v>
      </c>
      <c r="B15881" s="63" t="s">
        <v>3374</v>
      </c>
    </row>
    <row r="15882" spans="1:2" x14ac:dyDescent="0.25">
      <c r="A15882" s="62">
        <v>70151503</v>
      </c>
      <c r="B15882" s="63" t="s">
        <v>11557</v>
      </c>
    </row>
    <row r="15883" spans="1:2" x14ac:dyDescent="0.25">
      <c r="A15883" s="62">
        <v>70151504</v>
      </c>
      <c r="B15883" s="63" t="s">
        <v>8836</v>
      </c>
    </row>
    <row r="15884" spans="1:2" x14ac:dyDescent="0.25">
      <c r="A15884" s="62">
        <v>70151505</v>
      </c>
      <c r="B15884" s="63" t="s">
        <v>4502</v>
      </c>
    </row>
    <row r="15885" spans="1:2" x14ac:dyDescent="0.25">
      <c r="A15885" s="62">
        <v>70151506</v>
      </c>
      <c r="B15885" s="63" t="s">
        <v>5460</v>
      </c>
    </row>
    <row r="15886" spans="1:2" x14ac:dyDescent="0.25">
      <c r="A15886" s="62">
        <v>70151507</v>
      </c>
      <c r="B15886" s="63" t="s">
        <v>4733</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2384</v>
      </c>
    </row>
    <row r="15890" spans="1:2" x14ac:dyDescent="0.25">
      <c r="A15890" s="62">
        <v>70151601</v>
      </c>
      <c r="B15890" s="63" t="s">
        <v>1790</v>
      </c>
    </row>
    <row r="15891" spans="1:2" x14ac:dyDescent="0.25">
      <c r="A15891" s="62">
        <v>70151602</v>
      </c>
      <c r="B15891" s="63" t="s">
        <v>4613</v>
      </c>
    </row>
    <row r="15892" spans="1:2" x14ac:dyDescent="0.25">
      <c r="A15892" s="62">
        <v>70151603</v>
      </c>
      <c r="B15892" s="63" t="s">
        <v>14872</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9679</v>
      </c>
    </row>
    <row r="15896" spans="1:2" x14ac:dyDescent="0.25">
      <c r="A15896" s="62">
        <v>70151701</v>
      </c>
      <c r="B15896" s="63" t="s">
        <v>8176</v>
      </c>
    </row>
    <row r="15897" spans="1:2" x14ac:dyDescent="0.25">
      <c r="A15897" s="62">
        <v>70151702</v>
      </c>
      <c r="B15897" s="63" t="s">
        <v>17712</v>
      </c>
    </row>
    <row r="15898" spans="1:2" x14ac:dyDescent="0.25">
      <c r="A15898" s="62">
        <v>70151703</v>
      </c>
      <c r="B15898" s="63" t="s">
        <v>15565</v>
      </c>
    </row>
    <row r="15899" spans="1:2" x14ac:dyDescent="0.25">
      <c r="A15899" s="62">
        <v>70151704</v>
      </c>
      <c r="B15899" s="63" t="s">
        <v>9754</v>
      </c>
    </row>
    <row r="15900" spans="1:2" x14ac:dyDescent="0.25">
      <c r="A15900" s="62">
        <v>70151705</v>
      </c>
      <c r="B15900" s="63" t="s">
        <v>15749</v>
      </c>
    </row>
    <row r="15901" spans="1:2" x14ac:dyDescent="0.25">
      <c r="A15901" s="62">
        <v>70151706</v>
      </c>
      <c r="B15901" s="63" t="s">
        <v>7348</v>
      </c>
    </row>
    <row r="15902" spans="1:2" x14ac:dyDescent="0.25">
      <c r="A15902" s="62">
        <v>70151707</v>
      </c>
      <c r="B15902" s="63" t="s">
        <v>3159</v>
      </c>
    </row>
    <row r="15903" spans="1:2" x14ac:dyDescent="0.25">
      <c r="A15903" s="62">
        <v>70151801</v>
      </c>
      <c r="B15903" s="63" t="s">
        <v>6788</v>
      </c>
    </row>
    <row r="15904" spans="1:2" x14ac:dyDescent="0.25">
      <c r="A15904" s="62">
        <v>70151802</v>
      </c>
      <c r="B15904" s="63" t="s">
        <v>8675</v>
      </c>
    </row>
    <row r="15905" spans="1:2" x14ac:dyDescent="0.25">
      <c r="A15905" s="62">
        <v>70151803</v>
      </c>
      <c r="B15905" s="63" t="s">
        <v>11727</v>
      </c>
    </row>
    <row r="15906" spans="1:2" x14ac:dyDescent="0.25">
      <c r="A15906" s="62">
        <v>70151804</v>
      </c>
      <c r="B15906" s="63" t="s">
        <v>5073</v>
      </c>
    </row>
    <row r="15907" spans="1:2" x14ac:dyDescent="0.25">
      <c r="A15907" s="62">
        <v>70151805</v>
      </c>
      <c r="B15907" s="63" t="s">
        <v>722</v>
      </c>
    </row>
    <row r="15908" spans="1:2" x14ac:dyDescent="0.25">
      <c r="A15908" s="62">
        <v>70151806</v>
      </c>
      <c r="B15908" s="63" t="s">
        <v>7922</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16604</v>
      </c>
    </row>
    <row r="15912" spans="1:2" x14ac:dyDescent="0.25">
      <c r="A15912" s="62">
        <v>70151903</v>
      </c>
      <c r="B15912" s="63" t="s">
        <v>2020</v>
      </c>
    </row>
    <row r="15913" spans="1:2" x14ac:dyDescent="0.25">
      <c r="A15913" s="62">
        <v>70151904</v>
      </c>
      <c r="B15913" s="63" t="s">
        <v>13094</v>
      </c>
    </row>
    <row r="15914" spans="1:2" x14ac:dyDescent="0.25">
      <c r="A15914" s="62">
        <v>70151905</v>
      </c>
      <c r="B15914" s="63" t="s">
        <v>4384</v>
      </c>
    </row>
    <row r="15915" spans="1:2" x14ac:dyDescent="0.25">
      <c r="A15915" s="62">
        <v>70151906</v>
      </c>
      <c r="B15915" s="63" t="s">
        <v>10491</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9011</v>
      </c>
    </row>
    <row r="15919" spans="1:2" x14ac:dyDescent="0.25">
      <c r="A15919" s="62">
        <v>70161501</v>
      </c>
      <c r="B15919" s="63" t="s">
        <v>8872</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1831</v>
      </c>
    </row>
    <row r="15923" spans="1:2" x14ac:dyDescent="0.25">
      <c r="A15923" s="62">
        <v>70161703</v>
      </c>
      <c r="B15923" s="63" t="s">
        <v>12910</v>
      </c>
    </row>
    <row r="15924" spans="1:2" x14ac:dyDescent="0.25">
      <c r="A15924" s="62">
        <v>70161704</v>
      </c>
      <c r="B15924" s="63" t="s">
        <v>10498</v>
      </c>
    </row>
    <row r="15925" spans="1:2" x14ac:dyDescent="0.25">
      <c r="A15925" s="62">
        <v>70171501</v>
      </c>
      <c r="B15925" s="63" t="s">
        <v>3488</v>
      </c>
    </row>
    <row r="15926" spans="1:2" x14ac:dyDescent="0.25">
      <c r="A15926" s="62">
        <v>70171502</v>
      </c>
      <c r="B15926" s="63" t="s">
        <v>4352</v>
      </c>
    </row>
    <row r="15927" spans="1:2" x14ac:dyDescent="0.25">
      <c r="A15927" s="62">
        <v>70171503</v>
      </c>
      <c r="B15927" s="63" t="s">
        <v>9619</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12024</v>
      </c>
    </row>
    <row r="15931" spans="1:2" x14ac:dyDescent="0.25">
      <c r="A15931" s="62">
        <v>70171601</v>
      </c>
      <c r="B15931" s="63" t="s">
        <v>18437</v>
      </c>
    </row>
    <row r="15932" spans="1:2" x14ac:dyDescent="0.25">
      <c r="A15932" s="62">
        <v>70171602</v>
      </c>
      <c r="B15932" s="63" t="s">
        <v>2016</v>
      </c>
    </row>
    <row r="15933" spans="1:2" x14ac:dyDescent="0.25">
      <c r="A15933" s="62">
        <v>70171603</v>
      </c>
      <c r="B15933" s="63" t="s">
        <v>13740</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2167</v>
      </c>
    </row>
    <row r="15937" spans="1:2" x14ac:dyDescent="0.25">
      <c r="A15937" s="62">
        <v>70171607</v>
      </c>
      <c r="B15937" s="63" t="s">
        <v>5967</v>
      </c>
    </row>
    <row r="15938" spans="1:2" x14ac:dyDescent="0.25">
      <c r="A15938" s="62">
        <v>70171701</v>
      </c>
      <c r="B15938" s="63" t="s">
        <v>1810</v>
      </c>
    </row>
    <row r="15939" spans="1:2" x14ac:dyDescent="0.25">
      <c r="A15939" s="62">
        <v>70171702</v>
      </c>
      <c r="B15939" s="63" t="s">
        <v>3690</v>
      </c>
    </row>
    <row r="15940" spans="1:2" x14ac:dyDescent="0.25">
      <c r="A15940" s="62">
        <v>70171703</v>
      </c>
      <c r="B15940" s="63" t="s">
        <v>8307</v>
      </c>
    </row>
    <row r="15941" spans="1:2" x14ac:dyDescent="0.25">
      <c r="A15941" s="62">
        <v>70171704</v>
      </c>
      <c r="B15941" s="63" t="s">
        <v>7263</v>
      </c>
    </row>
    <row r="15942" spans="1:2" x14ac:dyDescent="0.25">
      <c r="A15942" s="62">
        <v>70171705</v>
      </c>
      <c r="B15942" s="63" t="s">
        <v>1069</v>
      </c>
    </row>
    <row r="15943" spans="1:2" x14ac:dyDescent="0.25">
      <c r="A15943" s="62">
        <v>70171706</v>
      </c>
      <c r="B15943" s="63" t="s">
        <v>8359</v>
      </c>
    </row>
    <row r="15944" spans="1:2" x14ac:dyDescent="0.25">
      <c r="A15944" s="62">
        <v>70171707</v>
      </c>
      <c r="B15944" s="63" t="s">
        <v>12014</v>
      </c>
    </row>
    <row r="15945" spans="1:2" x14ac:dyDescent="0.25">
      <c r="A15945" s="62">
        <v>70171708</v>
      </c>
      <c r="B15945" s="63" t="s">
        <v>4810</v>
      </c>
    </row>
    <row r="15946" spans="1:2" x14ac:dyDescent="0.25">
      <c r="A15946" s="62">
        <v>70171709</v>
      </c>
      <c r="B15946" s="63" t="s">
        <v>12791</v>
      </c>
    </row>
    <row r="15947" spans="1:2" x14ac:dyDescent="0.25">
      <c r="A15947" s="62">
        <v>70171801</v>
      </c>
      <c r="B15947" s="63" t="s">
        <v>16455</v>
      </c>
    </row>
    <row r="15948" spans="1:2" x14ac:dyDescent="0.25">
      <c r="A15948" s="62">
        <v>70171802</v>
      </c>
      <c r="B15948" s="63" t="s">
        <v>7859</v>
      </c>
    </row>
    <row r="15949" spans="1:2" x14ac:dyDescent="0.25">
      <c r="A15949" s="62">
        <v>70171803</v>
      </c>
      <c r="B15949" s="63" t="s">
        <v>1884</v>
      </c>
    </row>
    <row r="15950" spans="1:2" x14ac:dyDescent="0.25">
      <c r="A15950" s="62">
        <v>71101501</v>
      </c>
      <c r="B15950" s="63" t="s">
        <v>8113</v>
      </c>
    </row>
    <row r="15951" spans="1:2" x14ac:dyDescent="0.25">
      <c r="A15951" s="62">
        <v>71101502</v>
      </c>
      <c r="B15951" s="63" t="s">
        <v>4795</v>
      </c>
    </row>
    <row r="15952" spans="1:2" x14ac:dyDescent="0.25">
      <c r="A15952" s="62">
        <v>71101601</v>
      </c>
      <c r="B15952" s="63" t="s">
        <v>11572</v>
      </c>
    </row>
    <row r="15953" spans="1:2" x14ac:dyDescent="0.25">
      <c r="A15953" s="62">
        <v>71101602</v>
      </c>
      <c r="B15953" s="63" t="s">
        <v>10705</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12369</v>
      </c>
    </row>
    <row r="15957" spans="1:2" x14ac:dyDescent="0.25">
      <c r="A15957" s="62">
        <v>71101704</v>
      </c>
      <c r="B15957" s="63" t="s">
        <v>8403</v>
      </c>
    </row>
    <row r="15958" spans="1:2" x14ac:dyDescent="0.25">
      <c r="A15958" s="62">
        <v>71101705</v>
      </c>
      <c r="B15958" s="63" t="s">
        <v>5645</v>
      </c>
    </row>
    <row r="15959" spans="1:2" x14ac:dyDescent="0.25">
      <c r="A15959" s="62">
        <v>71101706</v>
      </c>
      <c r="B15959" s="63" t="s">
        <v>11223</v>
      </c>
    </row>
    <row r="15960" spans="1:2" x14ac:dyDescent="0.25">
      <c r="A15960" s="62">
        <v>71101707</v>
      </c>
      <c r="B15960" s="63" t="s">
        <v>3409</v>
      </c>
    </row>
    <row r="15961" spans="1:2" x14ac:dyDescent="0.25">
      <c r="A15961" s="62">
        <v>71101708</v>
      </c>
      <c r="B15961" s="63" t="s">
        <v>4691</v>
      </c>
    </row>
    <row r="15962" spans="1:2" x14ac:dyDescent="0.25">
      <c r="A15962" s="62">
        <v>71101709</v>
      </c>
      <c r="B15962" s="63" t="s">
        <v>11370</v>
      </c>
    </row>
    <row r="15963" spans="1:2" x14ac:dyDescent="0.25">
      <c r="A15963" s="62">
        <v>71112001</v>
      </c>
      <c r="B15963" s="63" t="s">
        <v>18074</v>
      </c>
    </row>
    <row r="15964" spans="1:2" x14ac:dyDescent="0.25">
      <c r="A15964" s="62">
        <v>71112002</v>
      </c>
      <c r="B15964" s="63" t="s">
        <v>7272</v>
      </c>
    </row>
    <row r="15965" spans="1:2" x14ac:dyDescent="0.25">
      <c r="A15965" s="62">
        <v>71112003</v>
      </c>
      <c r="B15965" s="63" t="s">
        <v>11475</v>
      </c>
    </row>
    <row r="15966" spans="1:2" x14ac:dyDescent="0.25">
      <c r="A15966" s="62">
        <v>71112004</v>
      </c>
      <c r="B15966" s="63" t="s">
        <v>4841</v>
      </c>
    </row>
    <row r="15967" spans="1:2" x14ac:dyDescent="0.25">
      <c r="A15967" s="62">
        <v>71112005</v>
      </c>
      <c r="B15967" s="63" t="s">
        <v>776</v>
      </c>
    </row>
    <row r="15968" spans="1:2" x14ac:dyDescent="0.25">
      <c r="A15968" s="62">
        <v>71112006</v>
      </c>
      <c r="B15968" s="63" t="s">
        <v>3090</v>
      </c>
    </row>
    <row r="15969" spans="1:2" x14ac:dyDescent="0.25">
      <c r="A15969" s="62">
        <v>71112007</v>
      </c>
      <c r="B15969" s="63" t="s">
        <v>12711</v>
      </c>
    </row>
    <row r="15970" spans="1:2" x14ac:dyDescent="0.25">
      <c r="A15970" s="62">
        <v>71112008</v>
      </c>
      <c r="B15970" s="63" t="s">
        <v>15241</v>
      </c>
    </row>
    <row r="15971" spans="1:2" x14ac:dyDescent="0.25">
      <c r="A15971" s="62">
        <v>71112009</v>
      </c>
      <c r="B15971" s="63" t="s">
        <v>14916</v>
      </c>
    </row>
    <row r="15972" spans="1:2" x14ac:dyDescent="0.25">
      <c r="A15972" s="62">
        <v>71112010</v>
      </c>
      <c r="B15972" s="63" t="s">
        <v>1548</v>
      </c>
    </row>
    <row r="15973" spans="1:2" x14ac:dyDescent="0.25">
      <c r="A15973" s="62">
        <v>71112011</v>
      </c>
      <c r="B15973" s="63" t="s">
        <v>14358</v>
      </c>
    </row>
    <row r="15974" spans="1:2" x14ac:dyDescent="0.25">
      <c r="A15974" s="62">
        <v>71112012</v>
      </c>
      <c r="B15974" s="63" t="s">
        <v>17084</v>
      </c>
    </row>
    <row r="15975" spans="1:2" x14ac:dyDescent="0.25">
      <c r="A15975" s="62">
        <v>71112013</v>
      </c>
      <c r="B15975" s="63" t="s">
        <v>9912</v>
      </c>
    </row>
    <row r="15976" spans="1:2" x14ac:dyDescent="0.25">
      <c r="A15976" s="62">
        <v>71112014</v>
      </c>
      <c r="B15976" s="63" t="s">
        <v>5528</v>
      </c>
    </row>
    <row r="15977" spans="1:2" x14ac:dyDescent="0.25">
      <c r="A15977" s="62">
        <v>71112015</v>
      </c>
      <c r="B15977" s="63" t="s">
        <v>16498</v>
      </c>
    </row>
    <row r="15978" spans="1:2" x14ac:dyDescent="0.25">
      <c r="A15978" s="62">
        <v>71112017</v>
      </c>
      <c r="B15978" s="63" t="s">
        <v>4911</v>
      </c>
    </row>
    <row r="15979" spans="1:2" x14ac:dyDescent="0.25">
      <c r="A15979" s="62">
        <v>71112018</v>
      </c>
      <c r="B15979" s="63" t="s">
        <v>3552</v>
      </c>
    </row>
    <row r="15980" spans="1:2" x14ac:dyDescent="0.25">
      <c r="A15980" s="62">
        <v>71112019</v>
      </c>
      <c r="B15980" s="63" t="s">
        <v>12899</v>
      </c>
    </row>
    <row r="15981" spans="1:2" x14ac:dyDescent="0.25">
      <c r="A15981" s="62">
        <v>71112020</v>
      </c>
      <c r="B15981" s="63" t="s">
        <v>13335</v>
      </c>
    </row>
    <row r="15982" spans="1:2" x14ac:dyDescent="0.25">
      <c r="A15982" s="62">
        <v>71112021</v>
      </c>
      <c r="B15982" s="63" t="s">
        <v>5060</v>
      </c>
    </row>
    <row r="15983" spans="1:2" x14ac:dyDescent="0.25">
      <c r="A15983" s="62">
        <v>71112022</v>
      </c>
      <c r="B15983" s="63" t="s">
        <v>7858</v>
      </c>
    </row>
    <row r="15984" spans="1:2" x14ac:dyDescent="0.25">
      <c r="A15984" s="62">
        <v>71112023</v>
      </c>
      <c r="B15984" s="63" t="s">
        <v>15134</v>
      </c>
    </row>
    <row r="15985" spans="1:2" x14ac:dyDescent="0.25">
      <c r="A15985" s="62">
        <v>71112024</v>
      </c>
      <c r="B15985" s="63" t="s">
        <v>17591</v>
      </c>
    </row>
    <row r="15986" spans="1:2" x14ac:dyDescent="0.25">
      <c r="A15986" s="62">
        <v>71112025</v>
      </c>
      <c r="B15986" s="63" t="s">
        <v>13052</v>
      </c>
    </row>
    <row r="15987" spans="1:2" x14ac:dyDescent="0.25">
      <c r="A15987" s="62">
        <v>71112026</v>
      </c>
      <c r="B15987" s="63" t="s">
        <v>17354</v>
      </c>
    </row>
    <row r="15988" spans="1:2" x14ac:dyDescent="0.25">
      <c r="A15988" s="62">
        <v>71112027</v>
      </c>
      <c r="B15988" s="63" t="s">
        <v>1447</v>
      </c>
    </row>
    <row r="15989" spans="1:2" x14ac:dyDescent="0.25">
      <c r="A15989" s="62">
        <v>71112028</v>
      </c>
      <c r="B15989" s="63" t="s">
        <v>1904</v>
      </c>
    </row>
    <row r="15990" spans="1:2" x14ac:dyDescent="0.25">
      <c r="A15990" s="62">
        <v>71112029</v>
      </c>
      <c r="B15990" s="63" t="s">
        <v>14226</v>
      </c>
    </row>
    <row r="15991" spans="1:2" x14ac:dyDescent="0.25">
      <c r="A15991" s="62">
        <v>71112030</v>
      </c>
      <c r="B15991" s="63" t="s">
        <v>14851</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10623</v>
      </c>
    </row>
    <row r="15995" spans="1:2" x14ac:dyDescent="0.25">
      <c r="A15995" s="62">
        <v>71112103</v>
      </c>
      <c r="B15995" s="63" t="s">
        <v>6242</v>
      </c>
    </row>
    <row r="15996" spans="1:2" x14ac:dyDescent="0.25">
      <c r="A15996" s="62">
        <v>71112104</v>
      </c>
      <c r="B15996" s="63" t="s">
        <v>13272</v>
      </c>
    </row>
    <row r="15997" spans="1:2" x14ac:dyDescent="0.25">
      <c r="A15997" s="62">
        <v>71112105</v>
      </c>
      <c r="B15997" s="63" t="s">
        <v>11812</v>
      </c>
    </row>
    <row r="15998" spans="1:2" x14ac:dyDescent="0.25">
      <c r="A15998" s="62">
        <v>71112106</v>
      </c>
      <c r="B15998" s="63" t="s">
        <v>4449</v>
      </c>
    </row>
    <row r="15999" spans="1:2" x14ac:dyDescent="0.25">
      <c r="A15999" s="62">
        <v>71112107</v>
      </c>
      <c r="B15999" s="63" t="s">
        <v>17200</v>
      </c>
    </row>
    <row r="16000" spans="1:2" x14ac:dyDescent="0.25">
      <c r="A16000" s="62">
        <v>71112108</v>
      </c>
      <c r="B16000" s="63" t="s">
        <v>13137</v>
      </c>
    </row>
    <row r="16001" spans="1:2" x14ac:dyDescent="0.25">
      <c r="A16001" s="62">
        <v>71112109</v>
      </c>
      <c r="B16001" s="63" t="s">
        <v>3943</v>
      </c>
    </row>
    <row r="16002" spans="1:2" x14ac:dyDescent="0.25">
      <c r="A16002" s="62">
        <v>71112110</v>
      </c>
      <c r="B16002" s="63" t="s">
        <v>10755</v>
      </c>
    </row>
    <row r="16003" spans="1:2" x14ac:dyDescent="0.25">
      <c r="A16003" s="62">
        <v>71112111</v>
      </c>
      <c r="B16003" s="63" t="s">
        <v>2522</v>
      </c>
    </row>
    <row r="16004" spans="1:2" x14ac:dyDescent="0.25">
      <c r="A16004" s="62">
        <v>71112112</v>
      </c>
      <c r="B16004" s="63" t="s">
        <v>8499</v>
      </c>
    </row>
    <row r="16005" spans="1:2" x14ac:dyDescent="0.25">
      <c r="A16005" s="62">
        <v>71112113</v>
      </c>
      <c r="B16005" s="63" t="s">
        <v>9037</v>
      </c>
    </row>
    <row r="16006" spans="1:2" x14ac:dyDescent="0.25">
      <c r="A16006" s="62">
        <v>71112114</v>
      </c>
      <c r="B16006" s="63" t="s">
        <v>394</v>
      </c>
    </row>
    <row r="16007" spans="1:2" x14ac:dyDescent="0.25">
      <c r="A16007" s="62">
        <v>71112115</v>
      </c>
      <c r="B16007" s="63" t="s">
        <v>9330</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13898</v>
      </c>
    </row>
    <row r="16011" spans="1:2" x14ac:dyDescent="0.25">
      <c r="A16011" s="62">
        <v>71112120</v>
      </c>
      <c r="B16011" s="63" t="s">
        <v>17420</v>
      </c>
    </row>
    <row r="16012" spans="1:2" x14ac:dyDescent="0.25">
      <c r="A16012" s="62">
        <v>71112121</v>
      </c>
      <c r="B16012" s="63" t="s">
        <v>2302</v>
      </c>
    </row>
    <row r="16013" spans="1:2" x14ac:dyDescent="0.25">
      <c r="A16013" s="62">
        <v>71112122</v>
      </c>
      <c r="B16013" s="63" t="s">
        <v>11249</v>
      </c>
    </row>
    <row r="16014" spans="1:2" x14ac:dyDescent="0.25">
      <c r="A16014" s="62">
        <v>71112202</v>
      </c>
      <c r="B16014" s="63" t="s">
        <v>9235</v>
      </c>
    </row>
    <row r="16015" spans="1:2" x14ac:dyDescent="0.25">
      <c r="A16015" s="62">
        <v>71112203</v>
      </c>
      <c r="B16015" s="63" t="s">
        <v>4061</v>
      </c>
    </row>
    <row r="16016" spans="1:2" x14ac:dyDescent="0.25">
      <c r="A16016" s="62">
        <v>71112204</v>
      </c>
      <c r="B16016" s="63" t="s">
        <v>763</v>
      </c>
    </row>
    <row r="16017" spans="1:2" x14ac:dyDescent="0.25">
      <c r="A16017" s="62">
        <v>71112205</v>
      </c>
      <c r="B16017" s="63" t="s">
        <v>1983</v>
      </c>
    </row>
    <row r="16018" spans="1:2" x14ac:dyDescent="0.25">
      <c r="A16018" s="62">
        <v>71112206</v>
      </c>
      <c r="B16018" s="63" t="s">
        <v>1275</v>
      </c>
    </row>
    <row r="16019" spans="1:2" x14ac:dyDescent="0.25">
      <c r="A16019" s="62">
        <v>71112301</v>
      </c>
      <c r="B16019" s="63" t="s">
        <v>18565</v>
      </c>
    </row>
    <row r="16020" spans="1:2" x14ac:dyDescent="0.25">
      <c r="A16020" s="62">
        <v>71112302</v>
      </c>
      <c r="B16020" s="63" t="s">
        <v>6631</v>
      </c>
    </row>
    <row r="16021" spans="1:2" x14ac:dyDescent="0.25">
      <c r="A16021" s="62">
        <v>71112303</v>
      </c>
      <c r="B16021" s="63" t="s">
        <v>12894</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3274</v>
      </c>
    </row>
    <row r="16025" spans="1:2" x14ac:dyDescent="0.25">
      <c r="A16025" s="62">
        <v>71112307</v>
      </c>
      <c r="B16025" s="63" t="s">
        <v>5481</v>
      </c>
    </row>
    <row r="16026" spans="1:2" x14ac:dyDescent="0.25">
      <c r="A16026" s="62">
        <v>71112308</v>
      </c>
      <c r="B16026" s="63" t="s">
        <v>13339</v>
      </c>
    </row>
    <row r="16027" spans="1:2" x14ac:dyDescent="0.25">
      <c r="A16027" s="62">
        <v>71112309</v>
      </c>
      <c r="B16027" s="63" t="s">
        <v>11629</v>
      </c>
    </row>
    <row r="16028" spans="1:2" x14ac:dyDescent="0.25">
      <c r="A16028" s="62">
        <v>71112310</v>
      </c>
      <c r="B16028" s="63" t="s">
        <v>12365</v>
      </c>
    </row>
    <row r="16029" spans="1:2" x14ac:dyDescent="0.25">
      <c r="A16029" s="62">
        <v>71112311</v>
      </c>
      <c r="B16029" s="63" t="s">
        <v>18641</v>
      </c>
    </row>
    <row r="16030" spans="1:2" x14ac:dyDescent="0.25">
      <c r="A16030" s="62">
        <v>71112312</v>
      </c>
      <c r="B16030" s="63" t="s">
        <v>11160</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10087</v>
      </c>
    </row>
    <row r="16034" spans="1:2" x14ac:dyDescent="0.25">
      <c r="A16034" s="62">
        <v>71112316</v>
      </c>
      <c r="B16034" s="63" t="s">
        <v>14634</v>
      </c>
    </row>
    <row r="16035" spans="1:2" x14ac:dyDescent="0.25">
      <c r="A16035" s="62">
        <v>71112317</v>
      </c>
      <c r="B16035" s="63" t="s">
        <v>5500</v>
      </c>
    </row>
    <row r="16036" spans="1:2" x14ac:dyDescent="0.25">
      <c r="A16036" s="62">
        <v>71112318</v>
      </c>
      <c r="B16036" s="63" t="s">
        <v>17019</v>
      </c>
    </row>
    <row r="16037" spans="1:2" x14ac:dyDescent="0.25">
      <c r="A16037" s="62">
        <v>71112319</v>
      </c>
      <c r="B16037" s="63" t="s">
        <v>2870</v>
      </c>
    </row>
    <row r="16038" spans="1:2" x14ac:dyDescent="0.25">
      <c r="A16038" s="62">
        <v>71112320</v>
      </c>
      <c r="B16038" s="63" t="s">
        <v>8413</v>
      </c>
    </row>
    <row r="16039" spans="1:2" x14ac:dyDescent="0.25">
      <c r="A16039" s="62">
        <v>71112321</v>
      </c>
      <c r="B16039" s="63" t="s">
        <v>7877</v>
      </c>
    </row>
    <row r="16040" spans="1:2" x14ac:dyDescent="0.25">
      <c r="A16040" s="62">
        <v>71121001</v>
      </c>
      <c r="B16040" s="63" t="s">
        <v>7776</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14517</v>
      </c>
    </row>
    <row r="16044" spans="1:2" x14ac:dyDescent="0.25">
      <c r="A16044" s="62">
        <v>71121005</v>
      </c>
      <c r="B16044" s="63" t="s">
        <v>17289</v>
      </c>
    </row>
    <row r="16045" spans="1:2" x14ac:dyDescent="0.25">
      <c r="A16045" s="62">
        <v>71121006</v>
      </c>
      <c r="B16045" s="63" t="s">
        <v>8745</v>
      </c>
    </row>
    <row r="16046" spans="1:2" x14ac:dyDescent="0.25">
      <c r="A16046" s="62">
        <v>71121007</v>
      </c>
      <c r="B16046" s="63" t="s">
        <v>2379</v>
      </c>
    </row>
    <row r="16047" spans="1:2" x14ac:dyDescent="0.25">
      <c r="A16047" s="62">
        <v>71121008</v>
      </c>
      <c r="B16047" s="63" t="s">
        <v>7158</v>
      </c>
    </row>
    <row r="16048" spans="1:2" x14ac:dyDescent="0.25">
      <c r="A16048" s="62">
        <v>71121009</v>
      </c>
      <c r="B16048" s="63" t="s">
        <v>4979</v>
      </c>
    </row>
    <row r="16049" spans="1:2" x14ac:dyDescent="0.25">
      <c r="A16049" s="62">
        <v>71121010</v>
      </c>
      <c r="B16049" s="63" t="s">
        <v>17631</v>
      </c>
    </row>
    <row r="16050" spans="1:2" x14ac:dyDescent="0.25">
      <c r="A16050" s="62">
        <v>71121011</v>
      </c>
      <c r="B16050" s="63" t="s">
        <v>14111</v>
      </c>
    </row>
    <row r="16051" spans="1:2" x14ac:dyDescent="0.25">
      <c r="A16051" s="62">
        <v>71121012</v>
      </c>
      <c r="B16051" s="63" t="s">
        <v>15246</v>
      </c>
    </row>
    <row r="16052" spans="1:2" x14ac:dyDescent="0.25">
      <c r="A16052" s="62">
        <v>71121013</v>
      </c>
      <c r="B16052" s="63" t="s">
        <v>2521</v>
      </c>
    </row>
    <row r="16053" spans="1:2" x14ac:dyDescent="0.25">
      <c r="A16053" s="62">
        <v>71121014</v>
      </c>
      <c r="B16053" s="63" t="s">
        <v>9124</v>
      </c>
    </row>
    <row r="16054" spans="1:2" x14ac:dyDescent="0.25">
      <c r="A16054" s="62">
        <v>71121015</v>
      </c>
      <c r="B16054" s="63" t="s">
        <v>2049</v>
      </c>
    </row>
    <row r="16055" spans="1:2" x14ac:dyDescent="0.25">
      <c r="A16055" s="62">
        <v>71121016</v>
      </c>
      <c r="B16055" s="63" t="s">
        <v>17185</v>
      </c>
    </row>
    <row r="16056" spans="1:2" x14ac:dyDescent="0.25">
      <c r="A16056" s="62">
        <v>71121017</v>
      </c>
      <c r="B16056" s="63" t="s">
        <v>11197</v>
      </c>
    </row>
    <row r="16057" spans="1:2" x14ac:dyDescent="0.25">
      <c r="A16057" s="62">
        <v>71121018</v>
      </c>
      <c r="B16057" s="63" t="s">
        <v>10050</v>
      </c>
    </row>
    <row r="16058" spans="1:2" x14ac:dyDescent="0.25">
      <c r="A16058" s="62">
        <v>71121019</v>
      </c>
      <c r="B16058" s="63" t="s">
        <v>17707</v>
      </c>
    </row>
    <row r="16059" spans="1:2" x14ac:dyDescent="0.25">
      <c r="A16059" s="62">
        <v>71121020</v>
      </c>
      <c r="B16059" s="63" t="s">
        <v>10133</v>
      </c>
    </row>
    <row r="16060" spans="1:2" x14ac:dyDescent="0.25">
      <c r="A16060" s="62">
        <v>71121021</v>
      </c>
      <c r="B16060" s="63" t="s">
        <v>7241</v>
      </c>
    </row>
    <row r="16061" spans="1:2" x14ac:dyDescent="0.25">
      <c r="A16061" s="62">
        <v>71121022</v>
      </c>
      <c r="B16061" s="63" t="s">
        <v>704</v>
      </c>
    </row>
    <row r="16062" spans="1:2" x14ac:dyDescent="0.25">
      <c r="A16062" s="62">
        <v>71121023</v>
      </c>
      <c r="B16062" s="63" t="s">
        <v>10645</v>
      </c>
    </row>
    <row r="16063" spans="1:2" x14ac:dyDescent="0.25">
      <c r="A16063" s="62">
        <v>71121101</v>
      </c>
      <c r="B16063" s="63" t="s">
        <v>15408</v>
      </c>
    </row>
    <row r="16064" spans="1:2" x14ac:dyDescent="0.25">
      <c r="A16064" s="62">
        <v>71121102</v>
      </c>
      <c r="B16064" s="63" t="s">
        <v>17471</v>
      </c>
    </row>
    <row r="16065" spans="1:2" x14ac:dyDescent="0.25">
      <c r="A16065" s="62">
        <v>71121103</v>
      </c>
      <c r="B16065" s="63" t="s">
        <v>7621</v>
      </c>
    </row>
    <row r="16066" spans="1:2" x14ac:dyDescent="0.25">
      <c r="A16066" s="62">
        <v>71121104</v>
      </c>
      <c r="B16066" s="63" t="s">
        <v>14071</v>
      </c>
    </row>
    <row r="16067" spans="1:2" x14ac:dyDescent="0.25">
      <c r="A16067" s="62">
        <v>71121105</v>
      </c>
      <c r="B16067" s="63" t="s">
        <v>11413</v>
      </c>
    </row>
    <row r="16068" spans="1:2" x14ac:dyDescent="0.25">
      <c r="A16068" s="62">
        <v>71121106</v>
      </c>
      <c r="B16068" s="63" t="s">
        <v>5291</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3533</v>
      </c>
    </row>
    <row r="16072" spans="1:2" x14ac:dyDescent="0.25">
      <c r="A16072" s="62">
        <v>71121110</v>
      </c>
      <c r="B16072" s="63" t="s">
        <v>11587</v>
      </c>
    </row>
    <row r="16073" spans="1:2" x14ac:dyDescent="0.25">
      <c r="A16073" s="62">
        <v>71121111</v>
      </c>
      <c r="B16073" s="63" t="s">
        <v>17115</v>
      </c>
    </row>
    <row r="16074" spans="1:2" x14ac:dyDescent="0.25">
      <c r="A16074" s="62">
        <v>71121112</v>
      </c>
      <c r="B16074" s="63" t="s">
        <v>10617</v>
      </c>
    </row>
    <row r="16075" spans="1:2" x14ac:dyDescent="0.25">
      <c r="A16075" s="62">
        <v>71121113</v>
      </c>
      <c r="B16075" s="63" t="s">
        <v>280</v>
      </c>
    </row>
    <row r="16076" spans="1:2" x14ac:dyDescent="0.25">
      <c r="A16076" s="62">
        <v>71121114</v>
      </c>
      <c r="B16076" s="63" t="s">
        <v>13820</v>
      </c>
    </row>
    <row r="16077" spans="1:2" x14ac:dyDescent="0.25">
      <c r="A16077" s="62">
        <v>71121115</v>
      </c>
      <c r="B16077" s="63" t="s">
        <v>12589</v>
      </c>
    </row>
    <row r="16078" spans="1:2" x14ac:dyDescent="0.25">
      <c r="A16078" s="62">
        <v>71121116</v>
      </c>
      <c r="B16078" s="63" t="s">
        <v>3768</v>
      </c>
    </row>
    <row r="16079" spans="1:2" x14ac:dyDescent="0.25">
      <c r="A16079" s="62">
        <v>71121117</v>
      </c>
      <c r="B16079" s="63" t="s">
        <v>15826</v>
      </c>
    </row>
    <row r="16080" spans="1:2" x14ac:dyDescent="0.25">
      <c r="A16080" s="62">
        <v>71121118</v>
      </c>
      <c r="B16080" s="63" t="s">
        <v>15073</v>
      </c>
    </row>
    <row r="16081" spans="1:2" x14ac:dyDescent="0.25">
      <c r="A16081" s="62">
        <v>71121119</v>
      </c>
      <c r="B16081" s="63" t="s">
        <v>3704</v>
      </c>
    </row>
    <row r="16082" spans="1:2" x14ac:dyDescent="0.25">
      <c r="A16082" s="62">
        <v>71121120</v>
      </c>
      <c r="B16082" s="63" t="s">
        <v>13844</v>
      </c>
    </row>
    <row r="16083" spans="1:2" x14ac:dyDescent="0.25">
      <c r="A16083" s="62">
        <v>71121121</v>
      </c>
      <c r="B16083" s="63" t="s">
        <v>1008</v>
      </c>
    </row>
    <row r="16084" spans="1:2" x14ac:dyDescent="0.25">
      <c r="A16084" s="62">
        <v>71121122</v>
      </c>
      <c r="B16084" s="63" t="s">
        <v>13865</v>
      </c>
    </row>
    <row r="16085" spans="1:2" x14ac:dyDescent="0.25">
      <c r="A16085" s="62">
        <v>71121123</v>
      </c>
      <c r="B16085" s="63" t="s">
        <v>6122</v>
      </c>
    </row>
    <row r="16086" spans="1:2" x14ac:dyDescent="0.25">
      <c r="A16086" s="62">
        <v>71121201</v>
      </c>
      <c r="B16086" s="63" t="s">
        <v>1878</v>
      </c>
    </row>
    <row r="16087" spans="1:2" x14ac:dyDescent="0.25">
      <c r="A16087" s="62">
        <v>71121202</v>
      </c>
      <c r="B16087" s="63" t="s">
        <v>11051</v>
      </c>
    </row>
    <row r="16088" spans="1:2" x14ac:dyDescent="0.25">
      <c r="A16088" s="62">
        <v>71121203</v>
      </c>
      <c r="B16088" s="63" t="s">
        <v>6277</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1803</v>
      </c>
    </row>
    <row r="16092" spans="1:2" x14ac:dyDescent="0.25">
      <c r="A16092" s="62">
        <v>71121207</v>
      </c>
      <c r="B16092" s="63" t="s">
        <v>4000</v>
      </c>
    </row>
    <row r="16093" spans="1:2" x14ac:dyDescent="0.25">
      <c r="A16093" s="62">
        <v>71121208</v>
      </c>
      <c r="B16093" s="63" t="s">
        <v>16416</v>
      </c>
    </row>
    <row r="16094" spans="1:2" x14ac:dyDescent="0.25">
      <c r="A16094" s="62">
        <v>71121301</v>
      </c>
      <c r="B16094" s="63" t="s">
        <v>13946</v>
      </c>
    </row>
    <row r="16095" spans="1:2" x14ac:dyDescent="0.25">
      <c r="A16095" s="62">
        <v>71121302</v>
      </c>
      <c r="B16095" s="63" t="s">
        <v>12637</v>
      </c>
    </row>
    <row r="16096" spans="1:2" x14ac:dyDescent="0.25">
      <c r="A16096" s="62">
        <v>71121303</v>
      </c>
      <c r="B16096" s="63" t="s">
        <v>12140</v>
      </c>
    </row>
    <row r="16097" spans="1:2" x14ac:dyDescent="0.25">
      <c r="A16097" s="62">
        <v>71121304</v>
      </c>
      <c r="B16097" s="63" t="s">
        <v>18161</v>
      </c>
    </row>
    <row r="16098" spans="1:2" x14ac:dyDescent="0.25">
      <c r="A16098" s="62">
        <v>71121305</v>
      </c>
      <c r="B16098" s="63" t="s">
        <v>2639</v>
      </c>
    </row>
    <row r="16099" spans="1:2" x14ac:dyDescent="0.25">
      <c r="A16099" s="62">
        <v>71121401</v>
      </c>
      <c r="B16099" s="63" t="s">
        <v>6689</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14665</v>
      </c>
    </row>
    <row r="16103" spans="1:2" x14ac:dyDescent="0.25">
      <c r="A16103" s="62">
        <v>71121405</v>
      </c>
      <c r="B16103" s="63" t="s">
        <v>15363</v>
      </c>
    </row>
    <row r="16104" spans="1:2" x14ac:dyDescent="0.25">
      <c r="A16104" s="62">
        <v>71121406</v>
      </c>
      <c r="B16104" s="63" t="s">
        <v>4213</v>
      </c>
    </row>
    <row r="16105" spans="1:2" x14ac:dyDescent="0.25">
      <c r="A16105" s="62">
        <v>71121407</v>
      </c>
      <c r="B16105" s="63" t="s">
        <v>5567</v>
      </c>
    </row>
    <row r="16106" spans="1:2" x14ac:dyDescent="0.25">
      <c r="A16106" s="62">
        <v>71121501</v>
      </c>
      <c r="B16106" s="63" t="s">
        <v>11063</v>
      </c>
    </row>
    <row r="16107" spans="1:2" x14ac:dyDescent="0.25">
      <c r="A16107" s="62">
        <v>71121502</v>
      </c>
      <c r="B16107" s="63" t="s">
        <v>11902</v>
      </c>
    </row>
    <row r="16108" spans="1:2" x14ac:dyDescent="0.25">
      <c r="A16108" s="62">
        <v>71121503</v>
      </c>
      <c r="B16108" s="63" t="s">
        <v>4188</v>
      </c>
    </row>
    <row r="16109" spans="1:2" x14ac:dyDescent="0.25">
      <c r="A16109" s="62">
        <v>71121504</v>
      </c>
      <c r="B16109" s="63" t="s">
        <v>4877</v>
      </c>
    </row>
    <row r="16110" spans="1:2" x14ac:dyDescent="0.25">
      <c r="A16110" s="62">
        <v>71121505</v>
      </c>
      <c r="B16110" s="63" t="s">
        <v>12099</v>
      </c>
    </row>
    <row r="16111" spans="1:2" x14ac:dyDescent="0.25">
      <c r="A16111" s="62">
        <v>71121506</v>
      </c>
      <c r="B16111" s="63" t="s">
        <v>13595</v>
      </c>
    </row>
    <row r="16112" spans="1:2" x14ac:dyDescent="0.25">
      <c r="A16112" s="62">
        <v>71121507</v>
      </c>
      <c r="B16112" s="63" t="s">
        <v>6080</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3954</v>
      </c>
    </row>
    <row r="16116" spans="1:2" x14ac:dyDescent="0.25">
      <c r="A16116" s="62">
        <v>71121511</v>
      </c>
      <c r="B16116" s="63" t="s">
        <v>7042</v>
      </c>
    </row>
    <row r="16117" spans="1:2" x14ac:dyDescent="0.25">
      <c r="A16117" s="62">
        <v>71121512</v>
      </c>
      <c r="B16117" s="63" t="s">
        <v>12271</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5298</v>
      </c>
    </row>
    <row r="16123" spans="1:2" x14ac:dyDescent="0.25">
      <c r="A16123" s="62">
        <v>71121602</v>
      </c>
      <c r="B16123" s="63" t="s">
        <v>7727</v>
      </c>
    </row>
    <row r="16124" spans="1:2" x14ac:dyDescent="0.25">
      <c r="A16124" s="62">
        <v>71121603</v>
      </c>
      <c r="B16124" s="63" t="s">
        <v>6473</v>
      </c>
    </row>
    <row r="16125" spans="1:2" x14ac:dyDescent="0.25">
      <c r="A16125" s="62">
        <v>71121604</v>
      </c>
      <c r="B16125" s="63" t="s">
        <v>1189</v>
      </c>
    </row>
    <row r="16126" spans="1:2" x14ac:dyDescent="0.25">
      <c r="A16126" s="62">
        <v>71121605</v>
      </c>
      <c r="B16126" s="63" t="s">
        <v>12093</v>
      </c>
    </row>
    <row r="16127" spans="1:2" x14ac:dyDescent="0.25">
      <c r="A16127" s="62">
        <v>71121606</v>
      </c>
      <c r="B16127" s="63" t="s">
        <v>12872</v>
      </c>
    </row>
    <row r="16128" spans="1:2" x14ac:dyDescent="0.25">
      <c r="A16128" s="62">
        <v>71121607</v>
      </c>
      <c r="B16128" s="63" t="s">
        <v>15743</v>
      </c>
    </row>
    <row r="16129" spans="1:2" x14ac:dyDescent="0.25">
      <c r="A16129" s="62">
        <v>71121608</v>
      </c>
      <c r="B16129" s="63" t="s">
        <v>6432</v>
      </c>
    </row>
    <row r="16130" spans="1:2" x14ac:dyDescent="0.25">
      <c r="A16130" s="62">
        <v>71121609</v>
      </c>
      <c r="B16130" s="63" t="s">
        <v>10280</v>
      </c>
    </row>
    <row r="16131" spans="1:2" x14ac:dyDescent="0.25">
      <c r="A16131" s="62">
        <v>71121610</v>
      </c>
      <c r="B16131" s="63" t="s">
        <v>6158</v>
      </c>
    </row>
    <row r="16132" spans="1:2" x14ac:dyDescent="0.25">
      <c r="A16132" s="62">
        <v>71121611</v>
      </c>
      <c r="B16132" s="63" t="s">
        <v>15517</v>
      </c>
    </row>
    <row r="16133" spans="1:2" x14ac:dyDescent="0.25">
      <c r="A16133" s="62">
        <v>71121612</v>
      </c>
      <c r="B16133" s="63" t="s">
        <v>2235</v>
      </c>
    </row>
    <row r="16134" spans="1:2" x14ac:dyDescent="0.25">
      <c r="A16134" s="62">
        <v>71121613</v>
      </c>
      <c r="B16134" s="63" t="s">
        <v>1487</v>
      </c>
    </row>
    <row r="16135" spans="1:2" x14ac:dyDescent="0.25">
      <c r="A16135" s="62">
        <v>71121614</v>
      </c>
      <c r="B16135" s="63" t="s">
        <v>5573</v>
      </c>
    </row>
    <row r="16136" spans="1:2" x14ac:dyDescent="0.25">
      <c r="A16136" s="62">
        <v>71121615</v>
      </c>
      <c r="B16136" s="63" t="s">
        <v>12647</v>
      </c>
    </row>
    <row r="16137" spans="1:2" x14ac:dyDescent="0.25">
      <c r="A16137" s="62">
        <v>71121616</v>
      </c>
      <c r="B16137" s="63" t="s">
        <v>1193</v>
      </c>
    </row>
    <row r="16138" spans="1:2" x14ac:dyDescent="0.25">
      <c r="A16138" s="62">
        <v>71121617</v>
      </c>
      <c r="B16138" s="63" t="s">
        <v>3415</v>
      </c>
    </row>
    <row r="16139" spans="1:2" x14ac:dyDescent="0.25">
      <c r="A16139" s="62">
        <v>71121618</v>
      </c>
      <c r="B16139" s="63" t="s">
        <v>12080</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2641</v>
      </c>
    </row>
    <row r="16144" spans="1:2" x14ac:dyDescent="0.25">
      <c r="A16144" s="62">
        <v>71121623</v>
      </c>
      <c r="B16144" s="63" t="s">
        <v>8736</v>
      </c>
    </row>
    <row r="16145" spans="1:2" x14ac:dyDescent="0.25">
      <c r="A16145" s="62">
        <v>71121624</v>
      </c>
      <c r="B16145" s="63" t="s">
        <v>2617</v>
      </c>
    </row>
    <row r="16146" spans="1:2" x14ac:dyDescent="0.25">
      <c r="A16146" s="62">
        <v>71121625</v>
      </c>
      <c r="B16146" s="63" t="s">
        <v>7681</v>
      </c>
    </row>
    <row r="16147" spans="1:2" x14ac:dyDescent="0.25">
      <c r="A16147" s="62">
        <v>71121626</v>
      </c>
      <c r="B16147" s="63" t="s">
        <v>4101</v>
      </c>
    </row>
    <row r="16148" spans="1:2" x14ac:dyDescent="0.25">
      <c r="A16148" s="62">
        <v>71121627</v>
      </c>
      <c r="B16148" s="63" t="s">
        <v>11661</v>
      </c>
    </row>
    <row r="16149" spans="1:2" x14ac:dyDescent="0.25">
      <c r="A16149" s="62">
        <v>71121628</v>
      </c>
      <c r="B16149" s="63" t="s">
        <v>912</v>
      </c>
    </row>
    <row r="16150" spans="1:2" x14ac:dyDescent="0.25">
      <c r="A16150" s="62">
        <v>71121629</v>
      </c>
      <c r="B16150" s="63" t="s">
        <v>5269</v>
      </c>
    </row>
    <row r="16151" spans="1:2" x14ac:dyDescent="0.25">
      <c r="A16151" s="62">
        <v>71121630</v>
      </c>
      <c r="B16151" s="63" t="s">
        <v>2727</v>
      </c>
    </row>
    <row r="16152" spans="1:2" x14ac:dyDescent="0.25">
      <c r="A16152" s="62">
        <v>71121631</v>
      </c>
      <c r="B16152" s="63" t="s">
        <v>15307</v>
      </c>
    </row>
    <row r="16153" spans="1:2" x14ac:dyDescent="0.25">
      <c r="A16153" s="62">
        <v>71121632</v>
      </c>
      <c r="B16153" s="63" t="s">
        <v>14180</v>
      </c>
    </row>
    <row r="16154" spans="1:2" x14ac:dyDescent="0.25">
      <c r="A16154" s="62">
        <v>71121633</v>
      </c>
      <c r="B16154" s="63" t="s">
        <v>13891</v>
      </c>
    </row>
    <row r="16155" spans="1:2" x14ac:dyDescent="0.25">
      <c r="A16155" s="62">
        <v>71121634</v>
      </c>
      <c r="B16155" s="63" t="s">
        <v>4204</v>
      </c>
    </row>
    <row r="16156" spans="1:2" x14ac:dyDescent="0.25">
      <c r="A16156" s="62">
        <v>71121635</v>
      </c>
      <c r="B16156" s="63" t="s">
        <v>16127</v>
      </c>
    </row>
    <row r="16157" spans="1:2" x14ac:dyDescent="0.25">
      <c r="A16157" s="62">
        <v>71121636</v>
      </c>
      <c r="B16157" s="63" t="s">
        <v>2162</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14656</v>
      </c>
    </row>
    <row r="16163" spans="1:2" x14ac:dyDescent="0.25">
      <c r="A16163" s="62">
        <v>71121705</v>
      </c>
      <c r="B16163" s="63" t="s">
        <v>292</v>
      </c>
    </row>
    <row r="16164" spans="1:2" x14ac:dyDescent="0.25">
      <c r="A16164" s="62">
        <v>71121706</v>
      </c>
      <c r="B16164" s="63" t="s">
        <v>3371</v>
      </c>
    </row>
    <row r="16165" spans="1:2" x14ac:dyDescent="0.25">
      <c r="A16165" s="62">
        <v>71121801</v>
      </c>
      <c r="B16165" s="63" t="s">
        <v>11137</v>
      </c>
    </row>
    <row r="16166" spans="1:2" x14ac:dyDescent="0.25">
      <c r="A16166" s="62">
        <v>71121802</v>
      </c>
      <c r="B16166" s="63" t="s">
        <v>2855</v>
      </c>
    </row>
    <row r="16167" spans="1:2" x14ac:dyDescent="0.25">
      <c r="A16167" s="62">
        <v>71121803</v>
      </c>
      <c r="B16167" s="63" t="s">
        <v>8989</v>
      </c>
    </row>
    <row r="16168" spans="1:2" x14ac:dyDescent="0.25">
      <c r="A16168" s="62">
        <v>71121804</v>
      </c>
      <c r="B16168" s="63" t="s">
        <v>17722</v>
      </c>
    </row>
    <row r="16169" spans="1:2" x14ac:dyDescent="0.25">
      <c r="A16169" s="62">
        <v>71121901</v>
      </c>
      <c r="B16169" s="63" t="s">
        <v>7128</v>
      </c>
    </row>
    <row r="16170" spans="1:2" x14ac:dyDescent="0.25">
      <c r="A16170" s="62">
        <v>71121902</v>
      </c>
      <c r="B16170" s="63" t="s">
        <v>6621</v>
      </c>
    </row>
    <row r="16171" spans="1:2" x14ac:dyDescent="0.25">
      <c r="A16171" s="62">
        <v>71121903</v>
      </c>
      <c r="B16171" s="63" t="s">
        <v>14787</v>
      </c>
    </row>
    <row r="16172" spans="1:2" x14ac:dyDescent="0.25">
      <c r="A16172" s="62">
        <v>71122001</v>
      </c>
      <c r="B16172" s="63" t="s">
        <v>18184</v>
      </c>
    </row>
    <row r="16173" spans="1:2" x14ac:dyDescent="0.25">
      <c r="A16173" s="62">
        <v>71122002</v>
      </c>
      <c r="B16173" s="63" t="s">
        <v>12555</v>
      </c>
    </row>
    <row r="16174" spans="1:2" x14ac:dyDescent="0.25">
      <c r="A16174" s="62">
        <v>71122003</v>
      </c>
      <c r="B16174" s="63" t="s">
        <v>4260</v>
      </c>
    </row>
    <row r="16175" spans="1:2" x14ac:dyDescent="0.25">
      <c r="A16175" s="62">
        <v>71122004</v>
      </c>
      <c r="B16175" s="63" t="s">
        <v>16310</v>
      </c>
    </row>
    <row r="16176" spans="1:2" x14ac:dyDescent="0.25">
      <c r="A16176" s="62">
        <v>71122005</v>
      </c>
      <c r="B16176" s="63" t="s">
        <v>18497</v>
      </c>
    </row>
    <row r="16177" spans="1:2" x14ac:dyDescent="0.25">
      <c r="A16177" s="62">
        <v>71122006</v>
      </c>
      <c r="B16177" s="63" t="s">
        <v>11819</v>
      </c>
    </row>
    <row r="16178" spans="1:2" x14ac:dyDescent="0.25">
      <c r="A16178" s="62">
        <v>71122101</v>
      </c>
      <c r="B16178" s="63" t="s">
        <v>10724</v>
      </c>
    </row>
    <row r="16179" spans="1:2" x14ac:dyDescent="0.25">
      <c r="A16179" s="62">
        <v>71122102</v>
      </c>
      <c r="B16179" s="63" t="s">
        <v>10139</v>
      </c>
    </row>
    <row r="16180" spans="1:2" x14ac:dyDescent="0.25">
      <c r="A16180" s="62">
        <v>71122103</v>
      </c>
      <c r="B16180" s="63" t="s">
        <v>10519</v>
      </c>
    </row>
    <row r="16181" spans="1:2" x14ac:dyDescent="0.25">
      <c r="A16181" s="62">
        <v>71122104</v>
      </c>
      <c r="B16181" s="63" t="s">
        <v>14057</v>
      </c>
    </row>
    <row r="16182" spans="1:2" x14ac:dyDescent="0.25">
      <c r="A16182" s="62">
        <v>71122105</v>
      </c>
      <c r="B16182" s="63" t="s">
        <v>3028</v>
      </c>
    </row>
    <row r="16183" spans="1:2" x14ac:dyDescent="0.25">
      <c r="A16183" s="62">
        <v>71122107</v>
      </c>
      <c r="B16183" s="63" t="s">
        <v>6888</v>
      </c>
    </row>
    <row r="16184" spans="1:2" x14ac:dyDescent="0.25">
      <c r="A16184" s="62">
        <v>71122108</v>
      </c>
      <c r="B16184" s="63" t="s">
        <v>3206</v>
      </c>
    </row>
    <row r="16185" spans="1:2" x14ac:dyDescent="0.25">
      <c r="A16185" s="62">
        <v>71122109</v>
      </c>
      <c r="B16185" s="63" t="s">
        <v>7443</v>
      </c>
    </row>
    <row r="16186" spans="1:2" x14ac:dyDescent="0.25">
      <c r="A16186" s="62">
        <v>71122110</v>
      </c>
      <c r="B16186" s="63" t="s">
        <v>6120</v>
      </c>
    </row>
    <row r="16187" spans="1:2" x14ac:dyDescent="0.25">
      <c r="A16187" s="62">
        <v>71122111</v>
      </c>
      <c r="B16187" s="63" t="s">
        <v>3888</v>
      </c>
    </row>
    <row r="16188" spans="1:2" x14ac:dyDescent="0.25">
      <c r="A16188" s="62">
        <v>71122112</v>
      </c>
      <c r="B16188" s="63" t="s">
        <v>18405</v>
      </c>
    </row>
    <row r="16189" spans="1:2" x14ac:dyDescent="0.25">
      <c r="A16189" s="62">
        <v>71122113</v>
      </c>
      <c r="B16189" s="63" t="s">
        <v>3319</v>
      </c>
    </row>
    <row r="16190" spans="1:2" x14ac:dyDescent="0.25">
      <c r="A16190" s="62">
        <v>71122114</v>
      </c>
      <c r="B16190" s="63" t="s">
        <v>4383</v>
      </c>
    </row>
    <row r="16191" spans="1:2" x14ac:dyDescent="0.25">
      <c r="A16191" s="62">
        <v>71122115</v>
      </c>
      <c r="B16191" s="63" t="s">
        <v>15610</v>
      </c>
    </row>
    <row r="16192" spans="1:2" x14ac:dyDescent="0.25">
      <c r="A16192" s="62">
        <v>71122116</v>
      </c>
      <c r="B16192" s="63" t="s">
        <v>1919</v>
      </c>
    </row>
    <row r="16193" spans="1:2" x14ac:dyDescent="0.25">
      <c r="A16193" s="62">
        <v>71122201</v>
      </c>
      <c r="B16193" s="63" t="s">
        <v>6817</v>
      </c>
    </row>
    <row r="16194" spans="1:2" x14ac:dyDescent="0.25">
      <c r="A16194" s="62">
        <v>71122202</v>
      </c>
      <c r="B16194" s="63" t="s">
        <v>12387</v>
      </c>
    </row>
    <row r="16195" spans="1:2" x14ac:dyDescent="0.25">
      <c r="A16195" s="62">
        <v>71122203</v>
      </c>
      <c r="B16195" s="63" t="s">
        <v>3326</v>
      </c>
    </row>
    <row r="16196" spans="1:2" x14ac:dyDescent="0.25">
      <c r="A16196" s="62">
        <v>71122301</v>
      </c>
      <c r="B16196" s="63" t="s">
        <v>14598</v>
      </c>
    </row>
    <row r="16197" spans="1:2" x14ac:dyDescent="0.25">
      <c r="A16197" s="62">
        <v>71122302</v>
      </c>
      <c r="B16197" s="63" t="s">
        <v>17366</v>
      </c>
    </row>
    <row r="16198" spans="1:2" x14ac:dyDescent="0.25">
      <c r="A16198" s="62">
        <v>71122303</v>
      </c>
      <c r="B16198" s="63" t="s">
        <v>2026</v>
      </c>
    </row>
    <row r="16199" spans="1:2" x14ac:dyDescent="0.25">
      <c r="A16199" s="62">
        <v>71122304</v>
      </c>
      <c r="B16199" s="63" t="s">
        <v>6718</v>
      </c>
    </row>
    <row r="16200" spans="1:2" x14ac:dyDescent="0.25">
      <c r="A16200" s="62">
        <v>71122305</v>
      </c>
      <c r="B16200" s="63" t="s">
        <v>4579</v>
      </c>
    </row>
    <row r="16201" spans="1:2" x14ac:dyDescent="0.25">
      <c r="A16201" s="62">
        <v>71122306</v>
      </c>
      <c r="B16201" s="63" t="s">
        <v>13937</v>
      </c>
    </row>
    <row r="16202" spans="1:2" x14ac:dyDescent="0.25">
      <c r="A16202" s="62">
        <v>71122401</v>
      </c>
      <c r="B16202" s="63" t="s">
        <v>5779</v>
      </c>
    </row>
    <row r="16203" spans="1:2" x14ac:dyDescent="0.25">
      <c r="A16203" s="62">
        <v>71122402</v>
      </c>
      <c r="B16203" s="63" t="s">
        <v>16005</v>
      </c>
    </row>
    <row r="16204" spans="1:2" x14ac:dyDescent="0.25">
      <c r="A16204" s="62">
        <v>71122403</v>
      </c>
      <c r="B16204" s="63" t="s">
        <v>6633</v>
      </c>
    </row>
    <row r="16205" spans="1:2" x14ac:dyDescent="0.25">
      <c r="A16205" s="62">
        <v>71122404</v>
      </c>
      <c r="B16205" s="63" t="s">
        <v>18695</v>
      </c>
    </row>
    <row r="16206" spans="1:2" x14ac:dyDescent="0.25">
      <c r="A16206" s="62">
        <v>71122405</v>
      </c>
      <c r="B16206" s="63" t="s">
        <v>8346</v>
      </c>
    </row>
    <row r="16207" spans="1:2" x14ac:dyDescent="0.25">
      <c r="A16207" s="62">
        <v>71122406</v>
      </c>
      <c r="B16207" s="63" t="s">
        <v>14990</v>
      </c>
    </row>
    <row r="16208" spans="1:2" x14ac:dyDescent="0.25">
      <c r="A16208" s="62">
        <v>71122407</v>
      </c>
      <c r="B16208" s="63" t="s">
        <v>4588</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3839</v>
      </c>
    </row>
    <row r="16214" spans="1:2" x14ac:dyDescent="0.25">
      <c r="A16214" s="62">
        <v>71122503</v>
      </c>
      <c r="B16214" s="63" t="s">
        <v>4644</v>
      </c>
    </row>
    <row r="16215" spans="1:2" x14ac:dyDescent="0.25">
      <c r="A16215" s="62">
        <v>71122504</v>
      </c>
      <c r="B16215" s="63" t="s">
        <v>3821</v>
      </c>
    </row>
    <row r="16216" spans="1:2" x14ac:dyDescent="0.25">
      <c r="A16216" s="62">
        <v>71122505</v>
      </c>
      <c r="B16216" s="63" t="s">
        <v>14373</v>
      </c>
    </row>
    <row r="16217" spans="1:2" x14ac:dyDescent="0.25">
      <c r="A16217" s="62">
        <v>71122601</v>
      </c>
      <c r="B16217" s="63" t="s">
        <v>13512</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13918</v>
      </c>
    </row>
    <row r="16221" spans="1:2" x14ac:dyDescent="0.25">
      <c r="A16221" s="62">
        <v>71122605</v>
      </c>
      <c r="B16221" s="63" t="s">
        <v>11928</v>
      </c>
    </row>
    <row r="16222" spans="1:2" x14ac:dyDescent="0.25">
      <c r="A16222" s="62">
        <v>71122606</v>
      </c>
      <c r="B16222" s="63" t="s">
        <v>6975</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5217</v>
      </c>
    </row>
    <row r="16226" spans="1:2" x14ac:dyDescent="0.25">
      <c r="A16226" s="62">
        <v>71122610</v>
      </c>
      <c r="B16226" s="63" t="s">
        <v>11672</v>
      </c>
    </row>
    <row r="16227" spans="1:2" x14ac:dyDescent="0.25">
      <c r="A16227" s="62">
        <v>71122611</v>
      </c>
      <c r="B16227" s="63" t="s">
        <v>12671</v>
      </c>
    </row>
    <row r="16228" spans="1:2" x14ac:dyDescent="0.25">
      <c r="A16228" s="62">
        <v>71122612</v>
      </c>
      <c r="B16228" s="63" t="s">
        <v>14438</v>
      </c>
    </row>
    <row r="16229" spans="1:2" x14ac:dyDescent="0.25">
      <c r="A16229" s="62">
        <v>71122613</v>
      </c>
      <c r="B16229" s="63" t="s">
        <v>8862</v>
      </c>
    </row>
    <row r="16230" spans="1:2" x14ac:dyDescent="0.25">
      <c r="A16230" s="62">
        <v>71122701</v>
      </c>
      <c r="B16230" s="63" t="s">
        <v>9667</v>
      </c>
    </row>
    <row r="16231" spans="1:2" x14ac:dyDescent="0.25">
      <c r="A16231" s="62">
        <v>71122702</v>
      </c>
      <c r="B16231" s="63" t="s">
        <v>1605</v>
      </c>
    </row>
    <row r="16232" spans="1:2" x14ac:dyDescent="0.25">
      <c r="A16232" s="62">
        <v>71122703</v>
      </c>
      <c r="B16232" s="63" t="s">
        <v>7194</v>
      </c>
    </row>
    <row r="16233" spans="1:2" x14ac:dyDescent="0.25">
      <c r="A16233" s="62">
        <v>71122704</v>
      </c>
      <c r="B16233" s="63" t="s">
        <v>15851</v>
      </c>
    </row>
    <row r="16234" spans="1:2" x14ac:dyDescent="0.25">
      <c r="A16234" s="62">
        <v>71122705</v>
      </c>
      <c r="B16234" s="63" t="s">
        <v>2589</v>
      </c>
    </row>
    <row r="16235" spans="1:2" x14ac:dyDescent="0.25">
      <c r="A16235" s="62">
        <v>71122706</v>
      </c>
      <c r="B16235" s="63" t="s">
        <v>6252</v>
      </c>
    </row>
    <row r="16236" spans="1:2" x14ac:dyDescent="0.25">
      <c r="A16236" s="62">
        <v>71122707</v>
      </c>
      <c r="B16236" s="63" t="s">
        <v>5820</v>
      </c>
    </row>
    <row r="16237" spans="1:2" x14ac:dyDescent="0.25">
      <c r="A16237" s="62">
        <v>71122708</v>
      </c>
      <c r="B16237" s="63" t="s">
        <v>6979</v>
      </c>
    </row>
    <row r="16238" spans="1:2" x14ac:dyDescent="0.25">
      <c r="A16238" s="62">
        <v>71122801</v>
      </c>
      <c r="B16238" s="63" t="s">
        <v>5030</v>
      </c>
    </row>
    <row r="16239" spans="1:2" x14ac:dyDescent="0.25">
      <c r="A16239" s="62">
        <v>71122802</v>
      </c>
      <c r="B16239" s="63" t="s">
        <v>13646</v>
      </c>
    </row>
    <row r="16240" spans="1:2" x14ac:dyDescent="0.25">
      <c r="A16240" s="62">
        <v>71122803</v>
      </c>
      <c r="B16240" s="63" t="s">
        <v>12037</v>
      </c>
    </row>
    <row r="16241" spans="1:2" x14ac:dyDescent="0.25">
      <c r="A16241" s="62">
        <v>71122804</v>
      </c>
      <c r="B16241" s="63" t="s">
        <v>9599</v>
      </c>
    </row>
    <row r="16242" spans="1:2" x14ac:dyDescent="0.25">
      <c r="A16242" s="62">
        <v>71122805</v>
      </c>
      <c r="B16242" s="63" t="s">
        <v>7548</v>
      </c>
    </row>
    <row r="16243" spans="1:2" x14ac:dyDescent="0.25">
      <c r="A16243" s="62">
        <v>71122806</v>
      </c>
      <c r="B16243" s="63" t="s">
        <v>15199</v>
      </c>
    </row>
    <row r="16244" spans="1:2" x14ac:dyDescent="0.25">
      <c r="A16244" s="62">
        <v>71122807</v>
      </c>
      <c r="B16244" s="63" t="s">
        <v>18481</v>
      </c>
    </row>
    <row r="16245" spans="1:2" x14ac:dyDescent="0.25">
      <c r="A16245" s="62">
        <v>71122808</v>
      </c>
      <c r="B16245" s="63" t="s">
        <v>2316</v>
      </c>
    </row>
    <row r="16246" spans="1:2" x14ac:dyDescent="0.25">
      <c r="A16246" s="62">
        <v>71122810</v>
      </c>
      <c r="B16246" s="63" t="s">
        <v>12462</v>
      </c>
    </row>
    <row r="16247" spans="1:2" x14ac:dyDescent="0.25">
      <c r="A16247" s="62">
        <v>71122901</v>
      </c>
      <c r="B16247" s="63" t="s">
        <v>16561</v>
      </c>
    </row>
    <row r="16248" spans="1:2" x14ac:dyDescent="0.25">
      <c r="A16248" s="62">
        <v>71122902</v>
      </c>
      <c r="B16248" s="63" t="s">
        <v>2618</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14584</v>
      </c>
    </row>
    <row r="16252" spans="1:2" x14ac:dyDescent="0.25">
      <c r="A16252" s="62">
        <v>71131001</v>
      </c>
      <c r="B16252" s="63" t="s">
        <v>5791</v>
      </c>
    </row>
    <row r="16253" spans="1:2" x14ac:dyDescent="0.25">
      <c r="A16253" s="62">
        <v>71131002</v>
      </c>
      <c r="B16253" s="63" t="s">
        <v>10524</v>
      </c>
    </row>
    <row r="16254" spans="1:2" x14ac:dyDescent="0.25">
      <c r="A16254" s="62">
        <v>71131003</v>
      </c>
      <c r="B16254" s="63" t="s">
        <v>16619</v>
      </c>
    </row>
    <row r="16255" spans="1:2" x14ac:dyDescent="0.25">
      <c r="A16255" s="62">
        <v>71131004</v>
      </c>
      <c r="B16255" s="63" t="s">
        <v>14640</v>
      </c>
    </row>
    <row r="16256" spans="1:2" x14ac:dyDescent="0.25">
      <c r="A16256" s="62">
        <v>71131005</v>
      </c>
      <c r="B16256" s="63" t="s">
        <v>8094</v>
      </c>
    </row>
    <row r="16257" spans="1:2" x14ac:dyDescent="0.25">
      <c r="A16257" s="62">
        <v>71131006</v>
      </c>
      <c r="B16257" s="63" t="s">
        <v>8047</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12501</v>
      </c>
    </row>
    <row r="16261" spans="1:2" x14ac:dyDescent="0.25">
      <c r="A16261" s="62">
        <v>71131010</v>
      </c>
      <c r="B16261" s="63" t="s">
        <v>12360</v>
      </c>
    </row>
    <row r="16262" spans="1:2" x14ac:dyDescent="0.25">
      <c r="A16262" s="62">
        <v>71131011</v>
      </c>
      <c r="B16262" s="63" t="s">
        <v>16983</v>
      </c>
    </row>
    <row r="16263" spans="1:2" x14ac:dyDescent="0.25">
      <c r="A16263" s="62">
        <v>71131012</v>
      </c>
      <c r="B16263" s="63" t="s">
        <v>1740</v>
      </c>
    </row>
    <row r="16264" spans="1:2" x14ac:dyDescent="0.25">
      <c r="A16264" s="62">
        <v>71131013</v>
      </c>
      <c r="B16264" s="63" t="s">
        <v>5569</v>
      </c>
    </row>
    <row r="16265" spans="1:2" x14ac:dyDescent="0.25">
      <c r="A16265" s="62">
        <v>71131014</v>
      </c>
      <c r="B16265" s="63" t="s">
        <v>11153</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8244</v>
      </c>
    </row>
    <row r="16269" spans="1:2" x14ac:dyDescent="0.25">
      <c r="A16269" s="62">
        <v>71131101</v>
      </c>
      <c r="B16269" s="63" t="s">
        <v>6733</v>
      </c>
    </row>
    <row r="16270" spans="1:2" x14ac:dyDescent="0.25">
      <c r="A16270" s="62">
        <v>71131102</v>
      </c>
      <c r="B16270" s="63" t="s">
        <v>14828</v>
      </c>
    </row>
    <row r="16271" spans="1:2" x14ac:dyDescent="0.25">
      <c r="A16271" s="62">
        <v>71131103</v>
      </c>
      <c r="B16271" s="63" t="s">
        <v>18198</v>
      </c>
    </row>
    <row r="16272" spans="1:2" x14ac:dyDescent="0.25">
      <c r="A16272" s="62">
        <v>71131104</v>
      </c>
      <c r="B16272" s="63" t="s">
        <v>7797</v>
      </c>
    </row>
    <row r="16273" spans="1:2" x14ac:dyDescent="0.25">
      <c r="A16273" s="62">
        <v>71131105</v>
      </c>
      <c r="B16273" s="63" t="s">
        <v>6132</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1104</v>
      </c>
    </row>
    <row r="16278" spans="1:2" x14ac:dyDescent="0.25">
      <c r="A16278" s="62">
        <v>71131110</v>
      </c>
      <c r="B16278" s="63" t="s">
        <v>3757</v>
      </c>
    </row>
    <row r="16279" spans="1:2" x14ac:dyDescent="0.25">
      <c r="A16279" s="62">
        <v>71131111</v>
      </c>
      <c r="B16279" s="63" t="s">
        <v>9817</v>
      </c>
    </row>
    <row r="16280" spans="1:2" x14ac:dyDescent="0.25">
      <c r="A16280" s="62">
        <v>71131201</v>
      </c>
      <c r="B16280" s="63" t="s">
        <v>9900</v>
      </c>
    </row>
    <row r="16281" spans="1:2" x14ac:dyDescent="0.25">
      <c r="A16281" s="62">
        <v>71131301</v>
      </c>
      <c r="B16281" s="63" t="s">
        <v>8644</v>
      </c>
    </row>
    <row r="16282" spans="1:2" x14ac:dyDescent="0.25">
      <c r="A16282" s="62">
        <v>71131302</v>
      </c>
      <c r="B16282" s="63" t="s">
        <v>17826</v>
      </c>
    </row>
    <row r="16283" spans="1:2" x14ac:dyDescent="0.25">
      <c r="A16283" s="62">
        <v>71131303</v>
      </c>
      <c r="B16283" s="63" t="s">
        <v>8976</v>
      </c>
    </row>
    <row r="16284" spans="1:2" x14ac:dyDescent="0.25">
      <c r="A16284" s="62">
        <v>71131304</v>
      </c>
      <c r="B16284" s="63" t="s">
        <v>9806</v>
      </c>
    </row>
    <row r="16285" spans="1:2" x14ac:dyDescent="0.25">
      <c r="A16285" s="62">
        <v>71131305</v>
      </c>
      <c r="B16285" s="63" t="s">
        <v>17939</v>
      </c>
    </row>
    <row r="16286" spans="1:2" x14ac:dyDescent="0.25">
      <c r="A16286" s="62">
        <v>71131306</v>
      </c>
      <c r="B16286" s="63" t="s">
        <v>4142</v>
      </c>
    </row>
    <row r="16287" spans="1:2" x14ac:dyDescent="0.25">
      <c r="A16287" s="62">
        <v>71131307</v>
      </c>
      <c r="B16287" s="63" t="s">
        <v>14175</v>
      </c>
    </row>
    <row r="16288" spans="1:2" x14ac:dyDescent="0.25">
      <c r="A16288" s="62">
        <v>71131308</v>
      </c>
      <c r="B16288" s="63" t="s">
        <v>2836</v>
      </c>
    </row>
    <row r="16289" spans="1:2" x14ac:dyDescent="0.25">
      <c r="A16289" s="62">
        <v>71131309</v>
      </c>
      <c r="B16289" s="63" t="s">
        <v>14398</v>
      </c>
    </row>
    <row r="16290" spans="1:2" x14ac:dyDescent="0.25">
      <c r="A16290" s="62">
        <v>71131310</v>
      </c>
      <c r="B16290" s="63" t="s">
        <v>17840</v>
      </c>
    </row>
    <row r="16291" spans="1:2" x14ac:dyDescent="0.25">
      <c r="A16291" s="62">
        <v>71131401</v>
      </c>
      <c r="B16291" s="63" t="s">
        <v>12348</v>
      </c>
    </row>
    <row r="16292" spans="1:2" x14ac:dyDescent="0.25">
      <c r="A16292" s="62">
        <v>71131402</v>
      </c>
      <c r="B16292" s="63" t="s">
        <v>18494</v>
      </c>
    </row>
    <row r="16293" spans="1:2" x14ac:dyDescent="0.25">
      <c r="A16293" s="62">
        <v>71131403</v>
      </c>
      <c r="B16293" s="63" t="s">
        <v>15133</v>
      </c>
    </row>
    <row r="16294" spans="1:2" x14ac:dyDescent="0.25">
      <c r="A16294" s="62">
        <v>71141001</v>
      </c>
      <c r="B16294" s="63" t="s">
        <v>1021</v>
      </c>
    </row>
    <row r="16295" spans="1:2" x14ac:dyDescent="0.25">
      <c r="A16295" s="62">
        <v>71141002</v>
      </c>
      <c r="B16295" s="63" t="s">
        <v>4952</v>
      </c>
    </row>
    <row r="16296" spans="1:2" x14ac:dyDescent="0.25">
      <c r="A16296" s="62">
        <v>71141003</v>
      </c>
      <c r="B16296" s="63" t="s">
        <v>18296</v>
      </c>
    </row>
    <row r="16297" spans="1:2" x14ac:dyDescent="0.25">
      <c r="A16297" s="62">
        <v>71141004</v>
      </c>
      <c r="B16297" s="63" t="s">
        <v>10129</v>
      </c>
    </row>
    <row r="16298" spans="1:2" x14ac:dyDescent="0.25">
      <c r="A16298" s="62">
        <v>71141101</v>
      </c>
      <c r="B16298" s="63" t="s">
        <v>11431</v>
      </c>
    </row>
    <row r="16299" spans="1:2" x14ac:dyDescent="0.25">
      <c r="A16299" s="62">
        <v>71141102</v>
      </c>
      <c r="B16299" s="63" t="s">
        <v>3212</v>
      </c>
    </row>
    <row r="16300" spans="1:2" x14ac:dyDescent="0.25">
      <c r="A16300" s="62">
        <v>71141201</v>
      </c>
      <c r="B16300" s="63" t="s">
        <v>1854</v>
      </c>
    </row>
    <row r="16301" spans="1:2" x14ac:dyDescent="0.25">
      <c r="A16301" s="62">
        <v>71141202</v>
      </c>
      <c r="B16301" s="63" t="s">
        <v>16958</v>
      </c>
    </row>
    <row r="16302" spans="1:2" x14ac:dyDescent="0.25">
      <c r="A16302" s="62">
        <v>71151001</v>
      </c>
      <c r="B16302" s="63" t="s">
        <v>8711</v>
      </c>
    </row>
    <row r="16303" spans="1:2" x14ac:dyDescent="0.25">
      <c r="A16303" s="62">
        <v>71151002</v>
      </c>
      <c r="B16303" s="63" t="s">
        <v>8125</v>
      </c>
    </row>
    <row r="16304" spans="1:2" x14ac:dyDescent="0.25">
      <c r="A16304" s="62">
        <v>71151003</v>
      </c>
      <c r="B16304" s="63" t="s">
        <v>4215</v>
      </c>
    </row>
    <row r="16305" spans="1:2" x14ac:dyDescent="0.25">
      <c r="A16305" s="62">
        <v>71151004</v>
      </c>
      <c r="B16305" s="63" t="s">
        <v>13796</v>
      </c>
    </row>
    <row r="16306" spans="1:2" x14ac:dyDescent="0.25">
      <c r="A16306" s="62">
        <v>71151005</v>
      </c>
      <c r="B16306" s="63" t="s">
        <v>5669</v>
      </c>
    </row>
    <row r="16307" spans="1:2" x14ac:dyDescent="0.25">
      <c r="A16307" s="62">
        <v>71151101</v>
      </c>
      <c r="B16307" s="63" t="s">
        <v>7912</v>
      </c>
    </row>
    <row r="16308" spans="1:2" x14ac:dyDescent="0.25">
      <c r="A16308" s="62">
        <v>71151102</v>
      </c>
      <c r="B16308" s="63" t="s">
        <v>16330</v>
      </c>
    </row>
    <row r="16309" spans="1:2" x14ac:dyDescent="0.25">
      <c r="A16309" s="62">
        <v>71151103</v>
      </c>
      <c r="B16309" s="63" t="s">
        <v>5603</v>
      </c>
    </row>
    <row r="16310" spans="1:2" x14ac:dyDescent="0.25">
      <c r="A16310" s="62">
        <v>71151104</v>
      </c>
      <c r="B16310" s="63" t="s">
        <v>12210</v>
      </c>
    </row>
    <row r="16311" spans="1:2" x14ac:dyDescent="0.25">
      <c r="A16311" s="62">
        <v>71151105</v>
      </c>
      <c r="B16311" s="63" t="s">
        <v>1762</v>
      </c>
    </row>
    <row r="16312" spans="1:2" x14ac:dyDescent="0.25">
      <c r="A16312" s="62">
        <v>71151201</v>
      </c>
      <c r="B16312" s="63" t="s">
        <v>15819</v>
      </c>
    </row>
    <row r="16313" spans="1:2" x14ac:dyDescent="0.25">
      <c r="A16313" s="62">
        <v>71151202</v>
      </c>
      <c r="B16313" s="63" t="s">
        <v>10807</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9552</v>
      </c>
    </row>
    <row r="16317" spans="1:2" x14ac:dyDescent="0.25">
      <c r="A16317" s="62">
        <v>71151303</v>
      </c>
      <c r="B16317" s="63" t="s">
        <v>6768</v>
      </c>
    </row>
    <row r="16318" spans="1:2" x14ac:dyDescent="0.25">
      <c r="A16318" s="62">
        <v>71151304</v>
      </c>
      <c r="B16318" s="63" t="s">
        <v>14405</v>
      </c>
    </row>
    <row r="16319" spans="1:2" x14ac:dyDescent="0.25">
      <c r="A16319" s="62">
        <v>71151305</v>
      </c>
      <c r="B16319" s="63" t="s">
        <v>7157</v>
      </c>
    </row>
    <row r="16320" spans="1:2" x14ac:dyDescent="0.25">
      <c r="A16320" s="62">
        <v>71151306</v>
      </c>
      <c r="B16320" s="63" t="s">
        <v>4972</v>
      </c>
    </row>
    <row r="16321" spans="1:2" x14ac:dyDescent="0.25">
      <c r="A16321" s="62">
        <v>71151307</v>
      </c>
      <c r="B16321" s="63" t="s">
        <v>5971</v>
      </c>
    </row>
    <row r="16322" spans="1:2" x14ac:dyDescent="0.25">
      <c r="A16322" s="62">
        <v>71151308</v>
      </c>
      <c r="B16322" s="63" t="s">
        <v>8553</v>
      </c>
    </row>
    <row r="16323" spans="1:2" x14ac:dyDescent="0.25">
      <c r="A16323" s="62">
        <v>71151309</v>
      </c>
      <c r="B16323" s="63" t="s">
        <v>733</v>
      </c>
    </row>
    <row r="16324" spans="1:2" x14ac:dyDescent="0.25">
      <c r="A16324" s="62">
        <v>71151310</v>
      </c>
      <c r="B16324" s="63" t="s">
        <v>3006</v>
      </c>
    </row>
    <row r="16325" spans="1:2" x14ac:dyDescent="0.25">
      <c r="A16325" s="62">
        <v>71151311</v>
      </c>
      <c r="B16325" s="63" t="s">
        <v>4595</v>
      </c>
    </row>
    <row r="16326" spans="1:2" x14ac:dyDescent="0.25">
      <c r="A16326" s="62">
        <v>71151312</v>
      </c>
      <c r="B16326" s="63" t="s">
        <v>8586</v>
      </c>
    </row>
    <row r="16327" spans="1:2" x14ac:dyDescent="0.25">
      <c r="A16327" s="62">
        <v>71151313</v>
      </c>
      <c r="B16327" s="63" t="s">
        <v>2672</v>
      </c>
    </row>
    <row r="16328" spans="1:2" x14ac:dyDescent="0.25">
      <c r="A16328" s="62">
        <v>71151314</v>
      </c>
      <c r="B16328" s="63" t="s">
        <v>18082</v>
      </c>
    </row>
    <row r="16329" spans="1:2" x14ac:dyDescent="0.25">
      <c r="A16329" s="62">
        <v>71151315</v>
      </c>
      <c r="B16329" s="63" t="s">
        <v>4831</v>
      </c>
    </row>
    <row r="16330" spans="1:2" x14ac:dyDescent="0.25">
      <c r="A16330" s="62">
        <v>71151401</v>
      </c>
      <c r="B16330" s="63" t="s">
        <v>10367</v>
      </c>
    </row>
    <row r="16331" spans="1:2" x14ac:dyDescent="0.25">
      <c r="A16331" s="62">
        <v>71151402</v>
      </c>
      <c r="B16331" s="63" t="s">
        <v>5917</v>
      </c>
    </row>
    <row r="16332" spans="1:2" x14ac:dyDescent="0.25">
      <c r="A16332" s="62">
        <v>71151403</v>
      </c>
      <c r="B16332" s="63" t="s">
        <v>8273</v>
      </c>
    </row>
    <row r="16333" spans="1:2" x14ac:dyDescent="0.25">
      <c r="A16333" s="62">
        <v>71151404</v>
      </c>
      <c r="B16333" s="63" t="s">
        <v>10258</v>
      </c>
    </row>
    <row r="16334" spans="1:2" x14ac:dyDescent="0.25">
      <c r="A16334" s="62">
        <v>71151405</v>
      </c>
      <c r="B16334" s="63" t="s">
        <v>10690</v>
      </c>
    </row>
    <row r="16335" spans="1:2" x14ac:dyDescent="0.25">
      <c r="A16335" s="62">
        <v>71151406</v>
      </c>
      <c r="B16335" s="63" t="s">
        <v>13455</v>
      </c>
    </row>
    <row r="16336" spans="1:2" x14ac:dyDescent="0.25">
      <c r="A16336" s="62">
        <v>71161001</v>
      </c>
      <c r="B16336" s="63" t="s">
        <v>1544</v>
      </c>
    </row>
    <row r="16337" spans="1:2" x14ac:dyDescent="0.25">
      <c r="A16337" s="62">
        <v>71161002</v>
      </c>
      <c r="B16337" s="63" t="s">
        <v>6290</v>
      </c>
    </row>
    <row r="16338" spans="1:2" x14ac:dyDescent="0.25">
      <c r="A16338" s="62">
        <v>71161003</v>
      </c>
      <c r="B16338" s="63" t="s">
        <v>6562</v>
      </c>
    </row>
    <row r="16339" spans="1:2" x14ac:dyDescent="0.25">
      <c r="A16339" s="62">
        <v>71161004</v>
      </c>
      <c r="B16339" s="63" t="s">
        <v>9985</v>
      </c>
    </row>
    <row r="16340" spans="1:2" x14ac:dyDescent="0.25">
      <c r="A16340" s="62">
        <v>71161005</v>
      </c>
      <c r="B16340" s="63" t="s">
        <v>9243</v>
      </c>
    </row>
    <row r="16341" spans="1:2" x14ac:dyDescent="0.25">
      <c r="A16341" s="62">
        <v>71161006</v>
      </c>
      <c r="B16341" s="63" t="s">
        <v>17163</v>
      </c>
    </row>
    <row r="16342" spans="1:2" x14ac:dyDescent="0.25">
      <c r="A16342" s="62">
        <v>71161101</v>
      </c>
      <c r="B16342" s="63" t="s">
        <v>2667</v>
      </c>
    </row>
    <row r="16343" spans="1:2" x14ac:dyDescent="0.25">
      <c r="A16343" s="62">
        <v>71161102</v>
      </c>
      <c r="B16343" s="63" t="s">
        <v>15098</v>
      </c>
    </row>
    <row r="16344" spans="1:2" x14ac:dyDescent="0.25">
      <c r="A16344" s="62">
        <v>71161103</v>
      </c>
      <c r="B16344" s="63" t="s">
        <v>15618</v>
      </c>
    </row>
    <row r="16345" spans="1:2" x14ac:dyDescent="0.25">
      <c r="A16345" s="62">
        <v>71161104</v>
      </c>
      <c r="B16345" s="63" t="s">
        <v>17343</v>
      </c>
    </row>
    <row r="16346" spans="1:2" x14ac:dyDescent="0.25">
      <c r="A16346" s="62">
        <v>71161105</v>
      </c>
      <c r="B16346" s="63" t="s">
        <v>7338</v>
      </c>
    </row>
    <row r="16347" spans="1:2" x14ac:dyDescent="0.25">
      <c r="A16347" s="62">
        <v>71161106</v>
      </c>
      <c r="B16347" s="63" t="s">
        <v>4106</v>
      </c>
    </row>
    <row r="16348" spans="1:2" x14ac:dyDescent="0.25">
      <c r="A16348" s="62">
        <v>71161107</v>
      </c>
      <c r="B16348" s="63" t="s">
        <v>8183</v>
      </c>
    </row>
    <row r="16349" spans="1:2" x14ac:dyDescent="0.25">
      <c r="A16349" s="62">
        <v>71161109</v>
      </c>
      <c r="B16349" s="63" t="s">
        <v>10591</v>
      </c>
    </row>
    <row r="16350" spans="1:2" x14ac:dyDescent="0.25">
      <c r="A16350" s="62">
        <v>71161110</v>
      </c>
      <c r="B16350" s="63" t="s">
        <v>12917</v>
      </c>
    </row>
    <row r="16351" spans="1:2" x14ac:dyDescent="0.25">
      <c r="A16351" s="62">
        <v>71161111</v>
      </c>
      <c r="B16351" s="63" t="s">
        <v>1881</v>
      </c>
    </row>
    <row r="16352" spans="1:2" x14ac:dyDescent="0.25">
      <c r="A16352" s="62">
        <v>71161201</v>
      </c>
      <c r="B16352" s="63" t="s">
        <v>14160</v>
      </c>
    </row>
    <row r="16353" spans="1:2" x14ac:dyDescent="0.25">
      <c r="A16353" s="62">
        <v>71161202</v>
      </c>
      <c r="B16353" s="63" t="s">
        <v>2189</v>
      </c>
    </row>
    <row r="16354" spans="1:2" x14ac:dyDescent="0.25">
      <c r="A16354" s="62">
        <v>71161203</v>
      </c>
      <c r="B16354" s="63" t="s">
        <v>6684</v>
      </c>
    </row>
    <row r="16355" spans="1:2" x14ac:dyDescent="0.25">
      <c r="A16355" s="62">
        <v>71161204</v>
      </c>
      <c r="B16355" s="63" t="s">
        <v>8676</v>
      </c>
    </row>
    <row r="16356" spans="1:2" x14ac:dyDescent="0.25">
      <c r="A16356" s="62">
        <v>71161205</v>
      </c>
      <c r="B16356" s="63" t="s">
        <v>10475</v>
      </c>
    </row>
    <row r="16357" spans="1:2" x14ac:dyDescent="0.25">
      <c r="A16357" s="62">
        <v>71161206</v>
      </c>
      <c r="B16357" s="63" t="s">
        <v>8159</v>
      </c>
    </row>
    <row r="16358" spans="1:2" x14ac:dyDescent="0.25">
      <c r="A16358" s="62">
        <v>71161301</v>
      </c>
      <c r="B16358" s="63" t="s">
        <v>4910</v>
      </c>
    </row>
    <row r="16359" spans="1:2" x14ac:dyDescent="0.25">
      <c r="A16359" s="62">
        <v>71161302</v>
      </c>
      <c r="B16359" s="63" t="s">
        <v>1075</v>
      </c>
    </row>
    <row r="16360" spans="1:2" x14ac:dyDescent="0.25">
      <c r="A16360" s="62">
        <v>71161303</v>
      </c>
      <c r="B16360" s="63" t="s">
        <v>14259</v>
      </c>
    </row>
    <row r="16361" spans="1:2" x14ac:dyDescent="0.25">
      <c r="A16361" s="62">
        <v>71161304</v>
      </c>
      <c r="B16361" s="63" t="s">
        <v>6198</v>
      </c>
    </row>
    <row r="16362" spans="1:2" x14ac:dyDescent="0.25">
      <c r="A16362" s="62">
        <v>71161305</v>
      </c>
      <c r="B16362" s="63" t="s">
        <v>5416</v>
      </c>
    </row>
    <row r="16363" spans="1:2" x14ac:dyDescent="0.25">
      <c r="A16363" s="62">
        <v>71161306</v>
      </c>
      <c r="B16363" s="63" t="s">
        <v>12487</v>
      </c>
    </row>
    <row r="16364" spans="1:2" x14ac:dyDescent="0.25">
      <c r="A16364" s="62">
        <v>71161307</v>
      </c>
      <c r="B16364" s="63" t="s">
        <v>4409</v>
      </c>
    </row>
    <row r="16365" spans="1:2" x14ac:dyDescent="0.25">
      <c r="A16365" s="62">
        <v>71161308</v>
      </c>
      <c r="B16365" s="63" t="s">
        <v>16770</v>
      </c>
    </row>
    <row r="16366" spans="1:2" x14ac:dyDescent="0.25">
      <c r="A16366" s="62">
        <v>71161402</v>
      </c>
      <c r="B16366" s="63" t="s">
        <v>5158</v>
      </c>
    </row>
    <row r="16367" spans="1:2" x14ac:dyDescent="0.25">
      <c r="A16367" s="62">
        <v>71161403</v>
      </c>
      <c r="B16367" s="63" t="s">
        <v>13174</v>
      </c>
    </row>
    <row r="16368" spans="1:2" x14ac:dyDescent="0.25">
      <c r="A16368" s="62">
        <v>71161405</v>
      </c>
      <c r="B16368" s="63" t="s">
        <v>8512</v>
      </c>
    </row>
    <row r="16369" spans="1:2" x14ac:dyDescent="0.25">
      <c r="A16369" s="62">
        <v>71161407</v>
      </c>
      <c r="B16369" s="63" t="s">
        <v>5318</v>
      </c>
    </row>
    <row r="16370" spans="1:2" x14ac:dyDescent="0.25">
      <c r="A16370" s="62">
        <v>71161408</v>
      </c>
      <c r="B16370" s="63" t="s">
        <v>10701</v>
      </c>
    </row>
    <row r="16371" spans="1:2" x14ac:dyDescent="0.25">
      <c r="A16371" s="62">
        <v>71161409</v>
      </c>
      <c r="B16371" s="63" t="s">
        <v>15285</v>
      </c>
    </row>
    <row r="16372" spans="1:2" x14ac:dyDescent="0.25">
      <c r="A16372" s="62">
        <v>71161410</v>
      </c>
      <c r="B16372" s="63" t="s">
        <v>10257</v>
      </c>
    </row>
    <row r="16373" spans="1:2" x14ac:dyDescent="0.25">
      <c r="A16373" s="62">
        <v>71161411</v>
      </c>
      <c r="B16373" s="63" t="s">
        <v>10708</v>
      </c>
    </row>
    <row r="16374" spans="1:2" x14ac:dyDescent="0.25">
      <c r="A16374" s="62">
        <v>71161412</v>
      </c>
      <c r="B16374" s="63" t="s">
        <v>15973</v>
      </c>
    </row>
    <row r="16375" spans="1:2" x14ac:dyDescent="0.25">
      <c r="A16375" s="62">
        <v>71161413</v>
      </c>
      <c r="B16375" s="63" t="s">
        <v>18192</v>
      </c>
    </row>
    <row r="16376" spans="1:2" x14ac:dyDescent="0.25">
      <c r="A16376" s="62">
        <v>71161501</v>
      </c>
      <c r="B16376" s="63" t="s">
        <v>5131</v>
      </c>
    </row>
    <row r="16377" spans="1:2" x14ac:dyDescent="0.25">
      <c r="A16377" s="62">
        <v>71161502</v>
      </c>
      <c r="B16377" s="63" t="s">
        <v>5204</v>
      </c>
    </row>
    <row r="16378" spans="1:2" x14ac:dyDescent="0.25">
      <c r="A16378" s="62">
        <v>71161503</v>
      </c>
      <c r="B16378" s="63" t="s">
        <v>1303</v>
      </c>
    </row>
    <row r="16379" spans="1:2" x14ac:dyDescent="0.25">
      <c r="A16379" s="62">
        <v>71161504</v>
      </c>
      <c r="B16379" s="63" t="s">
        <v>15004</v>
      </c>
    </row>
    <row r="16380" spans="1:2" x14ac:dyDescent="0.25">
      <c r="A16380" s="62">
        <v>71161505</v>
      </c>
      <c r="B16380" s="63" t="s">
        <v>2810</v>
      </c>
    </row>
    <row r="16381" spans="1:2" x14ac:dyDescent="0.25">
      <c r="A16381" s="62">
        <v>72101501</v>
      </c>
      <c r="B16381" s="63" t="s">
        <v>5203</v>
      </c>
    </row>
    <row r="16382" spans="1:2" x14ac:dyDescent="0.25">
      <c r="A16382" s="62">
        <v>72101502</v>
      </c>
      <c r="B16382" s="63" t="s">
        <v>13011</v>
      </c>
    </row>
    <row r="16383" spans="1:2" x14ac:dyDescent="0.25">
      <c r="A16383" s="62">
        <v>72101503</v>
      </c>
      <c r="B16383" s="63" t="s">
        <v>4680</v>
      </c>
    </row>
    <row r="16384" spans="1:2" x14ac:dyDescent="0.25">
      <c r="A16384" s="62">
        <v>72101504</v>
      </c>
      <c r="B16384" s="63" t="s">
        <v>10307</v>
      </c>
    </row>
    <row r="16385" spans="1:2" x14ac:dyDescent="0.25">
      <c r="A16385" s="62">
        <v>72101505</v>
      </c>
      <c r="B16385" s="63" t="s">
        <v>17827</v>
      </c>
    </row>
    <row r="16386" spans="1:2" x14ac:dyDescent="0.25">
      <c r="A16386" s="62">
        <v>72101506</v>
      </c>
      <c r="B16386" s="63" t="s">
        <v>11107</v>
      </c>
    </row>
    <row r="16387" spans="1:2" x14ac:dyDescent="0.25">
      <c r="A16387" s="62">
        <v>72101601</v>
      </c>
      <c r="B16387" s="63" t="s">
        <v>11322</v>
      </c>
    </row>
    <row r="16388" spans="1:2" x14ac:dyDescent="0.25">
      <c r="A16388" s="62">
        <v>72101602</v>
      </c>
      <c r="B16388" s="63" t="s">
        <v>6112</v>
      </c>
    </row>
    <row r="16389" spans="1:2" x14ac:dyDescent="0.25">
      <c r="A16389" s="62">
        <v>72101603</v>
      </c>
      <c r="B16389" s="63" t="s">
        <v>5165</v>
      </c>
    </row>
    <row r="16390" spans="1:2" x14ac:dyDescent="0.25">
      <c r="A16390" s="62">
        <v>72101604</v>
      </c>
      <c r="B16390" s="63" t="s">
        <v>11911</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12202</v>
      </c>
    </row>
    <row r="16394" spans="1:2" x14ac:dyDescent="0.25">
      <c r="A16394" s="62">
        <v>72101701</v>
      </c>
      <c r="B16394" s="63" t="s">
        <v>7421</v>
      </c>
    </row>
    <row r="16395" spans="1:2" x14ac:dyDescent="0.25">
      <c r="A16395" s="62">
        <v>72101702</v>
      </c>
      <c r="B16395" s="63" t="s">
        <v>6870</v>
      </c>
    </row>
    <row r="16396" spans="1:2" x14ac:dyDescent="0.25">
      <c r="A16396" s="62">
        <v>72101703</v>
      </c>
      <c r="B16396" s="63" t="s">
        <v>13692</v>
      </c>
    </row>
    <row r="16397" spans="1:2" x14ac:dyDescent="0.25">
      <c r="A16397" s="62">
        <v>72101704</v>
      </c>
      <c r="B16397" s="63" t="s">
        <v>5171</v>
      </c>
    </row>
    <row r="16398" spans="1:2" x14ac:dyDescent="0.25">
      <c r="A16398" s="62">
        <v>72101801</v>
      </c>
      <c r="B16398" s="63" t="s">
        <v>2634</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4055</v>
      </c>
    </row>
    <row r="16402" spans="1:2" x14ac:dyDescent="0.25">
      <c r="A16402" s="62">
        <v>72101902</v>
      </c>
      <c r="B16402" s="63" t="s">
        <v>12349</v>
      </c>
    </row>
    <row r="16403" spans="1:2" x14ac:dyDescent="0.25">
      <c r="A16403" s="62">
        <v>72101903</v>
      </c>
      <c r="B16403" s="63" t="s">
        <v>7269</v>
      </c>
    </row>
    <row r="16404" spans="1:2" x14ac:dyDescent="0.25">
      <c r="A16404" s="62">
        <v>72102001</v>
      </c>
      <c r="B16404" s="63" t="s">
        <v>7430</v>
      </c>
    </row>
    <row r="16405" spans="1:2" x14ac:dyDescent="0.25">
      <c r="A16405" s="62">
        <v>72102002</v>
      </c>
      <c r="B16405" s="63" t="s">
        <v>7364</v>
      </c>
    </row>
    <row r="16406" spans="1:2" x14ac:dyDescent="0.25">
      <c r="A16406" s="62">
        <v>72102003</v>
      </c>
      <c r="B16406" s="63" t="s">
        <v>12381</v>
      </c>
    </row>
    <row r="16407" spans="1:2" x14ac:dyDescent="0.25">
      <c r="A16407" s="62">
        <v>72102004</v>
      </c>
      <c r="B16407" s="63" t="s">
        <v>10643</v>
      </c>
    </row>
    <row r="16408" spans="1:2" x14ac:dyDescent="0.25">
      <c r="A16408" s="62">
        <v>72102005</v>
      </c>
      <c r="B16408" s="63" t="s">
        <v>1563</v>
      </c>
    </row>
    <row r="16409" spans="1:2" x14ac:dyDescent="0.25">
      <c r="A16409" s="62">
        <v>72102006</v>
      </c>
      <c r="B16409" s="63" t="s">
        <v>10522</v>
      </c>
    </row>
    <row r="16410" spans="1:2" x14ac:dyDescent="0.25">
      <c r="A16410" s="62">
        <v>72102101</v>
      </c>
      <c r="B16410" s="63" t="s">
        <v>16119</v>
      </c>
    </row>
    <row r="16411" spans="1:2" x14ac:dyDescent="0.25">
      <c r="A16411" s="62">
        <v>72102102</v>
      </c>
      <c r="B16411" s="63" t="s">
        <v>12065</v>
      </c>
    </row>
    <row r="16412" spans="1:2" x14ac:dyDescent="0.25">
      <c r="A16412" s="62">
        <v>72102103</v>
      </c>
      <c r="B16412" s="63" t="s">
        <v>3164</v>
      </c>
    </row>
    <row r="16413" spans="1:2" x14ac:dyDescent="0.25">
      <c r="A16413" s="62">
        <v>72102104</v>
      </c>
      <c r="B16413" s="63" t="s">
        <v>17197</v>
      </c>
    </row>
    <row r="16414" spans="1:2" x14ac:dyDescent="0.25">
      <c r="A16414" s="62">
        <v>72102105</v>
      </c>
      <c r="B16414" s="63" t="s">
        <v>5180</v>
      </c>
    </row>
    <row r="16415" spans="1:2" x14ac:dyDescent="0.25">
      <c r="A16415" s="62">
        <v>72102106</v>
      </c>
      <c r="B16415" s="63" t="s">
        <v>9487</v>
      </c>
    </row>
    <row r="16416" spans="1:2" x14ac:dyDescent="0.25">
      <c r="A16416" s="62">
        <v>72102201</v>
      </c>
      <c r="B16416" s="63" t="s">
        <v>3962</v>
      </c>
    </row>
    <row r="16417" spans="1:2" x14ac:dyDescent="0.25">
      <c r="A16417" s="62">
        <v>72102202</v>
      </c>
      <c r="B16417" s="63" t="s">
        <v>11635</v>
      </c>
    </row>
    <row r="16418" spans="1:2" x14ac:dyDescent="0.25">
      <c r="A16418" s="62">
        <v>72102203</v>
      </c>
      <c r="B16418" s="63" t="s">
        <v>18776</v>
      </c>
    </row>
    <row r="16419" spans="1:2" x14ac:dyDescent="0.25">
      <c r="A16419" s="62">
        <v>72102204</v>
      </c>
      <c r="B16419" s="63" t="s">
        <v>5587</v>
      </c>
    </row>
    <row r="16420" spans="1:2" x14ac:dyDescent="0.25">
      <c r="A16420" s="62">
        <v>72102205</v>
      </c>
      <c r="B16420" s="63" t="s">
        <v>3912</v>
      </c>
    </row>
    <row r="16421" spans="1:2" x14ac:dyDescent="0.25">
      <c r="A16421" s="62">
        <v>72102206</v>
      </c>
      <c r="B16421" s="63" t="s">
        <v>8264</v>
      </c>
    </row>
    <row r="16422" spans="1:2" x14ac:dyDescent="0.25">
      <c r="A16422" s="62">
        <v>72102207</v>
      </c>
      <c r="B16422" s="63" t="s">
        <v>10673</v>
      </c>
    </row>
    <row r="16423" spans="1:2" x14ac:dyDescent="0.25">
      <c r="A16423" s="62">
        <v>72102208</v>
      </c>
      <c r="B16423" s="63" t="s">
        <v>8606</v>
      </c>
    </row>
    <row r="16424" spans="1:2" x14ac:dyDescent="0.25">
      <c r="A16424" s="62">
        <v>72102209</v>
      </c>
      <c r="B16424" s="63" t="s">
        <v>9871</v>
      </c>
    </row>
    <row r="16425" spans="1:2" x14ac:dyDescent="0.25">
      <c r="A16425" s="62">
        <v>72102301</v>
      </c>
      <c r="B16425" s="63" t="s">
        <v>2680</v>
      </c>
    </row>
    <row r="16426" spans="1:2" x14ac:dyDescent="0.25">
      <c r="A16426" s="62">
        <v>72102302</v>
      </c>
      <c r="B16426" s="63" t="s">
        <v>12772</v>
      </c>
    </row>
    <row r="16427" spans="1:2" x14ac:dyDescent="0.25">
      <c r="A16427" s="62">
        <v>72102303</v>
      </c>
      <c r="B16427" s="63" t="s">
        <v>9271</v>
      </c>
    </row>
    <row r="16428" spans="1:2" x14ac:dyDescent="0.25">
      <c r="A16428" s="62">
        <v>72102304</v>
      </c>
      <c r="B16428" s="63" t="s">
        <v>2553</v>
      </c>
    </row>
    <row r="16429" spans="1:2" x14ac:dyDescent="0.25">
      <c r="A16429" s="62">
        <v>72102305</v>
      </c>
      <c r="B16429" s="63" t="s">
        <v>18125</v>
      </c>
    </row>
    <row r="16430" spans="1:2" x14ac:dyDescent="0.25">
      <c r="A16430" s="62">
        <v>72102401</v>
      </c>
      <c r="B16430" s="63" t="s">
        <v>2633</v>
      </c>
    </row>
    <row r="16431" spans="1:2" x14ac:dyDescent="0.25">
      <c r="A16431" s="62">
        <v>72102402</v>
      </c>
      <c r="B16431" s="63" t="s">
        <v>15762</v>
      </c>
    </row>
    <row r="16432" spans="1:2" x14ac:dyDescent="0.25">
      <c r="A16432" s="62">
        <v>72102403</v>
      </c>
      <c r="B16432" s="63" t="s">
        <v>8136</v>
      </c>
    </row>
    <row r="16433" spans="1:2" x14ac:dyDescent="0.25">
      <c r="A16433" s="62">
        <v>72102404</v>
      </c>
      <c r="B16433" s="63" t="s">
        <v>15141</v>
      </c>
    </row>
    <row r="16434" spans="1:2" x14ac:dyDescent="0.25">
      <c r="A16434" s="62">
        <v>72102405</v>
      </c>
      <c r="B16434" s="63" t="s">
        <v>380</v>
      </c>
    </row>
    <row r="16435" spans="1:2" x14ac:dyDescent="0.25">
      <c r="A16435" s="62">
        <v>72102501</v>
      </c>
      <c r="B16435" s="63" t="s">
        <v>9558</v>
      </c>
    </row>
    <row r="16436" spans="1:2" x14ac:dyDescent="0.25">
      <c r="A16436" s="62">
        <v>72102502</v>
      </c>
      <c r="B16436" s="63" t="s">
        <v>10685</v>
      </c>
    </row>
    <row r="16437" spans="1:2" x14ac:dyDescent="0.25">
      <c r="A16437" s="62">
        <v>72102503</v>
      </c>
      <c r="B16437" s="63" t="s">
        <v>15544</v>
      </c>
    </row>
    <row r="16438" spans="1:2" x14ac:dyDescent="0.25">
      <c r="A16438" s="62">
        <v>72102504</v>
      </c>
      <c r="B16438" s="63" t="s">
        <v>3981</v>
      </c>
    </row>
    <row r="16439" spans="1:2" x14ac:dyDescent="0.25">
      <c r="A16439" s="62">
        <v>72102505</v>
      </c>
      <c r="B16439" s="63" t="s">
        <v>11129</v>
      </c>
    </row>
    <row r="16440" spans="1:2" x14ac:dyDescent="0.25">
      <c r="A16440" s="62">
        <v>72102506</v>
      </c>
      <c r="B16440" s="63" t="s">
        <v>8685</v>
      </c>
    </row>
    <row r="16441" spans="1:2" x14ac:dyDescent="0.25">
      <c r="A16441" s="62">
        <v>72102507</v>
      </c>
      <c r="B16441" s="63" t="s">
        <v>10656</v>
      </c>
    </row>
    <row r="16442" spans="1:2" x14ac:dyDescent="0.25">
      <c r="A16442" s="62">
        <v>72102508</v>
      </c>
      <c r="B16442" s="63" t="s">
        <v>10304</v>
      </c>
    </row>
    <row r="16443" spans="1:2" x14ac:dyDescent="0.25">
      <c r="A16443" s="62">
        <v>72102601</v>
      </c>
      <c r="B16443" s="63" t="s">
        <v>6792</v>
      </c>
    </row>
    <row r="16444" spans="1:2" x14ac:dyDescent="0.25">
      <c r="A16444" s="62">
        <v>72102602</v>
      </c>
      <c r="B16444" s="63" t="s">
        <v>4407</v>
      </c>
    </row>
    <row r="16445" spans="1:2" x14ac:dyDescent="0.25">
      <c r="A16445" s="62">
        <v>72102701</v>
      </c>
      <c r="B16445" s="63" t="s">
        <v>12898</v>
      </c>
    </row>
    <row r="16446" spans="1:2" x14ac:dyDescent="0.25">
      <c r="A16446" s="62">
        <v>72102702</v>
      </c>
      <c r="B16446" s="63" t="s">
        <v>14294</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14731</v>
      </c>
    </row>
    <row r="16451" spans="1:2" x14ac:dyDescent="0.25">
      <c r="A16451" s="62">
        <v>72102902</v>
      </c>
      <c r="B16451" s="63" t="s">
        <v>6259</v>
      </c>
    </row>
    <row r="16452" spans="1:2" x14ac:dyDescent="0.25">
      <c r="A16452" s="62">
        <v>72102903</v>
      </c>
      <c r="B16452" s="63" t="s">
        <v>6667</v>
      </c>
    </row>
    <row r="16453" spans="1:2" x14ac:dyDescent="0.25">
      <c r="A16453" s="62">
        <v>72102904</v>
      </c>
      <c r="B16453" s="63" t="s">
        <v>793</v>
      </c>
    </row>
    <row r="16454" spans="1:2" x14ac:dyDescent="0.25">
      <c r="A16454" s="62">
        <v>72102905</v>
      </c>
      <c r="B16454" s="63" t="s">
        <v>6110</v>
      </c>
    </row>
    <row r="16455" spans="1:2" x14ac:dyDescent="0.25">
      <c r="A16455" s="62">
        <v>72103001</v>
      </c>
      <c r="B16455" s="63" t="s">
        <v>17505</v>
      </c>
    </row>
    <row r="16456" spans="1:2" x14ac:dyDescent="0.25">
      <c r="A16456" s="62">
        <v>72103002</v>
      </c>
      <c r="B16456" s="63" t="s">
        <v>15868</v>
      </c>
    </row>
    <row r="16457" spans="1:2" x14ac:dyDescent="0.25">
      <c r="A16457" s="62">
        <v>72103003</v>
      </c>
      <c r="B16457" s="63" t="s">
        <v>7075</v>
      </c>
    </row>
    <row r="16458" spans="1:2" x14ac:dyDescent="0.25">
      <c r="A16458" s="62">
        <v>72103004</v>
      </c>
      <c r="B16458" s="63" t="s">
        <v>5842</v>
      </c>
    </row>
    <row r="16459" spans="1:2" x14ac:dyDescent="0.25">
      <c r="A16459" s="62">
        <v>72131501</v>
      </c>
      <c r="B16459" s="63" t="s">
        <v>11161</v>
      </c>
    </row>
    <row r="16460" spans="1:2" x14ac:dyDescent="0.25">
      <c r="A16460" s="62">
        <v>72131502</v>
      </c>
      <c r="B16460" s="63" t="s">
        <v>13048</v>
      </c>
    </row>
    <row r="16461" spans="1:2" x14ac:dyDescent="0.25">
      <c r="A16461" s="62">
        <v>72131601</v>
      </c>
      <c r="B16461" s="63" t="s">
        <v>2207</v>
      </c>
    </row>
    <row r="16462" spans="1:2" x14ac:dyDescent="0.25">
      <c r="A16462" s="62">
        <v>72131701</v>
      </c>
      <c r="B16462" s="63" t="s">
        <v>12763</v>
      </c>
    </row>
    <row r="16463" spans="1:2" x14ac:dyDescent="0.25">
      <c r="A16463" s="62">
        <v>72131702</v>
      </c>
      <c r="B16463" s="63" t="s">
        <v>146</v>
      </c>
    </row>
    <row r="16464" spans="1:2" x14ac:dyDescent="0.25">
      <c r="A16464" s="62">
        <v>73101501</v>
      </c>
      <c r="B16464" s="63" t="s">
        <v>14888</v>
      </c>
    </row>
    <row r="16465" spans="1:2" x14ac:dyDescent="0.25">
      <c r="A16465" s="62">
        <v>73101502</v>
      </c>
      <c r="B16465" s="63" t="s">
        <v>18813</v>
      </c>
    </row>
    <row r="16466" spans="1:2" x14ac:dyDescent="0.25">
      <c r="A16466" s="62">
        <v>73101503</v>
      </c>
      <c r="B16466" s="63" t="s">
        <v>9183</v>
      </c>
    </row>
    <row r="16467" spans="1:2" x14ac:dyDescent="0.25">
      <c r="A16467" s="62">
        <v>73101504</v>
      </c>
      <c r="B16467" s="63" t="s">
        <v>7359</v>
      </c>
    </row>
    <row r="16468" spans="1:2" x14ac:dyDescent="0.25">
      <c r="A16468" s="62">
        <v>73101505</v>
      </c>
      <c r="B16468" s="63" t="s">
        <v>18647</v>
      </c>
    </row>
    <row r="16469" spans="1:2" x14ac:dyDescent="0.25">
      <c r="A16469" s="62">
        <v>73101601</v>
      </c>
      <c r="B16469" s="63" t="s">
        <v>9067</v>
      </c>
    </row>
    <row r="16470" spans="1:2" x14ac:dyDescent="0.25">
      <c r="A16470" s="62">
        <v>73101602</v>
      </c>
      <c r="B16470" s="63" t="s">
        <v>665</v>
      </c>
    </row>
    <row r="16471" spans="1:2" x14ac:dyDescent="0.25">
      <c r="A16471" s="62">
        <v>73101603</v>
      </c>
      <c r="B16471" s="63" t="s">
        <v>1568</v>
      </c>
    </row>
    <row r="16472" spans="1:2" x14ac:dyDescent="0.25">
      <c r="A16472" s="62">
        <v>73101604</v>
      </c>
      <c r="B16472" s="63" t="s">
        <v>4040</v>
      </c>
    </row>
    <row r="16473" spans="1:2" x14ac:dyDescent="0.25">
      <c r="A16473" s="62">
        <v>73101605</v>
      </c>
      <c r="B16473" s="63" t="s">
        <v>14192</v>
      </c>
    </row>
    <row r="16474" spans="1:2" x14ac:dyDescent="0.25">
      <c r="A16474" s="62">
        <v>73101606</v>
      </c>
      <c r="B16474" s="63" t="s">
        <v>1428</v>
      </c>
    </row>
    <row r="16475" spans="1:2" x14ac:dyDescent="0.25">
      <c r="A16475" s="62">
        <v>73101607</v>
      </c>
      <c r="B16475" s="63" t="s">
        <v>11733</v>
      </c>
    </row>
    <row r="16476" spans="1:2" x14ac:dyDescent="0.25">
      <c r="A16476" s="62">
        <v>73101608</v>
      </c>
      <c r="B16476" s="63" t="s">
        <v>469</v>
      </c>
    </row>
    <row r="16477" spans="1:2" x14ac:dyDescent="0.25">
      <c r="A16477" s="62">
        <v>73101609</v>
      </c>
      <c r="B16477" s="63" t="s">
        <v>8272</v>
      </c>
    </row>
    <row r="16478" spans="1:2" x14ac:dyDescent="0.25">
      <c r="A16478" s="62">
        <v>73101610</v>
      </c>
      <c r="B16478" s="63" t="s">
        <v>1451</v>
      </c>
    </row>
    <row r="16479" spans="1:2" x14ac:dyDescent="0.25">
      <c r="A16479" s="62">
        <v>73101611</v>
      </c>
      <c r="B16479" s="63" t="s">
        <v>1322</v>
      </c>
    </row>
    <row r="16480" spans="1:2" x14ac:dyDescent="0.25">
      <c r="A16480" s="62">
        <v>73101612</v>
      </c>
      <c r="B16480" s="63" t="s">
        <v>11653</v>
      </c>
    </row>
    <row r="16481" spans="1:2" x14ac:dyDescent="0.25">
      <c r="A16481" s="62">
        <v>73101613</v>
      </c>
      <c r="B16481" s="63" t="s">
        <v>12123</v>
      </c>
    </row>
    <row r="16482" spans="1:2" x14ac:dyDescent="0.25">
      <c r="A16482" s="62">
        <v>73101614</v>
      </c>
      <c r="B16482" s="63" t="s">
        <v>5244</v>
      </c>
    </row>
    <row r="16483" spans="1:2" x14ac:dyDescent="0.25">
      <c r="A16483" s="62">
        <v>73101701</v>
      </c>
      <c r="B16483" s="63" t="s">
        <v>602</v>
      </c>
    </row>
    <row r="16484" spans="1:2" x14ac:dyDescent="0.25">
      <c r="A16484" s="62">
        <v>73101702</v>
      </c>
      <c r="B16484" s="63" t="s">
        <v>12409</v>
      </c>
    </row>
    <row r="16485" spans="1:2" x14ac:dyDescent="0.25">
      <c r="A16485" s="62">
        <v>73101703</v>
      </c>
      <c r="B16485" s="63" t="s">
        <v>1727</v>
      </c>
    </row>
    <row r="16486" spans="1:2" x14ac:dyDescent="0.25">
      <c r="A16486" s="62">
        <v>73101801</v>
      </c>
      <c r="B16486" s="63" t="s">
        <v>82</v>
      </c>
    </row>
    <row r="16487" spans="1:2" x14ac:dyDescent="0.25">
      <c r="A16487" s="62">
        <v>73101802</v>
      </c>
      <c r="B16487" s="63" t="s">
        <v>4996</v>
      </c>
    </row>
    <row r="16488" spans="1:2" x14ac:dyDescent="0.25">
      <c r="A16488" s="62">
        <v>73101901</v>
      </c>
      <c r="B16488" s="63" t="s">
        <v>17139</v>
      </c>
    </row>
    <row r="16489" spans="1:2" x14ac:dyDescent="0.25">
      <c r="A16489" s="62">
        <v>73101902</v>
      </c>
      <c r="B16489" s="63" t="s">
        <v>14937</v>
      </c>
    </row>
    <row r="16490" spans="1:2" x14ac:dyDescent="0.25">
      <c r="A16490" s="62">
        <v>73101903</v>
      </c>
      <c r="B16490" s="63" t="s">
        <v>13254</v>
      </c>
    </row>
    <row r="16491" spans="1:2" x14ac:dyDescent="0.25">
      <c r="A16491" s="62">
        <v>73111501</v>
      </c>
      <c r="B16491" s="63" t="s">
        <v>12240</v>
      </c>
    </row>
    <row r="16492" spans="1:2" x14ac:dyDescent="0.25">
      <c r="A16492" s="62">
        <v>73111502</v>
      </c>
      <c r="B16492" s="63" t="s">
        <v>9421</v>
      </c>
    </row>
    <row r="16493" spans="1:2" x14ac:dyDescent="0.25">
      <c r="A16493" s="62">
        <v>73111503</v>
      </c>
      <c r="B16493" s="63" t="s">
        <v>2994</v>
      </c>
    </row>
    <row r="16494" spans="1:2" x14ac:dyDescent="0.25">
      <c r="A16494" s="62">
        <v>73111504</v>
      </c>
      <c r="B16494" s="63" t="s">
        <v>17182</v>
      </c>
    </row>
    <row r="16495" spans="1:2" x14ac:dyDescent="0.25">
      <c r="A16495" s="62">
        <v>73111505</v>
      </c>
      <c r="B16495" s="63" t="s">
        <v>1833</v>
      </c>
    </row>
    <row r="16496" spans="1:2" x14ac:dyDescent="0.25">
      <c r="A16496" s="62">
        <v>73111506</v>
      </c>
      <c r="B16496" s="63" t="s">
        <v>16316</v>
      </c>
    </row>
    <row r="16497" spans="1:2" x14ac:dyDescent="0.25">
      <c r="A16497" s="62">
        <v>73111507</v>
      </c>
      <c r="B16497" s="63" t="s">
        <v>18540</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6529</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3856</v>
      </c>
    </row>
    <row r="16504" spans="1:2" x14ac:dyDescent="0.25">
      <c r="A16504" s="62">
        <v>73121503</v>
      </c>
      <c r="B16504" s="63" t="s">
        <v>2349</v>
      </c>
    </row>
    <row r="16505" spans="1:2" x14ac:dyDescent="0.25">
      <c r="A16505" s="62">
        <v>73121504</v>
      </c>
      <c r="B16505" s="63" t="s">
        <v>17450</v>
      </c>
    </row>
    <row r="16506" spans="1:2" x14ac:dyDescent="0.25">
      <c r="A16506" s="62">
        <v>73121505</v>
      </c>
      <c r="B16506" s="63" t="s">
        <v>15738</v>
      </c>
    </row>
    <row r="16507" spans="1:2" x14ac:dyDescent="0.25">
      <c r="A16507" s="62">
        <v>73121506</v>
      </c>
      <c r="B16507" s="63" t="s">
        <v>8657</v>
      </c>
    </row>
    <row r="16508" spans="1:2" x14ac:dyDescent="0.25">
      <c r="A16508" s="62">
        <v>73121507</v>
      </c>
      <c r="B16508" s="63" t="s">
        <v>13900</v>
      </c>
    </row>
    <row r="16509" spans="1:2" x14ac:dyDescent="0.25">
      <c r="A16509" s="62">
        <v>73121508</v>
      </c>
      <c r="B16509" s="63" t="s">
        <v>7346</v>
      </c>
    </row>
    <row r="16510" spans="1:2" x14ac:dyDescent="0.25">
      <c r="A16510" s="62">
        <v>73121509</v>
      </c>
      <c r="B16510" s="63" t="s">
        <v>12588</v>
      </c>
    </row>
    <row r="16511" spans="1:2" x14ac:dyDescent="0.25">
      <c r="A16511" s="62">
        <v>73121601</v>
      </c>
      <c r="B16511" s="63" t="s">
        <v>12077</v>
      </c>
    </row>
    <row r="16512" spans="1:2" x14ac:dyDescent="0.25">
      <c r="A16512" s="62">
        <v>73121602</v>
      </c>
      <c r="B16512" s="63" t="s">
        <v>10471</v>
      </c>
    </row>
    <row r="16513" spans="1:2" x14ac:dyDescent="0.25">
      <c r="A16513" s="62">
        <v>73121603</v>
      </c>
      <c r="B16513" s="63" t="s">
        <v>17390</v>
      </c>
    </row>
    <row r="16514" spans="1:2" x14ac:dyDescent="0.25">
      <c r="A16514" s="62">
        <v>73121606</v>
      </c>
      <c r="B16514" s="63" t="s">
        <v>14030</v>
      </c>
    </row>
    <row r="16515" spans="1:2" x14ac:dyDescent="0.25">
      <c r="A16515" s="62">
        <v>73121607</v>
      </c>
      <c r="B16515" s="63" t="s">
        <v>17979</v>
      </c>
    </row>
    <row r="16516" spans="1:2" x14ac:dyDescent="0.25">
      <c r="A16516" s="62">
        <v>73121608</v>
      </c>
      <c r="B16516" s="63" t="s">
        <v>15726</v>
      </c>
    </row>
    <row r="16517" spans="1:2" x14ac:dyDescent="0.25">
      <c r="A16517" s="62">
        <v>73121610</v>
      </c>
      <c r="B16517" s="63" t="s">
        <v>10471</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7346</v>
      </c>
    </row>
    <row r="16521" spans="1:2" x14ac:dyDescent="0.25">
      <c r="A16521" s="62">
        <v>73121801</v>
      </c>
      <c r="B16521" s="63" t="s">
        <v>1999</v>
      </c>
    </row>
    <row r="16522" spans="1:2" x14ac:dyDescent="0.25">
      <c r="A16522" s="62">
        <v>73121802</v>
      </c>
      <c r="B16522" s="63" t="s">
        <v>1492</v>
      </c>
    </row>
    <row r="16523" spans="1:2" x14ac:dyDescent="0.25">
      <c r="A16523" s="62">
        <v>73121803</v>
      </c>
      <c r="B16523" s="63" t="s">
        <v>8441</v>
      </c>
    </row>
    <row r="16524" spans="1:2" x14ac:dyDescent="0.25">
      <c r="A16524" s="62">
        <v>73121804</v>
      </c>
      <c r="B16524" s="63" t="s">
        <v>11519</v>
      </c>
    </row>
    <row r="16525" spans="1:2" x14ac:dyDescent="0.25">
      <c r="A16525" s="62">
        <v>73121805</v>
      </c>
      <c r="B16525" s="63" t="s">
        <v>16909</v>
      </c>
    </row>
    <row r="16526" spans="1:2" x14ac:dyDescent="0.25">
      <c r="A16526" s="62">
        <v>73121806</v>
      </c>
      <c r="B16526" s="63" t="s">
        <v>6895</v>
      </c>
    </row>
    <row r="16527" spans="1:2" x14ac:dyDescent="0.25">
      <c r="A16527" s="62">
        <v>73121807</v>
      </c>
      <c r="B16527" s="63" t="s">
        <v>6203</v>
      </c>
    </row>
    <row r="16528" spans="1:2" x14ac:dyDescent="0.25">
      <c r="A16528" s="62">
        <v>73131501</v>
      </c>
      <c r="B16528" s="63" t="s">
        <v>8392</v>
      </c>
    </row>
    <row r="16529" spans="1:2" x14ac:dyDescent="0.25">
      <c r="A16529" s="62">
        <v>73131502</v>
      </c>
      <c r="B16529" s="63" t="s">
        <v>5609</v>
      </c>
    </row>
    <row r="16530" spans="1:2" x14ac:dyDescent="0.25">
      <c r="A16530" s="62">
        <v>73131503</v>
      </c>
      <c r="B16530" s="63" t="s">
        <v>13735</v>
      </c>
    </row>
    <row r="16531" spans="1:2" x14ac:dyDescent="0.25">
      <c r="A16531" s="62">
        <v>73131504</v>
      </c>
      <c r="B16531" s="63" t="s">
        <v>4253</v>
      </c>
    </row>
    <row r="16532" spans="1:2" x14ac:dyDescent="0.25">
      <c r="A16532" s="62">
        <v>73131505</v>
      </c>
      <c r="B16532" s="63" t="s">
        <v>18168</v>
      </c>
    </row>
    <row r="16533" spans="1:2" x14ac:dyDescent="0.25">
      <c r="A16533" s="62">
        <v>73131506</v>
      </c>
      <c r="B16533" s="63" t="s">
        <v>12620</v>
      </c>
    </row>
    <row r="16534" spans="1:2" x14ac:dyDescent="0.25">
      <c r="A16534" s="62">
        <v>73131507</v>
      </c>
      <c r="B16534" s="63" t="s">
        <v>14548</v>
      </c>
    </row>
    <row r="16535" spans="1:2" x14ac:dyDescent="0.25">
      <c r="A16535" s="62">
        <v>73131508</v>
      </c>
      <c r="B16535" s="63" t="s">
        <v>6776</v>
      </c>
    </row>
    <row r="16536" spans="1:2" x14ac:dyDescent="0.25">
      <c r="A16536" s="62">
        <v>73131601</v>
      </c>
      <c r="B16536" s="63" t="s">
        <v>12353</v>
      </c>
    </row>
    <row r="16537" spans="1:2" x14ac:dyDescent="0.25">
      <c r="A16537" s="62">
        <v>73131602</v>
      </c>
      <c r="B16537" s="63" t="s">
        <v>1377</v>
      </c>
    </row>
    <row r="16538" spans="1:2" x14ac:dyDescent="0.25">
      <c r="A16538" s="62">
        <v>73131603</v>
      </c>
      <c r="B16538" s="63" t="s">
        <v>16079</v>
      </c>
    </row>
    <row r="16539" spans="1:2" x14ac:dyDescent="0.25">
      <c r="A16539" s="62">
        <v>73131604</v>
      </c>
      <c r="B16539" s="63" t="s">
        <v>7436</v>
      </c>
    </row>
    <row r="16540" spans="1:2" x14ac:dyDescent="0.25">
      <c r="A16540" s="62">
        <v>73131605</v>
      </c>
      <c r="B16540" s="63" t="s">
        <v>11645</v>
      </c>
    </row>
    <row r="16541" spans="1:2" x14ac:dyDescent="0.25">
      <c r="A16541" s="62">
        <v>73131606</v>
      </c>
      <c r="B16541" s="63" t="s">
        <v>4908</v>
      </c>
    </row>
    <row r="16542" spans="1:2" x14ac:dyDescent="0.25">
      <c r="A16542" s="62">
        <v>73131607</v>
      </c>
      <c r="B16542" s="63" t="s">
        <v>13561</v>
      </c>
    </row>
    <row r="16543" spans="1:2" x14ac:dyDescent="0.25">
      <c r="A16543" s="62">
        <v>73131608</v>
      </c>
      <c r="B16543" s="63" t="s">
        <v>13909</v>
      </c>
    </row>
    <row r="16544" spans="1:2" x14ac:dyDescent="0.25">
      <c r="A16544" s="62">
        <v>73131701</v>
      </c>
      <c r="B16544" s="63" t="s">
        <v>16936</v>
      </c>
    </row>
    <row r="16545" spans="1:2" x14ac:dyDescent="0.25">
      <c r="A16545" s="62">
        <v>73131702</v>
      </c>
      <c r="B16545" s="63" t="s">
        <v>11190</v>
      </c>
    </row>
    <row r="16546" spans="1:2" x14ac:dyDescent="0.25">
      <c r="A16546" s="62">
        <v>73131703</v>
      </c>
      <c r="B16546" s="63" t="s">
        <v>8265</v>
      </c>
    </row>
    <row r="16547" spans="1:2" x14ac:dyDescent="0.25">
      <c r="A16547" s="62">
        <v>73131801</v>
      </c>
      <c r="B16547" s="63" t="s">
        <v>17787</v>
      </c>
    </row>
    <row r="16548" spans="1:2" x14ac:dyDescent="0.25">
      <c r="A16548" s="62">
        <v>73131802</v>
      </c>
      <c r="B16548" s="63" t="s">
        <v>5164</v>
      </c>
    </row>
    <row r="16549" spans="1:2" x14ac:dyDescent="0.25">
      <c r="A16549" s="62">
        <v>73131803</v>
      </c>
      <c r="B16549" s="63" t="s">
        <v>10114</v>
      </c>
    </row>
    <row r="16550" spans="1:2" x14ac:dyDescent="0.25">
      <c r="A16550" s="62">
        <v>73131804</v>
      </c>
      <c r="B16550" s="63" t="s">
        <v>7786</v>
      </c>
    </row>
    <row r="16551" spans="1:2" x14ac:dyDescent="0.25">
      <c r="A16551" s="62">
        <v>73131902</v>
      </c>
      <c r="B16551" s="63" t="s">
        <v>12606</v>
      </c>
    </row>
    <row r="16552" spans="1:2" x14ac:dyDescent="0.25">
      <c r="A16552" s="62">
        <v>73131903</v>
      </c>
      <c r="B16552" s="63" t="s">
        <v>1759</v>
      </c>
    </row>
    <row r="16553" spans="1:2" x14ac:dyDescent="0.25">
      <c r="A16553" s="62">
        <v>73131904</v>
      </c>
      <c r="B16553" s="63" t="s">
        <v>3231</v>
      </c>
    </row>
    <row r="16554" spans="1:2" x14ac:dyDescent="0.25">
      <c r="A16554" s="62">
        <v>73131905</v>
      </c>
      <c r="B16554" s="63" t="s">
        <v>4548</v>
      </c>
    </row>
    <row r="16555" spans="1:2" x14ac:dyDescent="0.25">
      <c r="A16555" s="62">
        <v>73131906</v>
      </c>
      <c r="B16555" s="63" t="s">
        <v>9989</v>
      </c>
    </row>
    <row r="16556" spans="1:2" x14ac:dyDescent="0.25">
      <c r="A16556" s="62">
        <v>73141501</v>
      </c>
      <c r="B16556" s="63" t="s">
        <v>2406</v>
      </c>
    </row>
    <row r="16557" spans="1:2" x14ac:dyDescent="0.25">
      <c r="A16557" s="62">
        <v>73141502</v>
      </c>
      <c r="B16557" s="63" t="s">
        <v>9794</v>
      </c>
    </row>
    <row r="16558" spans="1:2" x14ac:dyDescent="0.25">
      <c r="A16558" s="62">
        <v>73141503</v>
      </c>
      <c r="B16558" s="63" t="s">
        <v>7558</v>
      </c>
    </row>
    <row r="16559" spans="1:2" x14ac:dyDescent="0.25">
      <c r="A16559" s="62">
        <v>73141504</v>
      </c>
      <c r="B16559" s="63" t="s">
        <v>2512</v>
      </c>
    </row>
    <row r="16560" spans="1:2" x14ac:dyDescent="0.25">
      <c r="A16560" s="62">
        <v>73141505</v>
      </c>
      <c r="B16560" s="63" t="s">
        <v>6923</v>
      </c>
    </row>
    <row r="16561" spans="1:2" x14ac:dyDescent="0.25">
      <c r="A16561" s="62">
        <v>73141506</v>
      </c>
      <c r="B16561" s="63" t="s">
        <v>10225</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9591</v>
      </c>
    </row>
    <row r="16565" spans="1:2" x14ac:dyDescent="0.25">
      <c r="A16565" s="62">
        <v>73141602</v>
      </c>
      <c r="B16565" s="63" t="s">
        <v>3262</v>
      </c>
    </row>
    <row r="16566" spans="1:2" x14ac:dyDescent="0.25">
      <c r="A16566" s="62">
        <v>73141701</v>
      </c>
      <c r="B16566" s="63" t="s">
        <v>15718</v>
      </c>
    </row>
    <row r="16567" spans="1:2" x14ac:dyDescent="0.25">
      <c r="A16567" s="62">
        <v>73141702</v>
      </c>
      <c r="B16567" s="63" t="s">
        <v>4563</v>
      </c>
    </row>
    <row r="16568" spans="1:2" x14ac:dyDescent="0.25">
      <c r="A16568" s="62">
        <v>73141703</v>
      </c>
      <c r="B16568" s="63" t="s">
        <v>18711</v>
      </c>
    </row>
    <row r="16569" spans="1:2" x14ac:dyDescent="0.25">
      <c r="A16569" s="62">
        <v>73141704</v>
      </c>
      <c r="B16569" s="63" t="s">
        <v>9784</v>
      </c>
    </row>
    <row r="16570" spans="1:2" x14ac:dyDescent="0.25">
      <c r="A16570" s="62">
        <v>73141705</v>
      </c>
      <c r="B16570" s="63" t="s">
        <v>14552</v>
      </c>
    </row>
    <row r="16571" spans="1:2" x14ac:dyDescent="0.25">
      <c r="A16571" s="62">
        <v>73141706</v>
      </c>
      <c r="B16571" s="63" t="s">
        <v>7668</v>
      </c>
    </row>
    <row r="16572" spans="1:2" x14ac:dyDescent="0.25">
      <c r="A16572" s="62">
        <v>73141707</v>
      </c>
      <c r="B16572" s="63" t="s">
        <v>1814</v>
      </c>
    </row>
    <row r="16573" spans="1:2" x14ac:dyDescent="0.25">
      <c r="A16573" s="62">
        <v>73141708</v>
      </c>
      <c r="B16573" s="63" t="s">
        <v>11384</v>
      </c>
    </row>
    <row r="16574" spans="1:2" x14ac:dyDescent="0.25">
      <c r="A16574" s="62">
        <v>73141709</v>
      </c>
      <c r="B16574" s="63" t="s">
        <v>9961</v>
      </c>
    </row>
    <row r="16575" spans="1:2" x14ac:dyDescent="0.25">
      <c r="A16575" s="62">
        <v>73141710</v>
      </c>
      <c r="B16575" s="63" t="s">
        <v>5230</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14691</v>
      </c>
    </row>
    <row r="16579" spans="1:2" x14ac:dyDescent="0.25">
      <c r="A16579" s="62">
        <v>73141714</v>
      </c>
      <c r="B16579" s="63" t="s">
        <v>546</v>
      </c>
    </row>
    <row r="16580" spans="1:2" x14ac:dyDescent="0.25">
      <c r="A16580" s="62">
        <v>73141715</v>
      </c>
      <c r="B16580" s="63" t="s">
        <v>6797</v>
      </c>
    </row>
    <row r="16581" spans="1:2" x14ac:dyDescent="0.25">
      <c r="A16581" s="62">
        <v>73151501</v>
      </c>
      <c r="B16581" s="63" t="s">
        <v>3633</v>
      </c>
    </row>
    <row r="16582" spans="1:2" x14ac:dyDescent="0.25">
      <c r="A16582" s="62">
        <v>73151502</v>
      </c>
      <c r="B16582" s="63" t="s">
        <v>6187</v>
      </c>
    </row>
    <row r="16583" spans="1:2" x14ac:dyDescent="0.25">
      <c r="A16583" s="62">
        <v>73151601</v>
      </c>
      <c r="B16583" s="63" t="s">
        <v>15695</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14081</v>
      </c>
    </row>
    <row r="16589" spans="1:2" x14ac:dyDescent="0.25">
      <c r="A16589" s="62">
        <v>73151607</v>
      </c>
      <c r="B16589" s="63" t="s">
        <v>14574</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17480</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15999</v>
      </c>
    </row>
    <row r="16598" spans="1:2" x14ac:dyDescent="0.25">
      <c r="A16598" s="62">
        <v>73151901</v>
      </c>
      <c r="B16598" s="63" t="s">
        <v>10622</v>
      </c>
    </row>
    <row r="16599" spans="1:2" x14ac:dyDescent="0.25">
      <c r="A16599" s="62">
        <v>73151902</v>
      </c>
      <c r="B16599" s="63" t="s">
        <v>9267</v>
      </c>
    </row>
    <row r="16600" spans="1:2" x14ac:dyDescent="0.25">
      <c r="A16600" s="62">
        <v>73151903</v>
      </c>
      <c r="B16600" s="63" t="s">
        <v>9234</v>
      </c>
    </row>
    <row r="16601" spans="1:2" x14ac:dyDescent="0.25">
      <c r="A16601" s="62">
        <v>73151904</v>
      </c>
      <c r="B16601" s="63" t="s">
        <v>10893</v>
      </c>
    </row>
    <row r="16602" spans="1:2" x14ac:dyDescent="0.25">
      <c r="A16602" s="62">
        <v>73151905</v>
      </c>
      <c r="B16602" s="63" t="s">
        <v>8866</v>
      </c>
    </row>
    <row r="16603" spans="1:2" x14ac:dyDescent="0.25">
      <c r="A16603" s="62">
        <v>73151906</v>
      </c>
      <c r="B16603" s="63" t="s">
        <v>7112</v>
      </c>
    </row>
    <row r="16604" spans="1:2" x14ac:dyDescent="0.25">
      <c r="A16604" s="62">
        <v>73151907</v>
      </c>
      <c r="B16604" s="63" t="s">
        <v>8887</v>
      </c>
    </row>
    <row r="16605" spans="1:2" x14ac:dyDescent="0.25">
      <c r="A16605" s="62">
        <v>73152001</v>
      </c>
      <c r="B16605" s="63" t="s">
        <v>13028</v>
      </c>
    </row>
    <row r="16606" spans="1:2" x14ac:dyDescent="0.25">
      <c r="A16606" s="62">
        <v>73152002</v>
      </c>
      <c r="B16606" s="63" t="s">
        <v>17426</v>
      </c>
    </row>
    <row r="16607" spans="1:2" x14ac:dyDescent="0.25">
      <c r="A16607" s="62">
        <v>73152003</v>
      </c>
      <c r="B16607" s="63" t="s">
        <v>9943</v>
      </c>
    </row>
    <row r="16608" spans="1:2" x14ac:dyDescent="0.25">
      <c r="A16608" s="62">
        <v>73152004</v>
      </c>
      <c r="B16608" s="63" t="s">
        <v>10145</v>
      </c>
    </row>
    <row r="16609" spans="1:2" x14ac:dyDescent="0.25">
      <c r="A16609" s="62">
        <v>73152101</v>
      </c>
      <c r="B16609" s="63" t="s">
        <v>13482</v>
      </c>
    </row>
    <row r="16610" spans="1:2" x14ac:dyDescent="0.25">
      <c r="A16610" s="62">
        <v>73152102</v>
      </c>
      <c r="B16610" s="63" t="s">
        <v>11734</v>
      </c>
    </row>
    <row r="16611" spans="1:2" x14ac:dyDescent="0.25">
      <c r="A16611" s="62">
        <v>73161501</v>
      </c>
      <c r="B16611" s="63" t="s">
        <v>11881</v>
      </c>
    </row>
    <row r="16612" spans="1:2" x14ac:dyDescent="0.25">
      <c r="A16612" s="62">
        <v>73161502</v>
      </c>
      <c r="B16612" s="63" t="s">
        <v>9298</v>
      </c>
    </row>
    <row r="16613" spans="1:2" x14ac:dyDescent="0.25">
      <c r="A16613" s="62">
        <v>73161503</v>
      </c>
      <c r="B16613" s="63" t="s">
        <v>7816</v>
      </c>
    </row>
    <row r="16614" spans="1:2" x14ac:dyDescent="0.25">
      <c r="A16614" s="62">
        <v>73161504</v>
      </c>
      <c r="B16614" s="63" t="s">
        <v>11689</v>
      </c>
    </row>
    <row r="16615" spans="1:2" x14ac:dyDescent="0.25">
      <c r="A16615" s="62">
        <v>73161505</v>
      </c>
      <c r="B16615" s="63" t="s">
        <v>14767</v>
      </c>
    </row>
    <row r="16616" spans="1:2" x14ac:dyDescent="0.25">
      <c r="A16616" s="62">
        <v>73161506</v>
      </c>
      <c r="B16616" s="63" t="s">
        <v>10589</v>
      </c>
    </row>
    <row r="16617" spans="1:2" x14ac:dyDescent="0.25">
      <c r="A16617" s="62">
        <v>73161507</v>
      </c>
      <c r="B16617" s="63" t="s">
        <v>8495</v>
      </c>
    </row>
    <row r="16618" spans="1:2" x14ac:dyDescent="0.25">
      <c r="A16618" s="62">
        <v>73161508</v>
      </c>
      <c r="B16618" s="63" t="s">
        <v>12769</v>
      </c>
    </row>
    <row r="16619" spans="1:2" x14ac:dyDescent="0.25">
      <c r="A16619" s="62">
        <v>73161509</v>
      </c>
      <c r="B16619" s="63" t="s">
        <v>12591</v>
      </c>
    </row>
    <row r="16620" spans="1:2" x14ac:dyDescent="0.25">
      <c r="A16620" s="62">
        <v>73161510</v>
      </c>
      <c r="B16620" s="63" t="s">
        <v>9053</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7232</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6766</v>
      </c>
    </row>
    <row r="16629" spans="1:2" x14ac:dyDescent="0.25">
      <c r="A16629" s="62">
        <v>73161519</v>
      </c>
      <c r="B16629" s="63" t="s">
        <v>9013</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8764</v>
      </c>
    </row>
    <row r="16633" spans="1:2" x14ac:dyDescent="0.25">
      <c r="A16633" s="62">
        <v>73161604</v>
      </c>
      <c r="B16633" s="63" t="s">
        <v>10572</v>
      </c>
    </row>
    <row r="16634" spans="1:2" x14ac:dyDescent="0.25">
      <c r="A16634" s="62">
        <v>73161605</v>
      </c>
      <c r="B16634" s="63" t="s">
        <v>14987</v>
      </c>
    </row>
    <row r="16635" spans="1:2" x14ac:dyDescent="0.25">
      <c r="A16635" s="62">
        <v>73161606</v>
      </c>
      <c r="B16635" s="63" t="s">
        <v>11096</v>
      </c>
    </row>
    <row r="16636" spans="1:2" x14ac:dyDescent="0.25">
      <c r="A16636" s="62">
        <v>73161607</v>
      </c>
      <c r="B16636" s="63" t="s">
        <v>15672</v>
      </c>
    </row>
    <row r="16637" spans="1:2" x14ac:dyDescent="0.25">
      <c r="A16637" s="62">
        <v>73171501</v>
      </c>
      <c r="B16637" s="63" t="s">
        <v>14814</v>
      </c>
    </row>
    <row r="16638" spans="1:2" x14ac:dyDescent="0.25">
      <c r="A16638" s="62">
        <v>73171502</v>
      </c>
      <c r="B16638" s="63" t="s">
        <v>11207</v>
      </c>
    </row>
    <row r="16639" spans="1:2" x14ac:dyDescent="0.25">
      <c r="A16639" s="62">
        <v>73171503</v>
      </c>
      <c r="B16639" s="63" t="s">
        <v>3903</v>
      </c>
    </row>
    <row r="16640" spans="1:2" x14ac:dyDescent="0.25">
      <c r="A16640" s="62">
        <v>73171504</v>
      </c>
      <c r="B16640" s="63" t="s">
        <v>7037</v>
      </c>
    </row>
    <row r="16641" spans="1:2" x14ac:dyDescent="0.25">
      <c r="A16641" s="62">
        <v>73171505</v>
      </c>
      <c r="B16641" s="63" t="s">
        <v>9469</v>
      </c>
    </row>
    <row r="16642" spans="1:2" x14ac:dyDescent="0.25">
      <c r="A16642" s="62">
        <v>73171506</v>
      </c>
      <c r="B16642" s="63" t="s">
        <v>17964</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2047</v>
      </c>
    </row>
    <row r="16646" spans="1:2" x14ac:dyDescent="0.25">
      <c r="A16646" s="62">
        <v>73171511</v>
      </c>
      <c r="B16646" s="63" t="s">
        <v>1503</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1402</v>
      </c>
    </row>
    <row r="16650" spans="1:2" x14ac:dyDescent="0.25">
      <c r="A16650" s="62">
        <v>73171603</v>
      </c>
      <c r="B16650" s="63" t="s">
        <v>16013</v>
      </c>
    </row>
    <row r="16651" spans="1:2" x14ac:dyDescent="0.25">
      <c r="A16651" s="62">
        <v>73171604</v>
      </c>
      <c r="B16651" s="63" t="s">
        <v>9030</v>
      </c>
    </row>
    <row r="16652" spans="1:2" x14ac:dyDescent="0.25">
      <c r="A16652" s="62">
        <v>73171605</v>
      </c>
      <c r="B16652" s="63" t="s">
        <v>13780</v>
      </c>
    </row>
    <row r="16653" spans="1:2" x14ac:dyDescent="0.25">
      <c r="A16653" s="62">
        <v>73181001</v>
      </c>
      <c r="B16653" s="63" t="s">
        <v>18506</v>
      </c>
    </row>
    <row r="16654" spans="1:2" x14ac:dyDescent="0.25">
      <c r="A16654" s="62">
        <v>73181002</v>
      </c>
      <c r="B16654" s="63" t="s">
        <v>13049</v>
      </c>
    </row>
    <row r="16655" spans="1:2" x14ac:dyDescent="0.25">
      <c r="A16655" s="62">
        <v>73181003</v>
      </c>
      <c r="B16655" s="63" t="s">
        <v>11993</v>
      </c>
    </row>
    <row r="16656" spans="1:2" x14ac:dyDescent="0.25">
      <c r="A16656" s="62">
        <v>73181004</v>
      </c>
      <c r="B16656" s="63" t="s">
        <v>3873</v>
      </c>
    </row>
    <row r="16657" spans="1:2" x14ac:dyDescent="0.25">
      <c r="A16657" s="62">
        <v>73181005</v>
      </c>
      <c r="B16657" s="63" t="s">
        <v>7557</v>
      </c>
    </row>
    <row r="16658" spans="1:2" x14ac:dyDescent="0.25">
      <c r="A16658" s="62">
        <v>73181006</v>
      </c>
      <c r="B16658" s="63" t="s">
        <v>14353</v>
      </c>
    </row>
    <row r="16659" spans="1:2" x14ac:dyDescent="0.25">
      <c r="A16659" s="62">
        <v>73181007</v>
      </c>
      <c r="B16659" s="63" t="s">
        <v>15202</v>
      </c>
    </row>
    <row r="16660" spans="1:2" x14ac:dyDescent="0.25">
      <c r="A16660" s="62">
        <v>73181008</v>
      </c>
      <c r="B16660" s="63" t="s">
        <v>8902</v>
      </c>
    </row>
    <row r="16661" spans="1:2" x14ac:dyDescent="0.25">
      <c r="A16661" s="62">
        <v>73181009</v>
      </c>
      <c r="B16661" s="63" t="s">
        <v>10932</v>
      </c>
    </row>
    <row r="16662" spans="1:2" x14ac:dyDescent="0.25">
      <c r="A16662" s="62">
        <v>73181010</v>
      </c>
      <c r="B16662" s="63" t="s">
        <v>18574</v>
      </c>
    </row>
    <row r="16663" spans="1:2" x14ac:dyDescent="0.25">
      <c r="A16663" s="62">
        <v>73181011</v>
      </c>
      <c r="B16663" s="63" t="s">
        <v>8420</v>
      </c>
    </row>
    <row r="16664" spans="1:2" x14ac:dyDescent="0.25">
      <c r="A16664" s="62">
        <v>73181012</v>
      </c>
      <c r="B16664" s="63" t="s">
        <v>4432</v>
      </c>
    </row>
    <row r="16665" spans="1:2" x14ac:dyDescent="0.25">
      <c r="A16665" s="62">
        <v>73181013</v>
      </c>
      <c r="B16665" s="63" t="s">
        <v>1745</v>
      </c>
    </row>
    <row r="16666" spans="1:2" x14ac:dyDescent="0.25">
      <c r="A16666" s="62">
        <v>73181014</v>
      </c>
      <c r="B16666" s="63" t="s">
        <v>3174</v>
      </c>
    </row>
    <row r="16667" spans="1:2" x14ac:dyDescent="0.25">
      <c r="A16667" s="62">
        <v>73181015</v>
      </c>
      <c r="B16667" s="63" t="s">
        <v>10799</v>
      </c>
    </row>
    <row r="16668" spans="1:2" x14ac:dyDescent="0.25">
      <c r="A16668" s="62">
        <v>73181016</v>
      </c>
      <c r="B16668" s="63" t="s">
        <v>11277</v>
      </c>
    </row>
    <row r="16669" spans="1:2" x14ac:dyDescent="0.25">
      <c r="A16669" s="62">
        <v>73181017</v>
      </c>
      <c r="B16669" s="63" t="s">
        <v>17463</v>
      </c>
    </row>
    <row r="16670" spans="1:2" x14ac:dyDescent="0.25">
      <c r="A16670" s="62">
        <v>73181018</v>
      </c>
      <c r="B16670" s="63" t="s">
        <v>11306</v>
      </c>
    </row>
    <row r="16671" spans="1:2" x14ac:dyDescent="0.25">
      <c r="A16671" s="62">
        <v>73181019</v>
      </c>
      <c r="B16671" s="63" t="s">
        <v>6104</v>
      </c>
    </row>
    <row r="16672" spans="1:2" x14ac:dyDescent="0.25">
      <c r="A16672" s="62">
        <v>73181020</v>
      </c>
      <c r="B16672" s="63" t="s">
        <v>11533</v>
      </c>
    </row>
    <row r="16673" spans="1:2" x14ac:dyDescent="0.25">
      <c r="A16673" s="62">
        <v>73181021</v>
      </c>
      <c r="B16673" s="63" t="s">
        <v>4432</v>
      </c>
    </row>
    <row r="16674" spans="1:2" x14ac:dyDescent="0.25">
      <c r="A16674" s="62">
        <v>73181022</v>
      </c>
      <c r="B16674" s="63" t="s">
        <v>13177</v>
      </c>
    </row>
    <row r="16675" spans="1:2" x14ac:dyDescent="0.25">
      <c r="A16675" s="62">
        <v>73181023</v>
      </c>
      <c r="B16675" s="63" t="s">
        <v>897</v>
      </c>
    </row>
    <row r="16676" spans="1:2" x14ac:dyDescent="0.25">
      <c r="A16676" s="62">
        <v>73181101</v>
      </c>
      <c r="B16676" s="63" t="s">
        <v>10976</v>
      </c>
    </row>
    <row r="16677" spans="1:2" x14ac:dyDescent="0.25">
      <c r="A16677" s="62">
        <v>73181102</v>
      </c>
      <c r="B16677" s="63" t="s">
        <v>5585</v>
      </c>
    </row>
    <row r="16678" spans="1:2" x14ac:dyDescent="0.25">
      <c r="A16678" s="62">
        <v>73181103</v>
      </c>
      <c r="B16678" s="63" t="s">
        <v>4313</v>
      </c>
    </row>
    <row r="16679" spans="1:2" x14ac:dyDescent="0.25">
      <c r="A16679" s="62">
        <v>73181104</v>
      </c>
      <c r="B16679" s="63" t="s">
        <v>11010</v>
      </c>
    </row>
    <row r="16680" spans="1:2" x14ac:dyDescent="0.25">
      <c r="A16680" s="62">
        <v>73181105</v>
      </c>
      <c r="B16680" s="63" t="s">
        <v>13027</v>
      </c>
    </row>
    <row r="16681" spans="1:2" x14ac:dyDescent="0.25">
      <c r="A16681" s="62">
        <v>73181106</v>
      </c>
      <c r="B16681" s="63" t="s">
        <v>1616</v>
      </c>
    </row>
    <row r="16682" spans="1:2" x14ac:dyDescent="0.25">
      <c r="A16682" s="62">
        <v>73181201</v>
      </c>
      <c r="B16682" s="63" t="s">
        <v>15455</v>
      </c>
    </row>
    <row r="16683" spans="1:2" x14ac:dyDescent="0.25">
      <c r="A16683" s="62">
        <v>73181202</v>
      </c>
      <c r="B16683" s="63" t="s">
        <v>3664</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15839</v>
      </c>
    </row>
    <row r="16688" spans="1:2" x14ac:dyDescent="0.25">
      <c r="A16688" s="62">
        <v>73181301</v>
      </c>
      <c r="B16688" s="63" t="s">
        <v>8396</v>
      </c>
    </row>
    <row r="16689" spans="1:2" x14ac:dyDescent="0.25">
      <c r="A16689" s="62">
        <v>73181302</v>
      </c>
      <c r="B16689" s="63" t="s">
        <v>17231</v>
      </c>
    </row>
    <row r="16690" spans="1:2" x14ac:dyDescent="0.25">
      <c r="A16690" s="62">
        <v>73181303</v>
      </c>
      <c r="B16690" s="63" t="s">
        <v>9075</v>
      </c>
    </row>
    <row r="16691" spans="1:2" x14ac:dyDescent="0.25">
      <c r="A16691" s="62">
        <v>73181304</v>
      </c>
      <c r="B16691" s="63" t="s">
        <v>5966</v>
      </c>
    </row>
    <row r="16692" spans="1:2" x14ac:dyDescent="0.25">
      <c r="A16692" s="62">
        <v>73181901</v>
      </c>
      <c r="B16692" s="63" t="s">
        <v>13215</v>
      </c>
    </row>
    <row r="16693" spans="1:2" x14ac:dyDescent="0.25">
      <c r="A16693" s="62">
        <v>73181902</v>
      </c>
      <c r="B16693" s="63" t="s">
        <v>5875</v>
      </c>
    </row>
    <row r="16694" spans="1:2" x14ac:dyDescent="0.25">
      <c r="A16694" s="62">
        <v>73181903</v>
      </c>
      <c r="B16694" s="63" t="s">
        <v>1521</v>
      </c>
    </row>
    <row r="16695" spans="1:2" x14ac:dyDescent="0.25">
      <c r="A16695" s="62">
        <v>73181904</v>
      </c>
      <c r="B16695" s="63" t="s">
        <v>1152</v>
      </c>
    </row>
    <row r="16696" spans="1:2" x14ac:dyDescent="0.25">
      <c r="A16696" s="62">
        <v>73181905</v>
      </c>
      <c r="B16696" s="63" t="s">
        <v>7140</v>
      </c>
    </row>
    <row r="16697" spans="1:2" x14ac:dyDescent="0.25">
      <c r="A16697" s="62">
        <v>73181906</v>
      </c>
      <c r="B16697" s="63" t="s">
        <v>927</v>
      </c>
    </row>
    <row r="16698" spans="1:2" x14ac:dyDescent="0.25">
      <c r="A16698" s="62">
        <v>73181907</v>
      </c>
      <c r="B16698" s="63" t="s">
        <v>11969</v>
      </c>
    </row>
    <row r="16699" spans="1:2" x14ac:dyDescent="0.25">
      <c r="A16699" s="62">
        <v>73181908</v>
      </c>
      <c r="B16699" s="63" t="s">
        <v>1294</v>
      </c>
    </row>
    <row r="16700" spans="1:2" x14ac:dyDescent="0.25">
      <c r="A16700" s="62">
        <v>76101501</v>
      </c>
      <c r="B16700" s="63" t="s">
        <v>8483</v>
      </c>
    </row>
    <row r="16701" spans="1:2" x14ac:dyDescent="0.25">
      <c r="A16701" s="62">
        <v>76101502</v>
      </c>
      <c r="B16701" s="63" t="s">
        <v>6976</v>
      </c>
    </row>
    <row r="16702" spans="1:2" x14ac:dyDescent="0.25">
      <c r="A16702" s="62">
        <v>76101503</v>
      </c>
      <c r="B16702" s="63" t="s">
        <v>3392</v>
      </c>
    </row>
    <row r="16703" spans="1:2" x14ac:dyDescent="0.25">
      <c r="A16703" s="62">
        <v>76101601</v>
      </c>
      <c r="B16703" s="63" t="s">
        <v>9886</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11340</v>
      </c>
    </row>
    <row r="16707" spans="1:2" x14ac:dyDescent="0.25">
      <c r="A16707" s="62">
        <v>76111504</v>
      </c>
      <c r="B16707" s="63" t="s">
        <v>16713</v>
      </c>
    </row>
    <row r="16708" spans="1:2" x14ac:dyDescent="0.25">
      <c r="A16708" s="62">
        <v>76111505</v>
      </c>
      <c r="B16708" s="63" t="s">
        <v>9080</v>
      </c>
    </row>
    <row r="16709" spans="1:2" x14ac:dyDescent="0.25">
      <c r="A16709" s="62">
        <v>76111601</v>
      </c>
      <c r="B16709" s="63" t="s">
        <v>13219</v>
      </c>
    </row>
    <row r="16710" spans="1:2" x14ac:dyDescent="0.25">
      <c r="A16710" s="62">
        <v>76111602</v>
      </c>
      <c r="B16710" s="63" t="s">
        <v>16388</v>
      </c>
    </row>
    <row r="16711" spans="1:2" x14ac:dyDescent="0.25">
      <c r="A16711" s="62">
        <v>76111603</v>
      </c>
      <c r="B16711" s="63" t="s">
        <v>13828</v>
      </c>
    </row>
    <row r="16712" spans="1:2" x14ac:dyDescent="0.25">
      <c r="A16712" s="62">
        <v>76111604</v>
      </c>
      <c r="B16712" s="63" t="s">
        <v>2788</v>
      </c>
    </row>
    <row r="16713" spans="1:2" x14ac:dyDescent="0.25">
      <c r="A16713" s="62">
        <v>76111605</v>
      </c>
      <c r="B16713" s="63" t="s">
        <v>15941</v>
      </c>
    </row>
    <row r="16714" spans="1:2" x14ac:dyDescent="0.25">
      <c r="A16714" s="62">
        <v>76111701</v>
      </c>
      <c r="B16714" s="63" t="s">
        <v>13934</v>
      </c>
    </row>
    <row r="16715" spans="1:2" x14ac:dyDescent="0.25">
      <c r="A16715" s="62">
        <v>76111702</v>
      </c>
      <c r="B16715" s="63" t="s">
        <v>5522</v>
      </c>
    </row>
    <row r="16716" spans="1:2" x14ac:dyDescent="0.25">
      <c r="A16716" s="62">
        <v>76111801</v>
      </c>
      <c r="B16716" s="63" t="s">
        <v>13711</v>
      </c>
    </row>
    <row r="16717" spans="1:2" x14ac:dyDescent="0.25">
      <c r="A16717" s="62">
        <v>76121501</v>
      </c>
      <c r="B16717" s="63" t="s">
        <v>7108</v>
      </c>
    </row>
    <row r="16718" spans="1:2" x14ac:dyDescent="0.25">
      <c r="A16718" s="62">
        <v>76121502</v>
      </c>
      <c r="B16718" s="63" t="s">
        <v>3097</v>
      </c>
    </row>
    <row r="16719" spans="1:2" x14ac:dyDescent="0.25">
      <c r="A16719" s="62">
        <v>76121503</v>
      </c>
      <c r="B16719" s="63" t="s">
        <v>10537</v>
      </c>
    </row>
    <row r="16720" spans="1:2" x14ac:dyDescent="0.25">
      <c r="A16720" s="62">
        <v>76121601</v>
      </c>
      <c r="B16720" s="63" t="s">
        <v>15515</v>
      </c>
    </row>
    <row r="16721" spans="1:2" x14ac:dyDescent="0.25">
      <c r="A16721" s="62">
        <v>76121602</v>
      </c>
      <c r="B16721" s="63" t="s">
        <v>12033</v>
      </c>
    </row>
    <row r="16722" spans="1:2" x14ac:dyDescent="0.25">
      <c r="A16722" s="62">
        <v>76121603</v>
      </c>
      <c r="B16722" s="63" t="s">
        <v>13435</v>
      </c>
    </row>
    <row r="16723" spans="1:2" x14ac:dyDescent="0.25">
      <c r="A16723" s="62">
        <v>76121604</v>
      </c>
      <c r="B16723" s="63" t="s">
        <v>4366</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14058</v>
      </c>
    </row>
    <row r="16727" spans="1:2" x14ac:dyDescent="0.25">
      <c r="A16727" s="62">
        <v>76121901</v>
      </c>
      <c r="B16727" s="63" t="s">
        <v>2632</v>
      </c>
    </row>
    <row r="16728" spans="1:2" x14ac:dyDescent="0.25">
      <c r="A16728" s="62">
        <v>76121902</v>
      </c>
      <c r="B16728" s="63" t="s">
        <v>14829</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1465</v>
      </c>
    </row>
    <row r="16732" spans="1:2" x14ac:dyDescent="0.25">
      <c r="A16732" s="62">
        <v>76131601</v>
      </c>
      <c r="B16732" s="63" t="s">
        <v>5045</v>
      </c>
    </row>
    <row r="16733" spans="1:2" x14ac:dyDescent="0.25">
      <c r="A16733" s="62">
        <v>76131602</v>
      </c>
      <c r="B16733" s="63" t="s">
        <v>7590</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4944</v>
      </c>
    </row>
    <row r="16737" spans="1:2" x14ac:dyDescent="0.25">
      <c r="A16737" s="62">
        <v>77101502</v>
      </c>
      <c r="B16737" s="63" t="s">
        <v>12586</v>
      </c>
    </row>
    <row r="16738" spans="1:2" x14ac:dyDescent="0.25">
      <c r="A16738" s="62">
        <v>77101503</v>
      </c>
      <c r="B16738" s="63" t="s">
        <v>1170</v>
      </c>
    </row>
    <row r="16739" spans="1:2" x14ac:dyDescent="0.25">
      <c r="A16739" s="62">
        <v>77101504</v>
      </c>
      <c r="B16739" s="63" t="s">
        <v>12437</v>
      </c>
    </row>
    <row r="16740" spans="1:2" x14ac:dyDescent="0.25">
      <c r="A16740" s="62">
        <v>77101505</v>
      </c>
      <c r="B16740" s="63" t="s">
        <v>11511</v>
      </c>
    </row>
    <row r="16741" spans="1:2" x14ac:dyDescent="0.25">
      <c r="A16741" s="62">
        <v>77101601</v>
      </c>
      <c r="B16741" s="63" t="s">
        <v>10583</v>
      </c>
    </row>
    <row r="16742" spans="1:2" x14ac:dyDescent="0.25">
      <c r="A16742" s="62">
        <v>77101602</v>
      </c>
      <c r="B16742" s="63" t="s">
        <v>14107</v>
      </c>
    </row>
    <row r="16743" spans="1:2" x14ac:dyDescent="0.25">
      <c r="A16743" s="62">
        <v>77101603</v>
      </c>
      <c r="B16743" s="63" t="s">
        <v>11263</v>
      </c>
    </row>
    <row r="16744" spans="1:2" x14ac:dyDescent="0.25">
      <c r="A16744" s="62">
        <v>77101604</v>
      </c>
      <c r="B16744" s="63" t="s">
        <v>11825</v>
      </c>
    </row>
    <row r="16745" spans="1:2" x14ac:dyDescent="0.25">
      <c r="A16745" s="62">
        <v>77101605</v>
      </c>
      <c r="B16745" s="63" t="s">
        <v>12952</v>
      </c>
    </row>
    <row r="16746" spans="1:2" x14ac:dyDescent="0.25">
      <c r="A16746" s="62">
        <v>77101701</v>
      </c>
      <c r="B16746" s="63" t="s">
        <v>18187</v>
      </c>
    </row>
    <row r="16747" spans="1:2" x14ac:dyDescent="0.25">
      <c r="A16747" s="62">
        <v>77101702</v>
      </c>
      <c r="B16747" s="63" t="s">
        <v>3764</v>
      </c>
    </row>
    <row r="16748" spans="1:2" x14ac:dyDescent="0.25">
      <c r="A16748" s="62">
        <v>77101703</v>
      </c>
      <c r="B16748" s="63" t="s">
        <v>18178</v>
      </c>
    </row>
    <row r="16749" spans="1:2" x14ac:dyDescent="0.25">
      <c r="A16749" s="62">
        <v>77101704</v>
      </c>
      <c r="B16749" s="63" t="s">
        <v>1822</v>
      </c>
    </row>
    <row r="16750" spans="1:2" x14ac:dyDescent="0.25">
      <c r="A16750" s="62">
        <v>77101705</v>
      </c>
      <c r="B16750" s="63" t="s">
        <v>6180</v>
      </c>
    </row>
    <row r="16751" spans="1:2" x14ac:dyDescent="0.25">
      <c r="A16751" s="62">
        <v>77101706</v>
      </c>
      <c r="B16751" s="63" t="s">
        <v>18153</v>
      </c>
    </row>
    <row r="16752" spans="1:2" x14ac:dyDescent="0.25">
      <c r="A16752" s="62">
        <v>77101707</v>
      </c>
      <c r="B16752" s="63" t="s">
        <v>12017</v>
      </c>
    </row>
    <row r="16753" spans="1:2" x14ac:dyDescent="0.25">
      <c r="A16753" s="62">
        <v>77101801</v>
      </c>
      <c r="B16753" s="63" t="s">
        <v>12809</v>
      </c>
    </row>
    <row r="16754" spans="1:2" x14ac:dyDescent="0.25">
      <c r="A16754" s="62">
        <v>77101802</v>
      </c>
      <c r="B16754" s="63" t="s">
        <v>6368</v>
      </c>
    </row>
    <row r="16755" spans="1:2" x14ac:dyDescent="0.25">
      <c r="A16755" s="62">
        <v>77101803</v>
      </c>
      <c r="B16755" s="63" t="s">
        <v>18103</v>
      </c>
    </row>
    <row r="16756" spans="1:2" x14ac:dyDescent="0.25">
      <c r="A16756" s="62">
        <v>77101804</v>
      </c>
      <c r="B16756" s="63" t="s">
        <v>3394</v>
      </c>
    </row>
    <row r="16757" spans="1:2" x14ac:dyDescent="0.25">
      <c r="A16757" s="62">
        <v>77101805</v>
      </c>
      <c r="B16757" s="63" t="s">
        <v>5028</v>
      </c>
    </row>
    <row r="16758" spans="1:2" x14ac:dyDescent="0.25">
      <c r="A16758" s="62">
        <v>77101806</v>
      </c>
      <c r="B16758" s="63" t="s">
        <v>13880</v>
      </c>
    </row>
    <row r="16759" spans="1:2" x14ac:dyDescent="0.25">
      <c r="A16759" s="62">
        <v>77101901</v>
      </c>
      <c r="B16759" s="63" t="s">
        <v>9173</v>
      </c>
    </row>
    <row r="16760" spans="1:2" x14ac:dyDescent="0.25">
      <c r="A16760" s="62">
        <v>77101902</v>
      </c>
      <c r="B16760" s="63" t="s">
        <v>14852</v>
      </c>
    </row>
    <row r="16761" spans="1:2" x14ac:dyDescent="0.25">
      <c r="A16761" s="62">
        <v>77101903</v>
      </c>
      <c r="B16761" s="63" t="s">
        <v>7560</v>
      </c>
    </row>
    <row r="16762" spans="1:2" x14ac:dyDescent="0.25">
      <c r="A16762" s="62">
        <v>77101904</v>
      </c>
      <c r="B16762" s="63" t="s">
        <v>4388</v>
      </c>
    </row>
    <row r="16763" spans="1:2" x14ac:dyDescent="0.25">
      <c r="A16763" s="62">
        <v>77101905</v>
      </c>
      <c r="B16763" s="63" t="s">
        <v>4390</v>
      </c>
    </row>
    <row r="16764" spans="1:2" x14ac:dyDescent="0.25">
      <c r="A16764" s="62">
        <v>77101906</v>
      </c>
      <c r="B16764" s="63" t="s">
        <v>6163</v>
      </c>
    </row>
    <row r="16765" spans="1:2" x14ac:dyDescent="0.25">
      <c r="A16765" s="62">
        <v>77101907</v>
      </c>
      <c r="B16765" s="63" t="s">
        <v>8641</v>
      </c>
    </row>
    <row r="16766" spans="1:2" x14ac:dyDescent="0.25">
      <c r="A16766" s="62">
        <v>77101908</v>
      </c>
      <c r="B16766" s="63" t="s">
        <v>14806</v>
      </c>
    </row>
    <row r="16767" spans="1:2" x14ac:dyDescent="0.25">
      <c r="A16767" s="62">
        <v>77101909</v>
      </c>
      <c r="B16767" s="63" t="s">
        <v>12073</v>
      </c>
    </row>
    <row r="16768" spans="1:2" x14ac:dyDescent="0.25">
      <c r="A16768" s="62">
        <v>77101910</v>
      </c>
      <c r="B16768" s="63" t="s">
        <v>13068</v>
      </c>
    </row>
    <row r="16769" spans="1:2" x14ac:dyDescent="0.25">
      <c r="A16769" s="62">
        <v>77111501</v>
      </c>
      <c r="B16769" s="63" t="s">
        <v>5635</v>
      </c>
    </row>
    <row r="16770" spans="1:2" x14ac:dyDescent="0.25">
      <c r="A16770" s="62">
        <v>77111502</v>
      </c>
      <c r="B16770" s="63" t="s">
        <v>18764</v>
      </c>
    </row>
    <row r="16771" spans="1:2" x14ac:dyDescent="0.25">
      <c r="A16771" s="62">
        <v>77111503</v>
      </c>
      <c r="B16771" s="63" t="s">
        <v>6205</v>
      </c>
    </row>
    <row r="16772" spans="1:2" x14ac:dyDescent="0.25">
      <c r="A16772" s="62">
        <v>77111504</v>
      </c>
      <c r="B16772" s="63" t="s">
        <v>16588</v>
      </c>
    </row>
    <row r="16773" spans="1:2" x14ac:dyDescent="0.25">
      <c r="A16773" s="62">
        <v>77111505</v>
      </c>
      <c r="B16773" s="63" t="s">
        <v>4008</v>
      </c>
    </row>
    <row r="16774" spans="1:2" x14ac:dyDescent="0.25">
      <c r="A16774" s="62">
        <v>77111506</v>
      </c>
      <c r="B16774" s="63" t="s">
        <v>15478</v>
      </c>
    </row>
    <row r="16775" spans="1:2" x14ac:dyDescent="0.25">
      <c r="A16775" s="62">
        <v>77111507</v>
      </c>
      <c r="B16775" s="63" t="s">
        <v>3027</v>
      </c>
    </row>
    <row r="16776" spans="1:2" x14ac:dyDescent="0.25">
      <c r="A16776" s="62">
        <v>77111508</v>
      </c>
      <c r="B16776" s="63" t="s">
        <v>15008</v>
      </c>
    </row>
    <row r="16777" spans="1:2" x14ac:dyDescent="0.25">
      <c r="A16777" s="62">
        <v>77111601</v>
      </c>
      <c r="B16777" s="63" t="s">
        <v>6919</v>
      </c>
    </row>
    <row r="16778" spans="1:2" x14ac:dyDescent="0.25">
      <c r="A16778" s="62">
        <v>77111602</v>
      </c>
      <c r="B16778" s="63" t="s">
        <v>2631</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4731</v>
      </c>
    </row>
    <row r="16782" spans="1:2" x14ac:dyDescent="0.25">
      <c r="A16782" s="62">
        <v>77121503</v>
      </c>
      <c r="B16782" s="63" t="s">
        <v>18740</v>
      </c>
    </row>
    <row r="16783" spans="1:2" x14ac:dyDescent="0.25">
      <c r="A16783" s="62">
        <v>77121504</v>
      </c>
      <c r="B16783" s="63" t="s">
        <v>6407</v>
      </c>
    </row>
    <row r="16784" spans="1:2" x14ac:dyDescent="0.25">
      <c r="A16784" s="62">
        <v>77121505</v>
      </c>
      <c r="B16784" s="63" t="s">
        <v>11227</v>
      </c>
    </row>
    <row r="16785" spans="1:2" x14ac:dyDescent="0.25">
      <c r="A16785" s="62">
        <v>77121506</v>
      </c>
      <c r="B16785" s="63" t="s">
        <v>10142</v>
      </c>
    </row>
    <row r="16786" spans="1:2" x14ac:dyDescent="0.25">
      <c r="A16786" s="62">
        <v>77121507</v>
      </c>
      <c r="B16786" s="63" t="s">
        <v>6745</v>
      </c>
    </row>
    <row r="16787" spans="1:2" x14ac:dyDescent="0.25">
      <c r="A16787" s="62">
        <v>77121508</v>
      </c>
      <c r="B16787" s="63" t="s">
        <v>13423</v>
      </c>
    </row>
    <row r="16788" spans="1:2" x14ac:dyDescent="0.25">
      <c r="A16788" s="62">
        <v>77121509</v>
      </c>
      <c r="B16788" s="63" t="s">
        <v>1782</v>
      </c>
    </row>
    <row r="16789" spans="1:2" x14ac:dyDescent="0.25">
      <c r="A16789" s="62">
        <v>77121601</v>
      </c>
      <c r="B16789" s="63" t="s">
        <v>6281</v>
      </c>
    </row>
    <row r="16790" spans="1:2" x14ac:dyDescent="0.25">
      <c r="A16790" s="62">
        <v>77121602</v>
      </c>
      <c r="B16790" s="63" t="s">
        <v>15700</v>
      </c>
    </row>
    <row r="16791" spans="1:2" x14ac:dyDescent="0.25">
      <c r="A16791" s="62">
        <v>77121603</v>
      </c>
      <c r="B16791" s="63" t="s">
        <v>11813</v>
      </c>
    </row>
    <row r="16792" spans="1:2" x14ac:dyDescent="0.25">
      <c r="A16792" s="62">
        <v>77121604</v>
      </c>
      <c r="B16792" s="63" t="s">
        <v>18624</v>
      </c>
    </row>
    <row r="16793" spans="1:2" x14ac:dyDescent="0.25">
      <c r="A16793" s="62">
        <v>77121605</v>
      </c>
      <c r="B16793" s="63" t="s">
        <v>16057</v>
      </c>
    </row>
    <row r="16794" spans="1:2" x14ac:dyDescent="0.25">
      <c r="A16794" s="62">
        <v>77121606</v>
      </c>
      <c r="B16794" s="63" t="s">
        <v>18293</v>
      </c>
    </row>
    <row r="16795" spans="1:2" x14ac:dyDescent="0.25">
      <c r="A16795" s="62">
        <v>77121607</v>
      </c>
      <c r="B16795" s="63" t="s">
        <v>7932</v>
      </c>
    </row>
    <row r="16796" spans="1:2" x14ac:dyDescent="0.25">
      <c r="A16796" s="62">
        <v>77121608</v>
      </c>
      <c r="B16796" s="63" t="s">
        <v>7121</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14145</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1739</v>
      </c>
    </row>
    <row r="16803" spans="1:2" x14ac:dyDescent="0.25">
      <c r="A16803" s="62">
        <v>77121705</v>
      </c>
      <c r="B16803" s="63" t="s">
        <v>7318</v>
      </c>
    </row>
    <row r="16804" spans="1:2" x14ac:dyDescent="0.25">
      <c r="A16804" s="62">
        <v>77121706</v>
      </c>
      <c r="B16804" s="63" t="s">
        <v>11278</v>
      </c>
    </row>
    <row r="16805" spans="1:2" x14ac:dyDescent="0.25">
      <c r="A16805" s="62">
        <v>77121707</v>
      </c>
      <c r="B16805" s="63" t="s">
        <v>11423</v>
      </c>
    </row>
    <row r="16806" spans="1:2" x14ac:dyDescent="0.25">
      <c r="A16806" s="62">
        <v>77121708</v>
      </c>
      <c r="B16806" s="63" t="s">
        <v>3030</v>
      </c>
    </row>
    <row r="16807" spans="1:2" x14ac:dyDescent="0.25">
      <c r="A16807" s="62">
        <v>77121709</v>
      </c>
      <c r="B16807" s="63" t="s">
        <v>4354</v>
      </c>
    </row>
    <row r="16808" spans="1:2" x14ac:dyDescent="0.25">
      <c r="A16808" s="62">
        <v>77131501</v>
      </c>
      <c r="B16808" s="63" t="s">
        <v>395</v>
      </c>
    </row>
    <row r="16809" spans="1:2" x14ac:dyDescent="0.25">
      <c r="A16809" s="62">
        <v>77131502</v>
      </c>
      <c r="B16809" s="63" t="s">
        <v>5146</v>
      </c>
    </row>
    <row r="16810" spans="1:2" x14ac:dyDescent="0.25">
      <c r="A16810" s="62">
        <v>77131503</v>
      </c>
      <c r="B16810" s="63" t="s">
        <v>7040</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9494</v>
      </c>
    </row>
    <row r="16814" spans="1:2" x14ac:dyDescent="0.25">
      <c r="A16814" s="62">
        <v>77131604</v>
      </c>
      <c r="B16814" s="63" t="s">
        <v>11152</v>
      </c>
    </row>
    <row r="16815" spans="1:2" x14ac:dyDescent="0.25">
      <c r="A16815" s="62">
        <v>77131701</v>
      </c>
      <c r="B16815" s="63" t="s">
        <v>18428</v>
      </c>
    </row>
    <row r="16816" spans="1:2" x14ac:dyDescent="0.25">
      <c r="A16816" s="62">
        <v>77131702</v>
      </c>
      <c r="B16816" s="63" t="s">
        <v>11677</v>
      </c>
    </row>
    <row r="16817" spans="1:2" x14ac:dyDescent="0.25">
      <c r="A16817" s="62">
        <v>78101501</v>
      </c>
      <c r="B16817" s="63" t="s">
        <v>2697</v>
      </c>
    </row>
    <row r="16818" spans="1:2" x14ac:dyDescent="0.25">
      <c r="A16818" s="62">
        <v>78101502</v>
      </c>
      <c r="B16818" s="63" t="s">
        <v>14920</v>
      </c>
    </row>
    <row r="16819" spans="1:2" x14ac:dyDescent="0.25">
      <c r="A16819" s="62">
        <v>78101503</v>
      </c>
      <c r="B16819" s="63" t="s">
        <v>5077</v>
      </c>
    </row>
    <row r="16820" spans="1:2" x14ac:dyDescent="0.25">
      <c r="A16820" s="62">
        <v>78101601</v>
      </c>
      <c r="B16820" s="63" t="s">
        <v>18404</v>
      </c>
    </row>
    <row r="16821" spans="1:2" x14ac:dyDescent="0.25">
      <c r="A16821" s="62">
        <v>78101602</v>
      </c>
      <c r="B16821" s="63" t="s">
        <v>6724</v>
      </c>
    </row>
    <row r="16822" spans="1:2" x14ac:dyDescent="0.25">
      <c r="A16822" s="62">
        <v>78101603</v>
      </c>
      <c r="B16822" s="63" t="s">
        <v>3023</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4813</v>
      </c>
    </row>
    <row r="16826" spans="1:2" x14ac:dyDescent="0.25">
      <c r="A16826" s="62">
        <v>78101703</v>
      </c>
      <c r="B16826" s="63" t="s">
        <v>10918</v>
      </c>
    </row>
    <row r="16827" spans="1:2" x14ac:dyDescent="0.25">
      <c r="A16827" s="62">
        <v>78101704</v>
      </c>
      <c r="B16827" s="63" t="s">
        <v>1534</v>
      </c>
    </row>
    <row r="16828" spans="1:2" x14ac:dyDescent="0.25">
      <c r="A16828" s="62">
        <v>78101705</v>
      </c>
      <c r="B16828" s="63" t="s">
        <v>10085</v>
      </c>
    </row>
    <row r="16829" spans="1:2" x14ac:dyDescent="0.25">
      <c r="A16829" s="62">
        <v>78101801</v>
      </c>
      <c r="B16829" s="63" t="s">
        <v>5242</v>
      </c>
    </row>
    <row r="16830" spans="1:2" x14ac:dyDescent="0.25">
      <c r="A16830" s="62">
        <v>78101802</v>
      </c>
      <c r="B16830" s="63" t="s">
        <v>13810</v>
      </c>
    </row>
    <row r="16831" spans="1:2" x14ac:dyDescent="0.25">
      <c r="A16831" s="62">
        <v>78101803</v>
      </c>
      <c r="B16831" s="63" t="s">
        <v>9887</v>
      </c>
    </row>
    <row r="16832" spans="1:2" x14ac:dyDescent="0.25">
      <c r="A16832" s="62">
        <v>78101804</v>
      </c>
      <c r="B16832" s="63" t="s">
        <v>4302</v>
      </c>
    </row>
    <row r="16833" spans="1:2" x14ac:dyDescent="0.25">
      <c r="A16833" s="62">
        <v>78101901</v>
      </c>
      <c r="B16833" s="63" t="s">
        <v>10513</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2936</v>
      </c>
    </row>
    <row r="16837" spans="1:2" x14ac:dyDescent="0.25">
      <c r="A16837" s="62">
        <v>78101905</v>
      </c>
      <c r="B16837" s="63" t="s">
        <v>8279</v>
      </c>
    </row>
    <row r="16838" spans="1:2" x14ac:dyDescent="0.25">
      <c r="A16838" s="62">
        <v>78102001</v>
      </c>
      <c r="B16838" s="63" t="s">
        <v>5918</v>
      </c>
    </row>
    <row r="16839" spans="1:2" x14ac:dyDescent="0.25">
      <c r="A16839" s="62">
        <v>78102002</v>
      </c>
      <c r="B16839" s="63" t="s">
        <v>15375</v>
      </c>
    </row>
    <row r="16840" spans="1:2" x14ac:dyDescent="0.25">
      <c r="A16840" s="62">
        <v>78102101</v>
      </c>
      <c r="B16840" s="63" t="s">
        <v>9357</v>
      </c>
    </row>
    <row r="16841" spans="1:2" x14ac:dyDescent="0.25">
      <c r="A16841" s="62">
        <v>78102102</v>
      </c>
      <c r="B16841" s="63" t="s">
        <v>9968</v>
      </c>
    </row>
    <row r="16842" spans="1:2" x14ac:dyDescent="0.25">
      <c r="A16842" s="62">
        <v>78102201</v>
      </c>
      <c r="B16842" s="63" t="s">
        <v>9617</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12616</v>
      </c>
    </row>
    <row r="16846" spans="1:2" x14ac:dyDescent="0.25">
      <c r="A16846" s="62">
        <v>78102205</v>
      </c>
      <c r="B16846" s="63" t="s">
        <v>10262</v>
      </c>
    </row>
    <row r="16847" spans="1:2" x14ac:dyDescent="0.25">
      <c r="A16847" s="62">
        <v>78102206</v>
      </c>
      <c r="B16847" s="63" t="s">
        <v>16180</v>
      </c>
    </row>
    <row r="16848" spans="1:2" x14ac:dyDescent="0.25">
      <c r="A16848" s="62">
        <v>78111501</v>
      </c>
      <c r="B16848" s="63" t="s">
        <v>6501</v>
      </c>
    </row>
    <row r="16849" spans="1:2" x14ac:dyDescent="0.25">
      <c r="A16849" s="62">
        <v>78111502</v>
      </c>
      <c r="B16849" s="63" t="s">
        <v>12192</v>
      </c>
    </row>
    <row r="16850" spans="1:2" x14ac:dyDescent="0.25">
      <c r="A16850" s="62">
        <v>78111503</v>
      </c>
      <c r="B16850" s="63" t="s">
        <v>3711</v>
      </c>
    </row>
    <row r="16851" spans="1:2" x14ac:dyDescent="0.25">
      <c r="A16851" s="62">
        <v>78111601</v>
      </c>
      <c r="B16851" s="63" t="s">
        <v>7935</v>
      </c>
    </row>
    <row r="16852" spans="1:2" x14ac:dyDescent="0.25">
      <c r="A16852" s="62">
        <v>78111602</v>
      </c>
      <c r="B16852" s="63" t="s">
        <v>15389</v>
      </c>
    </row>
    <row r="16853" spans="1:2" x14ac:dyDescent="0.25">
      <c r="A16853" s="62">
        <v>78111603</v>
      </c>
      <c r="B16853" s="63" t="s">
        <v>10944</v>
      </c>
    </row>
    <row r="16854" spans="1:2" x14ac:dyDescent="0.25">
      <c r="A16854" s="62">
        <v>78111701</v>
      </c>
      <c r="B16854" s="63" t="s">
        <v>4649</v>
      </c>
    </row>
    <row r="16855" spans="1:2" x14ac:dyDescent="0.25">
      <c r="A16855" s="62">
        <v>78111702</v>
      </c>
      <c r="B16855" s="63" t="s">
        <v>5527</v>
      </c>
    </row>
    <row r="16856" spans="1:2" x14ac:dyDescent="0.25">
      <c r="A16856" s="62">
        <v>78111703</v>
      </c>
      <c r="B16856" s="63" t="s">
        <v>15167</v>
      </c>
    </row>
    <row r="16857" spans="1:2" x14ac:dyDescent="0.25">
      <c r="A16857" s="62">
        <v>78111802</v>
      </c>
      <c r="B16857" s="63" t="s">
        <v>9035</v>
      </c>
    </row>
    <row r="16858" spans="1:2" x14ac:dyDescent="0.25">
      <c r="A16858" s="62">
        <v>78111803</v>
      </c>
      <c r="B16858" s="63" t="s">
        <v>6909</v>
      </c>
    </row>
    <row r="16859" spans="1:2" x14ac:dyDescent="0.25">
      <c r="A16859" s="62">
        <v>78111804</v>
      </c>
      <c r="B16859" s="63" t="s">
        <v>14004</v>
      </c>
    </row>
    <row r="16860" spans="1:2" x14ac:dyDescent="0.25">
      <c r="A16860" s="62">
        <v>78111807</v>
      </c>
      <c r="B16860" s="63" t="s">
        <v>11357</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12797</v>
      </c>
    </row>
    <row r="16865" spans="1:2" x14ac:dyDescent="0.25">
      <c r="A16865" s="62">
        <v>78121502</v>
      </c>
      <c r="B16865" s="63" t="s">
        <v>9489</v>
      </c>
    </row>
    <row r="16866" spans="1:2" x14ac:dyDescent="0.25">
      <c r="A16866" s="62">
        <v>78121601</v>
      </c>
      <c r="B16866" s="63" t="s">
        <v>1266</v>
      </c>
    </row>
    <row r="16867" spans="1:2" x14ac:dyDescent="0.25">
      <c r="A16867" s="62">
        <v>78121602</v>
      </c>
      <c r="B16867" s="63" t="s">
        <v>5431</v>
      </c>
    </row>
    <row r="16868" spans="1:2" x14ac:dyDescent="0.25">
      <c r="A16868" s="62">
        <v>78131501</v>
      </c>
      <c r="B16868" s="63" t="s">
        <v>13401</v>
      </c>
    </row>
    <row r="16869" spans="1:2" x14ac:dyDescent="0.25">
      <c r="A16869" s="62">
        <v>78131502</v>
      </c>
      <c r="B16869" s="63" t="s">
        <v>4175</v>
      </c>
    </row>
    <row r="16870" spans="1:2" x14ac:dyDescent="0.25">
      <c r="A16870" s="62">
        <v>78131601</v>
      </c>
      <c r="B16870" s="63" t="s">
        <v>7383</v>
      </c>
    </row>
    <row r="16871" spans="1:2" x14ac:dyDescent="0.25">
      <c r="A16871" s="62">
        <v>78131602</v>
      </c>
      <c r="B16871" s="63" t="s">
        <v>13952</v>
      </c>
    </row>
    <row r="16872" spans="1:2" x14ac:dyDescent="0.25">
      <c r="A16872" s="62">
        <v>78131603</v>
      </c>
      <c r="B16872" s="63" t="s">
        <v>8486</v>
      </c>
    </row>
    <row r="16873" spans="1:2" x14ac:dyDescent="0.25">
      <c r="A16873" s="62">
        <v>78131701</v>
      </c>
      <c r="B16873" s="63" t="s">
        <v>13530</v>
      </c>
    </row>
    <row r="16874" spans="1:2" x14ac:dyDescent="0.25">
      <c r="A16874" s="62">
        <v>78131801</v>
      </c>
      <c r="B16874" s="63" t="s">
        <v>3404</v>
      </c>
    </row>
    <row r="16875" spans="1:2" x14ac:dyDescent="0.25">
      <c r="A16875" s="62">
        <v>78131802</v>
      </c>
      <c r="B16875" s="63" t="s">
        <v>12732</v>
      </c>
    </row>
    <row r="16876" spans="1:2" x14ac:dyDescent="0.25">
      <c r="A16876" s="62">
        <v>78131803</v>
      </c>
      <c r="B16876" s="63" t="s">
        <v>9026</v>
      </c>
    </row>
    <row r="16877" spans="1:2" x14ac:dyDescent="0.25">
      <c r="A16877" s="62">
        <v>78131804</v>
      </c>
      <c r="B16877" s="63" t="s">
        <v>7793</v>
      </c>
    </row>
    <row r="16878" spans="1:2" x14ac:dyDescent="0.25">
      <c r="A16878" s="62">
        <v>78131805</v>
      </c>
      <c r="B16878" s="63" t="s">
        <v>223</v>
      </c>
    </row>
    <row r="16879" spans="1:2" x14ac:dyDescent="0.25">
      <c r="A16879" s="62">
        <v>78141501</v>
      </c>
      <c r="B16879" s="63" t="s">
        <v>4041</v>
      </c>
    </row>
    <row r="16880" spans="1:2" x14ac:dyDescent="0.25">
      <c r="A16880" s="62">
        <v>78141502</v>
      </c>
      <c r="B16880" s="63" t="s">
        <v>12085</v>
      </c>
    </row>
    <row r="16881" spans="1:2" x14ac:dyDescent="0.25">
      <c r="A16881" s="62">
        <v>78141503</v>
      </c>
      <c r="B16881" s="63" t="s">
        <v>9880</v>
      </c>
    </row>
    <row r="16882" spans="1:2" x14ac:dyDescent="0.25">
      <c r="A16882" s="62">
        <v>78141601</v>
      </c>
      <c r="B16882" s="63" t="s">
        <v>179</v>
      </c>
    </row>
    <row r="16883" spans="1:2" x14ac:dyDescent="0.25">
      <c r="A16883" s="62">
        <v>78141602</v>
      </c>
      <c r="B16883" s="63" t="s">
        <v>6298</v>
      </c>
    </row>
    <row r="16884" spans="1:2" x14ac:dyDescent="0.25">
      <c r="A16884" s="62">
        <v>78141603</v>
      </c>
      <c r="B16884" s="63" t="s">
        <v>2143</v>
      </c>
    </row>
    <row r="16885" spans="1:2" x14ac:dyDescent="0.25">
      <c r="A16885" s="62">
        <v>78141701</v>
      </c>
      <c r="B16885" s="63" t="s">
        <v>7798</v>
      </c>
    </row>
    <row r="16886" spans="1:2" x14ac:dyDescent="0.25">
      <c r="A16886" s="62">
        <v>78141702</v>
      </c>
      <c r="B16886" s="63" t="s">
        <v>16487</v>
      </c>
    </row>
    <row r="16887" spans="1:2" x14ac:dyDescent="0.25">
      <c r="A16887" s="62">
        <v>78141703</v>
      </c>
      <c r="B16887" s="63" t="s">
        <v>7283</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9837</v>
      </c>
    </row>
    <row r="16892" spans="1:2" x14ac:dyDescent="0.25">
      <c r="A16892" s="62">
        <v>78180102</v>
      </c>
      <c r="B16892" s="63" t="s">
        <v>1053</v>
      </c>
    </row>
    <row r="16893" spans="1:2" x14ac:dyDescent="0.25">
      <c r="A16893" s="62">
        <v>78180103</v>
      </c>
      <c r="B16893" s="63" t="s">
        <v>3595</v>
      </c>
    </row>
    <row r="16894" spans="1:2" x14ac:dyDescent="0.25">
      <c r="A16894" s="62">
        <v>78180104</v>
      </c>
      <c r="B16894" s="63" t="s">
        <v>13835</v>
      </c>
    </row>
    <row r="16895" spans="1:2" x14ac:dyDescent="0.25">
      <c r="A16895" s="62">
        <v>78180201</v>
      </c>
      <c r="B16895" s="63" t="s">
        <v>141</v>
      </c>
    </row>
    <row r="16896" spans="1:2" x14ac:dyDescent="0.25">
      <c r="A16896" s="62">
        <v>78180301</v>
      </c>
      <c r="B16896" s="63" t="s">
        <v>9167</v>
      </c>
    </row>
    <row r="16897" spans="1:2" x14ac:dyDescent="0.25">
      <c r="A16897" s="62">
        <v>78180302</v>
      </c>
      <c r="B16897" s="63" t="s">
        <v>8826</v>
      </c>
    </row>
    <row r="16898" spans="1:2" x14ac:dyDescent="0.25">
      <c r="A16898" s="62">
        <v>78180303</v>
      </c>
      <c r="B16898" s="63" t="s">
        <v>5899</v>
      </c>
    </row>
    <row r="16899" spans="1:2" x14ac:dyDescent="0.25">
      <c r="A16899" s="62">
        <v>80101501</v>
      </c>
      <c r="B16899" s="63" t="s">
        <v>7694</v>
      </c>
    </row>
    <row r="16900" spans="1:2" x14ac:dyDescent="0.25">
      <c r="A16900" s="62">
        <v>80101502</v>
      </c>
      <c r="B16900" s="63" t="s">
        <v>270</v>
      </c>
    </row>
    <row r="16901" spans="1:2" x14ac:dyDescent="0.25">
      <c r="A16901" s="62">
        <v>80101503</v>
      </c>
      <c r="B16901" s="63" t="s">
        <v>11455</v>
      </c>
    </row>
    <row r="16902" spans="1:2" x14ac:dyDescent="0.25">
      <c r="A16902" s="62">
        <v>80101504</v>
      </c>
      <c r="B16902" s="63" t="s">
        <v>18512</v>
      </c>
    </row>
    <row r="16903" spans="1:2" x14ac:dyDescent="0.25">
      <c r="A16903" s="62">
        <v>80101505</v>
      </c>
      <c r="B16903" s="63" t="s">
        <v>4577</v>
      </c>
    </row>
    <row r="16904" spans="1:2" x14ac:dyDescent="0.25">
      <c r="A16904" s="62">
        <v>80101506</v>
      </c>
      <c r="B16904" s="63" t="s">
        <v>3542</v>
      </c>
    </row>
    <row r="16905" spans="1:2" x14ac:dyDescent="0.25">
      <c r="A16905" s="62">
        <v>80101507</v>
      </c>
      <c r="B16905" s="63" t="s">
        <v>18705</v>
      </c>
    </row>
    <row r="16906" spans="1:2" x14ac:dyDescent="0.25">
      <c r="A16906" s="62">
        <v>80101508</v>
      </c>
      <c r="B16906" s="63" t="s">
        <v>11773</v>
      </c>
    </row>
    <row r="16907" spans="1:2" x14ac:dyDescent="0.25">
      <c r="A16907" s="62">
        <v>80101601</v>
      </c>
      <c r="B16907" s="63" t="s">
        <v>9535</v>
      </c>
    </row>
    <row r="16908" spans="1:2" x14ac:dyDescent="0.25">
      <c r="A16908" s="62">
        <v>80101602</v>
      </c>
      <c r="B16908" s="63" t="s">
        <v>15388</v>
      </c>
    </row>
    <row r="16909" spans="1:2" x14ac:dyDescent="0.25">
      <c r="A16909" s="62">
        <v>80101603</v>
      </c>
      <c r="B16909" s="63" t="s">
        <v>1305</v>
      </c>
    </row>
    <row r="16910" spans="1:2" x14ac:dyDescent="0.25">
      <c r="A16910" s="62">
        <v>80101604</v>
      </c>
      <c r="B16910" s="63" t="s">
        <v>10440</v>
      </c>
    </row>
    <row r="16911" spans="1:2" x14ac:dyDescent="0.25">
      <c r="A16911" s="62">
        <v>80101701</v>
      </c>
      <c r="B16911" s="63" t="s">
        <v>15677</v>
      </c>
    </row>
    <row r="16912" spans="1:2" x14ac:dyDescent="0.25">
      <c r="A16912" s="62">
        <v>80101702</v>
      </c>
      <c r="B16912" s="63" t="s">
        <v>10159</v>
      </c>
    </row>
    <row r="16913" spans="1:2" x14ac:dyDescent="0.25">
      <c r="A16913" s="62">
        <v>80101703</v>
      </c>
      <c r="B16913" s="63" t="s">
        <v>18204</v>
      </c>
    </row>
    <row r="16914" spans="1:2" x14ac:dyDescent="0.25">
      <c r="A16914" s="62">
        <v>80101704</v>
      </c>
      <c r="B16914" s="63" t="s">
        <v>13809</v>
      </c>
    </row>
    <row r="16915" spans="1:2" x14ac:dyDescent="0.25">
      <c r="A16915" s="62">
        <v>80101705</v>
      </c>
      <c r="B16915" s="63" t="s">
        <v>12376</v>
      </c>
    </row>
    <row r="16916" spans="1:2" x14ac:dyDescent="0.25">
      <c r="A16916" s="62">
        <v>80101706</v>
      </c>
      <c r="B16916" s="63" t="s">
        <v>9094</v>
      </c>
    </row>
    <row r="16917" spans="1:2" x14ac:dyDescent="0.25">
      <c r="A16917" s="62">
        <v>80101707</v>
      </c>
      <c r="B16917" s="63" t="s">
        <v>14785</v>
      </c>
    </row>
    <row r="16918" spans="1:2" x14ac:dyDescent="0.25">
      <c r="A16918" s="62">
        <v>80111501</v>
      </c>
      <c r="B16918" s="63" t="s">
        <v>1299</v>
      </c>
    </row>
    <row r="16919" spans="1:2" x14ac:dyDescent="0.25">
      <c r="A16919" s="62">
        <v>80111502</v>
      </c>
      <c r="B16919" s="63" t="s">
        <v>9997</v>
      </c>
    </row>
    <row r="16920" spans="1:2" x14ac:dyDescent="0.25">
      <c r="A16920" s="62">
        <v>80111503</v>
      </c>
      <c r="B16920" s="63" t="s">
        <v>9639</v>
      </c>
    </row>
    <row r="16921" spans="1:2" x14ac:dyDescent="0.25">
      <c r="A16921" s="62">
        <v>80111504</v>
      </c>
      <c r="B16921" s="63" t="s">
        <v>10334</v>
      </c>
    </row>
    <row r="16922" spans="1:2" x14ac:dyDescent="0.25">
      <c r="A16922" s="62">
        <v>80111505</v>
      </c>
      <c r="B16922" s="63" t="s">
        <v>1291</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1334</v>
      </c>
    </row>
    <row r="16926" spans="1:2" x14ac:dyDescent="0.25">
      <c r="A16926" s="62">
        <v>80111601</v>
      </c>
      <c r="B16926" s="63" t="s">
        <v>16104</v>
      </c>
    </row>
    <row r="16927" spans="1:2" x14ac:dyDescent="0.25">
      <c r="A16927" s="62">
        <v>80111602</v>
      </c>
      <c r="B16927" s="63" t="s">
        <v>17852</v>
      </c>
    </row>
    <row r="16928" spans="1:2" x14ac:dyDescent="0.25">
      <c r="A16928" s="62">
        <v>80111603</v>
      </c>
      <c r="B16928" s="63" t="s">
        <v>1922</v>
      </c>
    </row>
    <row r="16929" spans="1:2" x14ac:dyDescent="0.25">
      <c r="A16929" s="62">
        <v>80111604</v>
      </c>
      <c r="B16929" s="63" t="s">
        <v>3013</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8972</v>
      </c>
    </row>
    <row r="16933" spans="1:2" x14ac:dyDescent="0.25">
      <c r="A16933" s="62">
        <v>80111608</v>
      </c>
      <c r="B16933" s="63" t="s">
        <v>8585</v>
      </c>
    </row>
    <row r="16934" spans="1:2" x14ac:dyDescent="0.25">
      <c r="A16934" s="62">
        <v>80111609</v>
      </c>
      <c r="B16934" s="63" t="s">
        <v>6350</v>
      </c>
    </row>
    <row r="16935" spans="1:2" x14ac:dyDescent="0.25">
      <c r="A16935" s="62">
        <v>80111610</v>
      </c>
      <c r="B16935" s="63" t="s">
        <v>9959</v>
      </c>
    </row>
    <row r="16936" spans="1:2" x14ac:dyDescent="0.25">
      <c r="A16936" s="62">
        <v>80111611</v>
      </c>
      <c r="B16936" s="63" t="s">
        <v>12522</v>
      </c>
    </row>
    <row r="16937" spans="1:2" x14ac:dyDescent="0.25">
      <c r="A16937" s="62">
        <v>80111612</v>
      </c>
      <c r="B16937" s="63" t="s">
        <v>10659</v>
      </c>
    </row>
    <row r="16938" spans="1:2" x14ac:dyDescent="0.25">
      <c r="A16938" s="62">
        <v>80111613</v>
      </c>
      <c r="B16938" s="63" t="s">
        <v>3397</v>
      </c>
    </row>
    <row r="16939" spans="1:2" x14ac:dyDescent="0.25">
      <c r="A16939" s="62">
        <v>80111614</v>
      </c>
      <c r="B16939" s="63" t="s">
        <v>5381</v>
      </c>
    </row>
    <row r="16940" spans="1:2" x14ac:dyDescent="0.25">
      <c r="A16940" s="62">
        <v>80111615</v>
      </c>
      <c r="B16940" s="63" t="s">
        <v>7203</v>
      </c>
    </row>
    <row r="16941" spans="1:2" x14ac:dyDescent="0.25">
      <c r="A16941" s="62">
        <v>80111616</v>
      </c>
      <c r="B16941" s="63" t="s">
        <v>6993</v>
      </c>
    </row>
    <row r="16942" spans="1:2" x14ac:dyDescent="0.25">
      <c r="A16942" s="62">
        <v>80111617</v>
      </c>
      <c r="B16942" s="63" t="s">
        <v>2300</v>
      </c>
    </row>
    <row r="16943" spans="1:2" x14ac:dyDescent="0.25">
      <c r="A16943" s="62">
        <v>80111618</v>
      </c>
      <c r="B16943" s="63" t="s">
        <v>2935</v>
      </c>
    </row>
    <row r="16944" spans="1:2" x14ac:dyDescent="0.25">
      <c r="A16944" s="62">
        <v>80111619</v>
      </c>
      <c r="B16944" s="63" t="s">
        <v>6861</v>
      </c>
    </row>
    <row r="16945" spans="1:2" x14ac:dyDescent="0.25">
      <c r="A16945" s="62">
        <v>80111701</v>
      </c>
      <c r="B16945" s="63" t="s">
        <v>15906</v>
      </c>
    </row>
    <row r="16946" spans="1:2" x14ac:dyDescent="0.25">
      <c r="A16946" s="62">
        <v>80111702</v>
      </c>
      <c r="B16946" s="63" t="s">
        <v>14215</v>
      </c>
    </row>
    <row r="16947" spans="1:2" x14ac:dyDescent="0.25">
      <c r="A16947" s="62">
        <v>80111703</v>
      </c>
      <c r="B16947" s="63" t="s">
        <v>10476</v>
      </c>
    </row>
    <row r="16948" spans="1:2" x14ac:dyDescent="0.25">
      <c r="A16948" s="62">
        <v>80111704</v>
      </c>
      <c r="B16948" s="63" t="s">
        <v>9406</v>
      </c>
    </row>
    <row r="16949" spans="1:2" x14ac:dyDescent="0.25">
      <c r="A16949" s="62">
        <v>80111705</v>
      </c>
      <c r="B16949" s="63" t="s">
        <v>12445</v>
      </c>
    </row>
    <row r="16950" spans="1:2" x14ac:dyDescent="0.25">
      <c r="A16950" s="62">
        <v>80111706</v>
      </c>
      <c r="B16950" s="63" t="s">
        <v>2801</v>
      </c>
    </row>
    <row r="16951" spans="1:2" x14ac:dyDescent="0.25">
      <c r="A16951" s="62">
        <v>80111707</v>
      </c>
      <c r="B16951" s="63" t="s">
        <v>2038</v>
      </c>
    </row>
    <row r="16952" spans="1:2" x14ac:dyDescent="0.25">
      <c r="A16952" s="62">
        <v>80111708</v>
      </c>
      <c r="B16952" s="63" t="s">
        <v>5665</v>
      </c>
    </row>
    <row r="16953" spans="1:2" x14ac:dyDescent="0.25">
      <c r="A16953" s="62">
        <v>80111709</v>
      </c>
      <c r="B16953" s="63" t="s">
        <v>797</v>
      </c>
    </row>
    <row r="16954" spans="1:2" x14ac:dyDescent="0.25">
      <c r="A16954" s="62">
        <v>80111710</v>
      </c>
      <c r="B16954" s="63" t="s">
        <v>9530</v>
      </c>
    </row>
    <row r="16955" spans="1:2" x14ac:dyDescent="0.25">
      <c r="A16955" s="62">
        <v>80111711</v>
      </c>
      <c r="B16955" s="63" t="s">
        <v>1758</v>
      </c>
    </row>
    <row r="16956" spans="1:2" x14ac:dyDescent="0.25">
      <c r="A16956" s="62">
        <v>80111712</v>
      </c>
      <c r="B16956" s="63" t="s">
        <v>6041</v>
      </c>
    </row>
    <row r="16957" spans="1:2" x14ac:dyDescent="0.25">
      <c r="A16957" s="62">
        <v>80111713</v>
      </c>
      <c r="B16957" s="63" t="s">
        <v>17292</v>
      </c>
    </row>
    <row r="16958" spans="1:2" x14ac:dyDescent="0.25">
      <c r="A16958" s="62">
        <v>80111714</v>
      </c>
      <c r="B16958" s="63" t="s">
        <v>2328</v>
      </c>
    </row>
    <row r="16959" spans="1:2" x14ac:dyDescent="0.25">
      <c r="A16959" s="62">
        <v>80111715</v>
      </c>
      <c r="B16959" s="63" t="s">
        <v>18699</v>
      </c>
    </row>
    <row r="16960" spans="1:2" x14ac:dyDescent="0.25">
      <c r="A16960" s="62">
        <v>80111716</v>
      </c>
      <c r="B16960" s="63" t="s">
        <v>8670</v>
      </c>
    </row>
    <row r="16961" spans="1:2" x14ac:dyDescent="0.25">
      <c r="A16961" s="62">
        <v>80111801</v>
      </c>
      <c r="B16961" s="63" t="s">
        <v>4331</v>
      </c>
    </row>
    <row r="16962" spans="1:2" x14ac:dyDescent="0.25">
      <c r="A16962" s="62">
        <v>80121501</v>
      </c>
      <c r="B16962" s="63" t="s">
        <v>6668</v>
      </c>
    </row>
    <row r="16963" spans="1:2" x14ac:dyDescent="0.25">
      <c r="A16963" s="62">
        <v>80121502</v>
      </c>
      <c r="B16963" s="63" t="s">
        <v>7171</v>
      </c>
    </row>
    <row r="16964" spans="1:2" x14ac:dyDescent="0.25">
      <c r="A16964" s="62">
        <v>80121503</v>
      </c>
      <c r="B16964" s="63" t="s">
        <v>5627</v>
      </c>
    </row>
    <row r="16965" spans="1:2" x14ac:dyDescent="0.25">
      <c r="A16965" s="62">
        <v>80121601</v>
      </c>
      <c r="B16965" s="63" t="s">
        <v>12119</v>
      </c>
    </row>
    <row r="16966" spans="1:2" x14ac:dyDescent="0.25">
      <c r="A16966" s="62">
        <v>80121602</v>
      </c>
      <c r="B16966" s="63" t="s">
        <v>4454</v>
      </c>
    </row>
    <row r="16967" spans="1:2" x14ac:dyDescent="0.25">
      <c r="A16967" s="62">
        <v>80121603</v>
      </c>
      <c r="B16967" s="63" t="s">
        <v>15910</v>
      </c>
    </row>
    <row r="16968" spans="1:2" x14ac:dyDescent="0.25">
      <c r="A16968" s="62">
        <v>80121604</v>
      </c>
      <c r="B16968" s="63" t="s">
        <v>12787</v>
      </c>
    </row>
    <row r="16969" spans="1:2" x14ac:dyDescent="0.25">
      <c r="A16969" s="62">
        <v>80121605</v>
      </c>
      <c r="B16969" s="63" t="s">
        <v>1108</v>
      </c>
    </row>
    <row r="16970" spans="1:2" x14ac:dyDescent="0.25">
      <c r="A16970" s="62">
        <v>80121606</v>
      </c>
      <c r="B16970" s="63" t="s">
        <v>12723</v>
      </c>
    </row>
    <row r="16971" spans="1:2" x14ac:dyDescent="0.25">
      <c r="A16971" s="62">
        <v>80121607</v>
      </c>
      <c r="B16971" s="63" t="s">
        <v>5163</v>
      </c>
    </row>
    <row r="16972" spans="1:2" x14ac:dyDescent="0.25">
      <c r="A16972" s="62">
        <v>80121608</v>
      </c>
      <c r="B16972" s="63" t="s">
        <v>15925</v>
      </c>
    </row>
    <row r="16973" spans="1:2" x14ac:dyDescent="0.25">
      <c r="A16973" s="62">
        <v>80121609</v>
      </c>
      <c r="B16973" s="63" t="s">
        <v>10858</v>
      </c>
    </row>
    <row r="16974" spans="1:2" x14ac:dyDescent="0.25">
      <c r="A16974" s="62">
        <v>80121610</v>
      </c>
      <c r="B16974" s="63" t="s">
        <v>17468</v>
      </c>
    </row>
    <row r="16975" spans="1:2" x14ac:dyDescent="0.25">
      <c r="A16975" s="62">
        <v>80121611</v>
      </c>
      <c r="B16975" s="63" t="s">
        <v>4248</v>
      </c>
    </row>
    <row r="16976" spans="1:2" x14ac:dyDescent="0.25">
      <c r="A16976" s="62">
        <v>80121701</v>
      </c>
      <c r="B16976" s="63" t="s">
        <v>16098</v>
      </c>
    </row>
    <row r="16977" spans="1:2" x14ac:dyDescent="0.25">
      <c r="A16977" s="62">
        <v>80121702</v>
      </c>
      <c r="B16977" s="63" t="s">
        <v>9070</v>
      </c>
    </row>
    <row r="16978" spans="1:2" x14ac:dyDescent="0.25">
      <c r="A16978" s="62">
        <v>80121703</v>
      </c>
      <c r="B16978" s="63" t="s">
        <v>16378</v>
      </c>
    </row>
    <row r="16979" spans="1:2" x14ac:dyDescent="0.25">
      <c r="A16979" s="62">
        <v>80121704</v>
      </c>
      <c r="B16979" s="63" t="s">
        <v>2957</v>
      </c>
    </row>
    <row r="16980" spans="1:2" x14ac:dyDescent="0.25">
      <c r="A16980" s="62">
        <v>80121705</v>
      </c>
      <c r="B16980" s="63" t="s">
        <v>14241</v>
      </c>
    </row>
    <row r="16981" spans="1:2" x14ac:dyDescent="0.25">
      <c r="A16981" s="62">
        <v>80121706</v>
      </c>
      <c r="B16981" s="63" t="s">
        <v>11464</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9823</v>
      </c>
    </row>
    <row r="16986" spans="1:2" x14ac:dyDescent="0.25">
      <c r="A16986" s="62">
        <v>80121804</v>
      </c>
      <c r="B16986" s="63" t="s">
        <v>10504</v>
      </c>
    </row>
    <row r="16987" spans="1:2" x14ac:dyDescent="0.25">
      <c r="A16987" s="62">
        <v>80131501</v>
      </c>
      <c r="B16987" s="63" t="s">
        <v>15219</v>
      </c>
    </row>
    <row r="16988" spans="1:2" x14ac:dyDescent="0.25">
      <c r="A16988" s="62">
        <v>80131502</v>
      </c>
      <c r="B16988" s="63" t="s">
        <v>5095</v>
      </c>
    </row>
    <row r="16989" spans="1:2" x14ac:dyDescent="0.25">
      <c r="A16989" s="62">
        <v>80131503</v>
      </c>
      <c r="B16989" s="63" t="s">
        <v>16843</v>
      </c>
    </row>
    <row r="16990" spans="1:2" x14ac:dyDescent="0.25">
      <c r="A16990" s="62">
        <v>80131601</v>
      </c>
      <c r="B16990" s="63" t="s">
        <v>9593</v>
      </c>
    </row>
    <row r="16991" spans="1:2" x14ac:dyDescent="0.25">
      <c r="A16991" s="62">
        <v>80131602</v>
      </c>
      <c r="B16991" s="63" t="s">
        <v>14644</v>
      </c>
    </row>
    <row r="16992" spans="1:2" x14ac:dyDescent="0.25">
      <c r="A16992" s="62">
        <v>80131603</v>
      </c>
      <c r="B16992" s="63" t="s">
        <v>3241</v>
      </c>
    </row>
    <row r="16993" spans="1:2" x14ac:dyDescent="0.25">
      <c r="A16993" s="62">
        <v>80131604</v>
      </c>
      <c r="B16993" s="63" t="s">
        <v>11995</v>
      </c>
    </row>
    <row r="16994" spans="1:2" x14ac:dyDescent="0.25">
      <c r="A16994" s="62">
        <v>80131605</v>
      </c>
      <c r="B16994" s="63" t="s">
        <v>839</v>
      </c>
    </row>
    <row r="16995" spans="1:2" x14ac:dyDescent="0.25">
      <c r="A16995" s="62">
        <v>80131701</v>
      </c>
      <c r="B16995" s="63" t="s">
        <v>10565</v>
      </c>
    </row>
    <row r="16996" spans="1:2" x14ac:dyDescent="0.25">
      <c r="A16996" s="62">
        <v>80131702</v>
      </c>
      <c r="B16996" s="63" t="s">
        <v>12689</v>
      </c>
    </row>
    <row r="16997" spans="1:2" x14ac:dyDescent="0.25">
      <c r="A16997" s="62">
        <v>80131703</v>
      </c>
      <c r="B16997" s="63" t="s">
        <v>2015</v>
      </c>
    </row>
    <row r="16998" spans="1:2" x14ac:dyDescent="0.25">
      <c r="A16998" s="62">
        <v>80131801</v>
      </c>
      <c r="B16998" s="63" t="s">
        <v>12434</v>
      </c>
    </row>
    <row r="16999" spans="1:2" x14ac:dyDescent="0.25">
      <c r="A16999" s="62">
        <v>80131802</v>
      </c>
      <c r="B16999" s="63" t="s">
        <v>11346</v>
      </c>
    </row>
    <row r="17000" spans="1:2" x14ac:dyDescent="0.25">
      <c r="A17000" s="62">
        <v>80131803</v>
      </c>
      <c r="B17000" s="63" t="s">
        <v>9626</v>
      </c>
    </row>
    <row r="17001" spans="1:2" x14ac:dyDescent="0.25">
      <c r="A17001" s="62">
        <v>80141501</v>
      </c>
      <c r="B17001" s="63" t="s">
        <v>4880</v>
      </c>
    </row>
    <row r="17002" spans="1:2" x14ac:dyDescent="0.25">
      <c r="A17002" s="62">
        <v>80141502</v>
      </c>
      <c r="B17002" s="63" t="s">
        <v>1569</v>
      </c>
    </row>
    <row r="17003" spans="1:2" x14ac:dyDescent="0.25">
      <c r="A17003" s="62">
        <v>80141503</v>
      </c>
      <c r="B17003" s="63" t="s">
        <v>15094</v>
      </c>
    </row>
    <row r="17004" spans="1:2" x14ac:dyDescent="0.25">
      <c r="A17004" s="62">
        <v>80141504</v>
      </c>
      <c r="B17004" s="63" t="s">
        <v>9160</v>
      </c>
    </row>
    <row r="17005" spans="1:2" x14ac:dyDescent="0.25">
      <c r="A17005" s="62">
        <v>80141505</v>
      </c>
      <c r="B17005" s="63" t="s">
        <v>8153</v>
      </c>
    </row>
    <row r="17006" spans="1:2" x14ac:dyDescent="0.25">
      <c r="A17006" s="62">
        <v>80141506</v>
      </c>
      <c r="B17006" s="63" t="s">
        <v>3612</v>
      </c>
    </row>
    <row r="17007" spans="1:2" x14ac:dyDescent="0.25">
      <c r="A17007" s="62">
        <v>80141507</v>
      </c>
      <c r="B17007" s="63" t="s">
        <v>10047</v>
      </c>
    </row>
    <row r="17008" spans="1:2" x14ac:dyDescent="0.25">
      <c r="A17008" s="62">
        <v>80141508</v>
      </c>
      <c r="B17008" s="63" t="s">
        <v>15856</v>
      </c>
    </row>
    <row r="17009" spans="1:2" x14ac:dyDescent="0.25">
      <c r="A17009" s="62">
        <v>80141509</v>
      </c>
      <c r="B17009" s="63" t="s">
        <v>8750</v>
      </c>
    </row>
    <row r="17010" spans="1:2" x14ac:dyDescent="0.25">
      <c r="A17010" s="62">
        <v>80141510</v>
      </c>
      <c r="B17010" s="63" t="s">
        <v>9002</v>
      </c>
    </row>
    <row r="17011" spans="1:2" x14ac:dyDescent="0.25">
      <c r="A17011" s="62">
        <v>80141511</v>
      </c>
      <c r="B17011" s="63" t="s">
        <v>4240</v>
      </c>
    </row>
    <row r="17012" spans="1:2" x14ac:dyDescent="0.25">
      <c r="A17012" s="62">
        <v>80141512</v>
      </c>
      <c r="B17012" s="63" t="s">
        <v>9995</v>
      </c>
    </row>
    <row r="17013" spans="1:2" x14ac:dyDescent="0.25">
      <c r="A17013" s="62">
        <v>80141513</v>
      </c>
      <c r="B17013" s="63" t="s">
        <v>5319</v>
      </c>
    </row>
    <row r="17014" spans="1:2" x14ac:dyDescent="0.25">
      <c r="A17014" s="62">
        <v>80141514</v>
      </c>
      <c r="B17014" s="63" t="s">
        <v>15884</v>
      </c>
    </row>
    <row r="17015" spans="1:2" x14ac:dyDescent="0.25">
      <c r="A17015" s="62">
        <v>80141601</v>
      </c>
      <c r="B17015" s="63" t="s">
        <v>13680</v>
      </c>
    </row>
    <row r="17016" spans="1:2" x14ac:dyDescent="0.25">
      <c r="A17016" s="62">
        <v>80141602</v>
      </c>
      <c r="B17016" s="63" t="s">
        <v>14486</v>
      </c>
    </row>
    <row r="17017" spans="1:2" x14ac:dyDescent="0.25">
      <c r="A17017" s="62">
        <v>80141603</v>
      </c>
      <c r="B17017" s="63" t="s">
        <v>1991</v>
      </c>
    </row>
    <row r="17018" spans="1:2" x14ac:dyDescent="0.25">
      <c r="A17018" s="62">
        <v>80141604</v>
      </c>
      <c r="B17018" s="63" t="s">
        <v>9843</v>
      </c>
    </row>
    <row r="17019" spans="1:2" x14ac:dyDescent="0.25">
      <c r="A17019" s="62">
        <v>80141605</v>
      </c>
      <c r="B17019" s="63" t="s">
        <v>15841</v>
      </c>
    </row>
    <row r="17020" spans="1:2" x14ac:dyDescent="0.25">
      <c r="A17020" s="62">
        <v>80141606</v>
      </c>
      <c r="B17020" s="63" t="s">
        <v>18295</v>
      </c>
    </row>
    <row r="17021" spans="1:2" x14ac:dyDescent="0.25">
      <c r="A17021" s="62">
        <v>80141607</v>
      </c>
      <c r="B17021" s="63" t="s">
        <v>4091</v>
      </c>
    </row>
    <row r="17022" spans="1:2" x14ac:dyDescent="0.25">
      <c r="A17022" s="62">
        <v>80141609</v>
      </c>
      <c r="B17022" s="63" t="s">
        <v>1527</v>
      </c>
    </row>
    <row r="17023" spans="1:2" x14ac:dyDescent="0.25">
      <c r="A17023" s="62">
        <v>80141610</v>
      </c>
      <c r="B17023" s="63" t="s">
        <v>621</v>
      </c>
    </row>
    <row r="17024" spans="1:2" x14ac:dyDescent="0.25">
      <c r="A17024" s="62">
        <v>80141611</v>
      </c>
      <c r="B17024" s="63" t="s">
        <v>8799</v>
      </c>
    </row>
    <row r="17025" spans="1:2" x14ac:dyDescent="0.25">
      <c r="A17025" s="62">
        <v>80141612</v>
      </c>
      <c r="B17025" s="63" t="s">
        <v>16531</v>
      </c>
    </row>
    <row r="17026" spans="1:2" x14ac:dyDescent="0.25">
      <c r="A17026" s="62">
        <v>80141613</v>
      </c>
      <c r="B17026" s="63" t="s">
        <v>14643</v>
      </c>
    </row>
    <row r="17027" spans="1:2" x14ac:dyDescent="0.25">
      <c r="A17027" s="62">
        <v>80141614</v>
      </c>
      <c r="B17027" s="63" t="s">
        <v>2470</v>
      </c>
    </row>
    <row r="17028" spans="1:2" x14ac:dyDescent="0.25">
      <c r="A17028" s="62">
        <v>80141615</v>
      </c>
      <c r="B17028" s="63" t="s">
        <v>8847</v>
      </c>
    </row>
    <row r="17029" spans="1:2" x14ac:dyDescent="0.25">
      <c r="A17029" s="62">
        <v>80141616</v>
      </c>
      <c r="B17029" s="63" t="s">
        <v>3182</v>
      </c>
    </row>
    <row r="17030" spans="1:2" x14ac:dyDescent="0.25">
      <c r="A17030" s="62">
        <v>80141617</v>
      </c>
      <c r="B17030" s="63" t="s">
        <v>10801</v>
      </c>
    </row>
    <row r="17031" spans="1:2" x14ac:dyDescent="0.25">
      <c r="A17031" s="62">
        <v>80141618</v>
      </c>
      <c r="B17031" s="63" t="s">
        <v>3045</v>
      </c>
    </row>
    <row r="17032" spans="1:2" x14ac:dyDescent="0.25">
      <c r="A17032" s="62">
        <v>80141619</v>
      </c>
      <c r="B17032" s="63" t="s">
        <v>10674</v>
      </c>
    </row>
    <row r="17033" spans="1:2" x14ac:dyDescent="0.25">
      <c r="A17033" s="62">
        <v>80141620</v>
      </c>
      <c r="B17033" s="63" t="s">
        <v>13468</v>
      </c>
    </row>
    <row r="17034" spans="1:2" x14ac:dyDescent="0.25">
      <c r="A17034" s="62">
        <v>80141621</v>
      </c>
      <c r="B17034" s="63" t="s">
        <v>9712</v>
      </c>
    </row>
    <row r="17035" spans="1:2" x14ac:dyDescent="0.25">
      <c r="A17035" s="62">
        <v>80141622</v>
      </c>
      <c r="B17035" s="63" t="s">
        <v>11337</v>
      </c>
    </row>
    <row r="17036" spans="1:2" x14ac:dyDescent="0.25">
      <c r="A17036" s="62">
        <v>80141701</v>
      </c>
      <c r="B17036" s="63" t="s">
        <v>7335</v>
      </c>
    </row>
    <row r="17037" spans="1:2" x14ac:dyDescent="0.25">
      <c r="A17037" s="62">
        <v>80141702</v>
      </c>
      <c r="B17037" s="63" t="s">
        <v>2705</v>
      </c>
    </row>
    <row r="17038" spans="1:2" x14ac:dyDescent="0.25">
      <c r="A17038" s="62">
        <v>80141703</v>
      </c>
      <c r="B17038" s="63" t="s">
        <v>4850</v>
      </c>
    </row>
    <row r="17039" spans="1:2" x14ac:dyDescent="0.25">
      <c r="A17039" s="62">
        <v>80141704</v>
      </c>
      <c r="B17039" s="63" t="s">
        <v>3390</v>
      </c>
    </row>
    <row r="17040" spans="1:2" x14ac:dyDescent="0.25">
      <c r="A17040" s="62">
        <v>80141705</v>
      </c>
      <c r="B17040" s="63" t="s">
        <v>7223</v>
      </c>
    </row>
    <row r="17041" spans="1:2" x14ac:dyDescent="0.25">
      <c r="A17041" s="62">
        <v>80141801</v>
      </c>
      <c r="B17041" s="63" t="s">
        <v>12539</v>
      </c>
    </row>
    <row r="17042" spans="1:2" x14ac:dyDescent="0.25">
      <c r="A17042" s="62">
        <v>80141802</v>
      </c>
      <c r="B17042" s="63" t="s">
        <v>12601</v>
      </c>
    </row>
    <row r="17043" spans="1:2" x14ac:dyDescent="0.25">
      <c r="A17043" s="62">
        <v>80141803</v>
      </c>
      <c r="B17043" s="63" t="s">
        <v>6493</v>
      </c>
    </row>
    <row r="17044" spans="1:2" x14ac:dyDescent="0.25">
      <c r="A17044" s="62">
        <v>80141901</v>
      </c>
      <c r="B17044" s="63" t="s">
        <v>10287</v>
      </c>
    </row>
    <row r="17045" spans="1:2" x14ac:dyDescent="0.25">
      <c r="A17045" s="62">
        <v>80141902</v>
      </c>
      <c r="B17045" s="63" t="s">
        <v>12608</v>
      </c>
    </row>
    <row r="17046" spans="1:2" x14ac:dyDescent="0.25">
      <c r="A17046" s="62">
        <v>80141903</v>
      </c>
      <c r="B17046" s="63" t="s">
        <v>14100</v>
      </c>
    </row>
    <row r="17047" spans="1:2" x14ac:dyDescent="0.25">
      <c r="A17047" s="62">
        <v>80151501</v>
      </c>
      <c r="B17047" s="63" t="s">
        <v>13531</v>
      </c>
    </row>
    <row r="17048" spans="1:2" x14ac:dyDescent="0.25">
      <c r="A17048" s="62">
        <v>80151502</v>
      </c>
      <c r="B17048" s="63" t="s">
        <v>7373</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3774</v>
      </c>
    </row>
    <row r="17052" spans="1:2" x14ac:dyDescent="0.25">
      <c r="A17052" s="62">
        <v>80151601</v>
      </c>
      <c r="B17052" s="63" t="s">
        <v>11077</v>
      </c>
    </row>
    <row r="17053" spans="1:2" x14ac:dyDescent="0.25">
      <c r="A17053" s="62">
        <v>80151602</v>
      </c>
      <c r="B17053" s="63" t="s">
        <v>8905</v>
      </c>
    </row>
    <row r="17054" spans="1:2" x14ac:dyDescent="0.25">
      <c r="A17054" s="62">
        <v>80151603</v>
      </c>
      <c r="B17054" s="63" t="s">
        <v>6654</v>
      </c>
    </row>
    <row r="17055" spans="1:2" x14ac:dyDescent="0.25">
      <c r="A17055" s="62">
        <v>80151604</v>
      </c>
      <c r="B17055" s="63" t="s">
        <v>13929</v>
      </c>
    </row>
    <row r="17056" spans="1:2" x14ac:dyDescent="0.25">
      <c r="A17056" s="62">
        <v>80161501</v>
      </c>
      <c r="B17056" s="63" t="s">
        <v>18042</v>
      </c>
    </row>
    <row r="17057" spans="1:2" x14ac:dyDescent="0.25">
      <c r="A17057" s="62">
        <v>80161502</v>
      </c>
      <c r="B17057" s="63" t="s">
        <v>2973</v>
      </c>
    </row>
    <row r="17058" spans="1:2" x14ac:dyDescent="0.25">
      <c r="A17058" s="62">
        <v>80161503</v>
      </c>
      <c r="B17058" s="63" t="s">
        <v>2139</v>
      </c>
    </row>
    <row r="17059" spans="1:2" x14ac:dyDescent="0.25">
      <c r="A17059" s="62">
        <v>80161504</v>
      </c>
      <c r="B17059" s="63" t="s">
        <v>11673</v>
      </c>
    </row>
    <row r="17060" spans="1:2" x14ac:dyDescent="0.25">
      <c r="A17060" s="62">
        <v>80161505</v>
      </c>
      <c r="B17060" s="63" t="s">
        <v>6519</v>
      </c>
    </row>
    <row r="17061" spans="1:2" x14ac:dyDescent="0.25">
      <c r="A17061" s="62">
        <v>80161506</v>
      </c>
      <c r="B17061" s="63" t="s">
        <v>12507</v>
      </c>
    </row>
    <row r="17062" spans="1:2" x14ac:dyDescent="0.25">
      <c r="A17062" s="62">
        <v>80161507</v>
      </c>
      <c r="B17062" s="63" t="s">
        <v>18349</v>
      </c>
    </row>
    <row r="17063" spans="1:2" x14ac:dyDescent="0.25">
      <c r="A17063" s="62">
        <v>80161508</v>
      </c>
      <c r="B17063" s="63" t="s">
        <v>2409</v>
      </c>
    </row>
    <row r="17064" spans="1:2" x14ac:dyDescent="0.25">
      <c r="A17064" s="62">
        <v>80161601</v>
      </c>
      <c r="B17064" s="63" t="s">
        <v>7916</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4148</v>
      </c>
    </row>
    <row r="17068" spans="1:2" x14ac:dyDescent="0.25">
      <c r="A17068" s="62">
        <v>81101502</v>
      </c>
      <c r="B17068" s="63" t="s">
        <v>7381</v>
      </c>
    </row>
    <row r="17069" spans="1:2" x14ac:dyDescent="0.25">
      <c r="A17069" s="62">
        <v>81101503</v>
      </c>
      <c r="B17069" s="63" t="s">
        <v>12755</v>
      </c>
    </row>
    <row r="17070" spans="1:2" x14ac:dyDescent="0.25">
      <c r="A17070" s="62">
        <v>81101505</v>
      </c>
      <c r="B17070" s="63" t="s">
        <v>254</v>
      </c>
    </row>
    <row r="17071" spans="1:2" x14ac:dyDescent="0.25">
      <c r="A17071" s="62">
        <v>81101506</v>
      </c>
      <c r="B17071" s="63" t="s">
        <v>12626</v>
      </c>
    </row>
    <row r="17072" spans="1:2" x14ac:dyDescent="0.25">
      <c r="A17072" s="62">
        <v>81101507</v>
      </c>
      <c r="B17072" s="63" t="s">
        <v>5931</v>
      </c>
    </row>
    <row r="17073" spans="1:2" x14ac:dyDescent="0.25">
      <c r="A17073" s="62">
        <v>81101508</v>
      </c>
      <c r="B17073" s="63" t="s">
        <v>18603</v>
      </c>
    </row>
    <row r="17074" spans="1:2" x14ac:dyDescent="0.25">
      <c r="A17074" s="62">
        <v>81101509</v>
      </c>
      <c r="B17074" s="63" t="s">
        <v>9576</v>
      </c>
    </row>
    <row r="17075" spans="1:2" x14ac:dyDescent="0.25">
      <c r="A17075" s="62">
        <v>81101510</v>
      </c>
      <c r="B17075" s="63" t="s">
        <v>14994</v>
      </c>
    </row>
    <row r="17076" spans="1:2" x14ac:dyDescent="0.25">
      <c r="A17076" s="62">
        <v>81101511</v>
      </c>
      <c r="B17076" s="63" t="s">
        <v>3551</v>
      </c>
    </row>
    <row r="17077" spans="1:2" x14ac:dyDescent="0.25">
      <c r="A17077" s="62">
        <v>81101512</v>
      </c>
      <c r="B17077" s="63" t="s">
        <v>18304</v>
      </c>
    </row>
    <row r="17078" spans="1:2" x14ac:dyDescent="0.25">
      <c r="A17078" s="62">
        <v>81101513</v>
      </c>
      <c r="B17078" s="63" t="s">
        <v>8698</v>
      </c>
    </row>
    <row r="17079" spans="1:2" x14ac:dyDescent="0.25">
      <c r="A17079" s="62">
        <v>81101601</v>
      </c>
      <c r="B17079" s="63" t="s">
        <v>7292</v>
      </c>
    </row>
    <row r="17080" spans="1:2" x14ac:dyDescent="0.25">
      <c r="A17080" s="62">
        <v>81101602</v>
      </c>
      <c r="B17080" s="63" t="s">
        <v>227</v>
      </c>
    </row>
    <row r="17081" spans="1:2" x14ac:dyDescent="0.25">
      <c r="A17081" s="62">
        <v>81101603</v>
      </c>
      <c r="B17081" s="63" t="s">
        <v>5080</v>
      </c>
    </row>
    <row r="17082" spans="1:2" x14ac:dyDescent="0.25">
      <c r="A17082" s="62">
        <v>81101604</v>
      </c>
      <c r="B17082" s="63" t="s">
        <v>5826</v>
      </c>
    </row>
    <row r="17083" spans="1:2" x14ac:dyDescent="0.25">
      <c r="A17083" s="62">
        <v>81101605</v>
      </c>
      <c r="B17083" s="63" t="s">
        <v>2127</v>
      </c>
    </row>
    <row r="17084" spans="1:2" x14ac:dyDescent="0.25">
      <c r="A17084" s="62">
        <v>81101701</v>
      </c>
      <c r="B17084" s="63" t="s">
        <v>12220</v>
      </c>
    </row>
    <row r="17085" spans="1:2" x14ac:dyDescent="0.25">
      <c r="A17085" s="62">
        <v>81101702</v>
      </c>
      <c r="B17085" s="63" t="s">
        <v>17699</v>
      </c>
    </row>
    <row r="17086" spans="1:2" x14ac:dyDescent="0.25">
      <c r="A17086" s="62">
        <v>81101703</v>
      </c>
      <c r="B17086" s="63" t="s">
        <v>15325</v>
      </c>
    </row>
    <row r="17087" spans="1:2" x14ac:dyDescent="0.25">
      <c r="A17087" s="62">
        <v>81101801</v>
      </c>
      <c r="B17087" s="63" t="s">
        <v>6105</v>
      </c>
    </row>
    <row r="17088" spans="1:2" x14ac:dyDescent="0.25">
      <c r="A17088" s="62">
        <v>81101902</v>
      </c>
      <c r="B17088" s="63" t="s">
        <v>11730</v>
      </c>
    </row>
    <row r="17089" spans="1:2" x14ac:dyDescent="0.25">
      <c r="A17089" s="62">
        <v>81102001</v>
      </c>
      <c r="B17089" s="63" t="s">
        <v>11470</v>
      </c>
    </row>
    <row r="17090" spans="1:2" x14ac:dyDescent="0.25">
      <c r="A17090" s="62">
        <v>81102101</v>
      </c>
      <c r="B17090" s="63" t="s">
        <v>13118</v>
      </c>
    </row>
    <row r="17091" spans="1:2" x14ac:dyDescent="0.25">
      <c r="A17091" s="62">
        <v>81102201</v>
      </c>
      <c r="B17091" s="63" t="s">
        <v>11229</v>
      </c>
    </row>
    <row r="17092" spans="1:2" x14ac:dyDescent="0.25">
      <c r="A17092" s="62">
        <v>81102202</v>
      </c>
      <c r="B17092" s="63" t="s">
        <v>8664</v>
      </c>
    </row>
    <row r="17093" spans="1:2" x14ac:dyDescent="0.25">
      <c r="A17093" s="62">
        <v>81102203</v>
      </c>
      <c r="B17093" s="63" t="s">
        <v>5094</v>
      </c>
    </row>
    <row r="17094" spans="1:2" x14ac:dyDescent="0.25">
      <c r="A17094" s="62">
        <v>81102301</v>
      </c>
      <c r="B17094" s="63" t="s">
        <v>2786</v>
      </c>
    </row>
    <row r="17095" spans="1:2" x14ac:dyDescent="0.25">
      <c r="A17095" s="62">
        <v>81111501</v>
      </c>
      <c r="B17095" s="63" t="s">
        <v>17290</v>
      </c>
    </row>
    <row r="17096" spans="1:2" x14ac:dyDescent="0.25">
      <c r="A17096" s="62">
        <v>81111502</v>
      </c>
      <c r="B17096" s="63" t="s">
        <v>3155</v>
      </c>
    </row>
    <row r="17097" spans="1:2" x14ac:dyDescent="0.25">
      <c r="A17097" s="62">
        <v>81111503</v>
      </c>
      <c r="B17097" s="63" t="s">
        <v>5894</v>
      </c>
    </row>
    <row r="17098" spans="1:2" x14ac:dyDescent="0.25">
      <c r="A17098" s="62">
        <v>81111504</v>
      </c>
      <c r="B17098" s="63" t="s">
        <v>13739</v>
      </c>
    </row>
    <row r="17099" spans="1:2" x14ac:dyDescent="0.25">
      <c r="A17099" s="62">
        <v>81111505</v>
      </c>
      <c r="B17099" s="63" t="s">
        <v>1346</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1816</v>
      </c>
    </row>
    <row r="17103" spans="1:2" x14ac:dyDescent="0.25">
      <c r="A17103" s="62">
        <v>81111509</v>
      </c>
      <c r="B17103" s="63" t="s">
        <v>10715</v>
      </c>
    </row>
    <row r="17104" spans="1:2" x14ac:dyDescent="0.25">
      <c r="A17104" s="62">
        <v>81111510</v>
      </c>
      <c r="B17104" s="63" t="s">
        <v>10071</v>
      </c>
    </row>
    <row r="17105" spans="1:2" x14ac:dyDescent="0.25">
      <c r="A17105" s="62">
        <v>81111601</v>
      </c>
      <c r="B17105" s="63" t="s">
        <v>609</v>
      </c>
    </row>
    <row r="17106" spans="1:2" x14ac:dyDescent="0.25">
      <c r="A17106" s="62">
        <v>81111602</v>
      </c>
      <c r="B17106" s="63" t="s">
        <v>6679</v>
      </c>
    </row>
    <row r="17107" spans="1:2" x14ac:dyDescent="0.25">
      <c r="A17107" s="62">
        <v>81111603</v>
      </c>
      <c r="B17107" s="63" t="s">
        <v>6942</v>
      </c>
    </row>
    <row r="17108" spans="1:2" x14ac:dyDescent="0.25">
      <c r="A17108" s="62">
        <v>81111604</v>
      </c>
      <c r="B17108" s="63" t="s">
        <v>909</v>
      </c>
    </row>
    <row r="17109" spans="1:2" x14ac:dyDescent="0.25">
      <c r="A17109" s="62">
        <v>81111605</v>
      </c>
      <c r="B17109" s="63" t="s">
        <v>11893</v>
      </c>
    </row>
    <row r="17110" spans="1:2" x14ac:dyDescent="0.25">
      <c r="A17110" s="62">
        <v>81111606</v>
      </c>
      <c r="B17110" s="63" t="s">
        <v>12819</v>
      </c>
    </row>
    <row r="17111" spans="1:2" x14ac:dyDescent="0.25">
      <c r="A17111" s="62">
        <v>81111607</v>
      </c>
      <c r="B17111" s="63" t="s">
        <v>2193</v>
      </c>
    </row>
    <row r="17112" spans="1:2" x14ac:dyDescent="0.25">
      <c r="A17112" s="62">
        <v>81111608</v>
      </c>
      <c r="B17112" s="63" t="s">
        <v>7931</v>
      </c>
    </row>
    <row r="17113" spans="1:2" x14ac:dyDescent="0.25">
      <c r="A17113" s="62">
        <v>81111609</v>
      </c>
      <c r="B17113" s="63" t="s">
        <v>2321</v>
      </c>
    </row>
    <row r="17114" spans="1:2" x14ac:dyDescent="0.25">
      <c r="A17114" s="62">
        <v>81111610</v>
      </c>
      <c r="B17114" s="63" t="s">
        <v>2131</v>
      </c>
    </row>
    <row r="17115" spans="1:2" x14ac:dyDescent="0.25">
      <c r="A17115" s="62">
        <v>81111611</v>
      </c>
      <c r="B17115" s="63" t="s">
        <v>3669</v>
      </c>
    </row>
    <row r="17116" spans="1:2" x14ac:dyDescent="0.25">
      <c r="A17116" s="62">
        <v>81111612</v>
      </c>
      <c r="B17116" s="63" t="s">
        <v>11793</v>
      </c>
    </row>
    <row r="17117" spans="1:2" x14ac:dyDescent="0.25">
      <c r="A17117" s="62">
        <v>81111613</v>
      </c>
      <c r="B17117" s="63" t="s">
        <v>6620</v>
      </c>
    </row>
    <row r="17118" spans="1:2" x14ac:dyDescent="0.25">
      <c r="A17118" s="62">
        <v>81111701</v>
      </c>
      <c r="B17118" s="63" t="s">
        <v>6927</v>
      </c>
    </row>
    <row r="17119" spans="1:2" x14ac:dyDescent="0.25">
      <c r="A17119" s="62">
        <v>81111702</v>
      </c>
      <c r="B17119" s="63" t="s">
        <v>12265</v>
      </c>
    </row>
    <row r="17120" spans="1:2" x14ac:dyDescent="0.25">
      <c r="A17120" s="62">
        <v>81111703</v>
      </c>
      <c r="B17120" s="63" t="s">
        <v>7901</v>
      </c>
    </row>
    <row r="17121" spans="1:2" x14ac:dyDescent="0.25">
      <c r="A17121" s="62">
        <v>81111704</v>
      </c>
      <c r="B17121" s="63" t="s">
        <v>8449</v>
      </c>
    </row>
    <row r="17122" spans="1:2" x14ac:dyDescent="0.25">
      <c r="A17122" s="62">
        <v>81111705</v>
      </c>
      <c r="B17122" s="63" t="s">
        <v>6949</v>
      </c>
    </row>
    <row r="17123" spans="1:2" x14ac:dyDescent="0.25">
      <c r="A17123" s="62">
        <v>81111801</v>
      </c>
      <c r="B17123" s="63" t="s">
        <v>8536</v>
      </c>
    </row>
    <row r="17124" spans="1:2" x14ac:dyDescent="0.25">
      <c r="A17124" s="62">
        <v>81111802</v>
      </c>
      <c r="B17124" s="63" t="s">
        <v>16025</v>
      </c>
    </row>
    <row r="17125" spans="1:2" x14ac:dyDescent="0.25">
      <c r="A17125" s="62">
        <v>81111803</v>
      </c>
      <c r="B17125" s="63" t="s">
        <v>6284</v>
      </c>
    </row>
    <row r="17126" spans="1:2" x14ac:dyDescent="0.25">
      <c r="A17126" s="62">
        <v>81111804</v>
      </c>
      <c r="B17126" s="63" t="s">
        <v>9245</v>
      </c>
    </row>
    <row r="17127" spans="1:2" x14ac:dyDescent="0.25">
      <c r="A17127" s="62">
        <v>81111805</v>
      </c>
      <c r="B17127" s="63" t="s">
        <v>14759</v>
      </c>
    </row>
    <row r="17128" spans="1:2" x14ac:dyDescent="0.25">
      <c r="A17128" s="62">
        <v>81111806</v>
      </c>
      <c r="B17128" s="63" t="s">
        <v>1172</v>
      </c>
    </row>
    <row r="17129" spans="1:2" x14ac:dyDescent="0.25">
      <c r="A17129" s="62">
        <v>81111807</v>
      </c>
      <c r="B17129" s="63" t="s">
        <v>12865</v>
      </c>
    </row>
    <row r="17130" spans="1:2" x14ac:dyDescent="0.25">
      <c r="A17130" s="62">
        <v>81111808</v>
      </c>
      <c r="B17130" s="63" t="s">
        <v>11884</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14645</v>
      </c>
    </row>
    <row r="17134" spans="1:2" x14ac:dyDescent="0.25">
      <c r="A17134" s="62">
        <v>81111812</v>
      </c>
      <c r="B17134" s="63" t="s">
        <v>4767</v>
      </c>
    </row>
    <row r="17135" spans="1:2" x14ac:dyDescent="0.25">
      <c r="A17135" s="62">
        <v>81111814</v>
      </c>
      <c r="B17135" s="63" t="s">
        <v>8074</v>
      </c>
    </row>
    <row r="17136" spans="1:2" x14ac:dyDescent="0.25">
      <c r="A17136" s="62">
        <v>81111818</v>
      </c>
      <c r="B17136" s="63" t="s">
        <v>7382</v>
      </c>
    </row>
    <row r="17137" spans="1:2" x14ac:dyDescent="0.25">
      <c r="A17137" s="62">
        <v>81111901</v>
      </c>
      <c r="B17137" s="63" t="s">
        <v>15822</v>
      </c>
    </row>
    <row r="17138" spans="1:2" x14ac:dyDescent="0.25">
      <c r="A17138" s="62">
        <v>81111902</v>
      </c>
      <c r="B17138" s="63" t="s">
        <v>12118</v>
      </c>
    </row>
    <row r="17139" spans="1:2" x14ac:dyDescent="0.25">
      <c r="A17139" s="62">
        <v>81112001</v>
      </c>
      <c r="B17139" s="63" t="s">
        <v>13748</v>
      </c>
    </row>
    <row r="17140" spans="1:2" x14ac:dyDescent="0.25">
      <c r="A17140" s="62">
        <v>81112002</v>
      </c>
      <c r="B17140" s="63" t="s">
        <v>8008</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12629</v>
      </c>
    </row>
    <row r="17144" spans="1:2" x14ac:dyDescent="0.25">
      <c r="A17144" s="62">
        <v>81112006</v>
      </c>
      <c r="B17144" s="63" t="s">
        <v>5723</v>
      </c>
    </row>
    <row r="17145" spans="1:2" x14ac:dyDescent="0.25">
      <c r="A17145" s="62">
        <v>81112007</v>
      </c>
      <c r="B17145" s="63" t="s">
        <v>4782</v>
      </c>
    </row>
    <row r="17146" spans="1:2" x14ac:dyDescent="0.25">
      <c r="A17146" s="62">
        <v>81112008</v>
      </c>
      <c r="B17146" s="63" t="s">
        <v>15678</v>
      </c>
    </row>
    <row r="17147" spans="1:2" x14ac:dyDescent="0.25">
      <c r="A17147" s="62">
        <v>81112009</v>
      </c>
      <c r="B17147" s="63" t="s">
        <v>18365</v>
      </c>
    </row>
    <row r="17148" spans="1:2" x14ac:dyDescent="0.25">
      <c r="A17148" s="62">
        <v>81112010</v>
      </c>
      <c r="B17148" s="63" t="s">
        <v>1279</v>
      </c>
    </row>
    <row r="17149" spans="1:2" x14ac:dyDescent="0.25">
      <c r="A17149" s="62">
        <v>81112101</v>
      </c>
      <c r="B17149" s="63" t="s">
        <v>5801</v>
      </c>
    </row>
    <row r="17150" spans="1:2" x14ac:dyDescent="0.25">
      <c r="A17150" s="62">
        <v>81112102</v>
      </c>
      <c r="B17150" s="63" t="s">
        <v>14268</v>
      </c>
    </row>
    <row r="17151" spans="1:2" x14ac:dyDescent="0.25">
      <c r="A17151" s="62">
        <v>81112103</v>
      </c>
      <c r="B17151" s="63" t="s">
        <v>5227</v>
      </c>
    </row>
    <row r="17152" spans="1:2" x14ac:dyDescent="0.25">
      <c r="A17152" s="62">
        <v>81112104</v>
      </c>
      <c r="B17152" s="63" t="s">
        <v>15228</v>
      </c>
    </row>
    <row r="17153" spans="1:2" x14ac:dyDescent="0.25">
      <c r="A17153" s="62">
        <v>81112105</v>
      </c>
      <c r="B17153" s="63" t="s">
        <v>2342</v>
      </c>
    </row>
    <row r="17154" spans="1:2" x14ac:dyDescent="0.25">
      <c r="A17154" s="62">
        <v>81112106</v>
      </c>
      <c r="B17154" s="63" t="s">
        <v>9038</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5745</v>
      </c>
    </row>
    <row r="17158" spans="1:2" x14ac:dyDescent="0.25">
      <c r="A17158" s="62">
        <v>81121501</v>
      </c>
      <c r="B17158" s="63" t="s">
        <v>14013</v>
      </c>
    </row>
    <row r="17159" spans="1:2" x14ac:dyDescent="0.25">
      <c r="A17159" s="62">
        <v>81121502</v>
      </c>
      <c r="B17159" s="63" t="s">
        <v>4747</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2350</v>
      </c>
    </row>
    <row r="17163" spans="1:2" x14ac:dyDescent="0.25">
      <c r="A17163" s="62">
        <v>81121602</v>
      </c>
      <c r="B17163" s="63" t="s">
        <v>15159</v>
      </c>
    </row>
    <row r="17164" spans="1:2" x14ac:dyDescent="0.25">
      <c r="A17164" s="62">
        <v>81121603</v>
      </c>
      <c r="B17164" s="63" t="s">
        <v>2954</v>
      </c>
    </row>
    <row r="17165" spans="1:2" x14ac:dyDescent="0.25">
      <c r="A17165" s="62">
        <v>81121604</v>
      </c>
      <c r="B17165" s="63" t="s">
        <v>4298</v>
      </c>
    </row>
    <row r="17166" spans="1:2" x14ac:dyDescent="0.25">
      <c r="A17166" s="62">
        <v>81121605</v>
      </c>
      <c r="B17166" s="63" t="s">
        <v>11961</v>
      </c>
    </row>
    <row r="17167" spans="1:2" x14ac:dyDescent="0.25">
      <c r="A17167" s="62">
        <v>81121606</v>
      </c>
      <c r="B17167" s="63" t="s">
        <v>8879</v>
      </c>
    </row>
    <row r="17168" spans="1:2" x14ac:dyDescent="0.25">
      <c r="A17168" s="62">
        <v>81121607</v>
      </c>
      <c r="B17168" s="63" t="s">
        <v>11113</v>
      </c>
    </row>
    <row r="17169" spans="1:2" x14ac:dyDescent="0.25">
      <c r="A17169" s="62">
        <v>81131501</v>
      </c>
      <c r="B17169" s="63" t="s">
        <v>17300</v>
      </c>
    </row>
    <row r="17170" spans="1:2" x14ac:dyDescent="0.25">
      <c r="A17170" s="62">
        <v>81131502</v>
      </c>
      <c r="B17170" s="63" t="s">
        <v>14153</v>
      </c>
    </row>
    <row r="17171" spans="1:2" x14ac:dyDescent="0.25">
      <c r="A17171" s="62">
        <v>81131503</v>
      </c>
      <c r="B17171" s="63" t="s">
        <v>8753</v>
      </c>
    </row>
    <row r="17172" spans="1:2" x14ac:dyDescent="0.25">
      <c r="A17172" s="62">
        <v>81131504</v>
      </c>
      <c r="B17172" s="63" t="s">
        <v>12449</v>
      </c>
    </row>
    <row r="17173" spans="1:2" x14ac:dyDescent="0.25">
      <c r="A17173" s="62">
        <v>81131505</v>
      </c>
      <c r="B17173" s="63" t="s">
        <v>256</v>
      </c>
    </row>
    <row r="17174" spans="1:2" x14ac:dyDescent="0.25">
      <c r="A17174" s="62">
        <v>81141501</v>
      </c>
      <c r="B17174" s="63" t="s">
        <v>12457</v>
      </c>
    </row>
    <row r="17175" spans="1:2" x14ac:dyDescent="0.25">
      <c r="A17175" s="62">
        <v>81141502</v>
      </c>
      <c r="B17175" s="63" t="s">
        <v>1409</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5936</v>
      </c>
    </row>
    <row r="17179" spans="1:2" x14ac:dyDescent="0.25">
      <c r="A17179" s="62">
        <v>81141506</v>
      </c>
      <c r="B17179" s="63" t="s">
        <v>3267</v>
      </c>
    </row>
    <row r="17180" spans="1:2" x14ac:dyDescent="0.25">
      <c r="A17180" s="62">
        <v>81141601</v>
      </c>
      <c r="B17180" s="63" t="s">
        <v>9488</v>
      </c>
    </row>
    <row r="17181" spans="1:2" x14ac:dyDescent="0.25">
      <c r="A17181" s="62">
        <v>81141602</v>
      </c>
      <c r="B17181" s="63" t="s">
        <v>6661</v>
      </c>
    </row>
    <row r="17182" spans="1:2" x14ac:dyDescent="0.25">
      <c r="A17182" s="62">
        <v>81141603</v>
      </c>
      <c r="B17182" s="63" t="s">
        <v>16308</v>
      </c>
    </row>
    <row r="17183" spans="1:2" x14ac:dyDescent="0.25">
      <c r="A17183" s="62">
        <v>81141604</v>
      </c>
      <c r="B17183" s="63" t="s">
        <v>6247</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6774</v>
      </c>
    </row>
    <row r="17187" spans="1:2" x14ac:dyDescent="0.25">
      <c r="A17187" s="62">
        <v>81141702</v>
      </c>
      <c r="B17187" s="63" t="s">
        <v>5681</v>
      </c>
    </row>
    <row r="17188" spans="1:2" x14ac:dyDescent="0.25">
      <c r="A17188" s="62">
        <v>81141703</v>
      </c>
      <c r="B17188" s="63" t="s">
        <v>6320</v>
      </c>
    </row>
    <row r="17189" spans="1:2" x14ac:dyDescent="0.25">
      <c r="A17189" s="62">
        <v>81141704</v>
      </c>
      <c r="B17189" s="63" t="s">
        <v>10558</v>
      </c>
    </row>
    <row r="17190" spans="1:2" x14ac:dyDescent="0.25">
      <c r="A17190" s="62">
        <v>81141801</v>
      </c>
      <c r="B17190" s="63" t="s">
        <v>3649</v>
      </c>
    </row>
    <row r="17191" spans="1:2" x14ac:dyDescent="0.25">
      <c r="A17191" s="62">
        <v>81141802</v>
      </c>
      <c r="B17191" s="63" t="s">
        <v>17673</v>
      </c>
    </row>
    <row r="17192" spans="1:2" x14ac:dyDescent="0.25">
      <c r="A17192" s="62">
        <v>81141803</v>
      </c>
      <c r="B17192" s="63" t="s">
        <v>14471</v>
      </c>
    </row>
    <row r="17193" spans="1:2" x14ac:dyDescent="0.25">
      <c r="A17193" s="62">
        <v>81141804</v>
      </c>
      <c r="B17193" s="63" t="s">
        <v>3226</v>
      </c>
    </row>
    <row r="17194" spans="1:2" x14ac:dyDescent="0.25">
      <c r="A17194" s="62">
        <v>81141805</v>
      </c>
      <c r="B17194" s="63" t="s">
        <v>659</v>
      </c>
    </row>
    <row r="17195" spans="1:2" x14ac:dyDescent="0.25">
      <c r="A17195" s="62">
        <v>81141806</v>
      </c>
      <c r="B17195" s="63" t="s">
        <v>2978</v>
      </c>
    </row>
    <row r="17196" spans="1:2" x14ac:dyDescent="0.25">
      <c r="A17196" s="62">
        <v>81141807</v>
      </c>
      <c r="B17196" s="63" t="s">
        <v>5390</v>
      </c>
    </row>
    <row r="17197" spans="1:2" x14ac:dyDescent="0.25">
      <c r="A17197" s="62">
        <v>81151501</v>
      </c>
      <c r="B17197" s="63" t="s">
        <v>15713</v>
      </c>
    </row>
    <row r="17198" spans="1:2" x14ac:dyDescent="0.25">
      <c r="A17198" s="62">
        <v>81151502</v>
      </c>
      <c r="B17198" s="63" t="s">
        <v>2364</v>
      </c>
    </row>
    <row r="17199" spans="1:2" x14ac:dyDescent="0.25">
      <c r="A17199" s="62">
        <v>81151503</v>
      </c>
      <c r="B17199" s="63" t="s">
        <v>12294</v>
      </c>
    </row>
    <row r="17200" spans="1:2" x14ac:dyDescent="0.25">
      <c r="A17200" s="62">
        <v>81151601</v>
      </c>
      <c r="B17200" s="63" t="s">
        <v>15224</v>
      </c>
    </row>
    <row r="17201" spans="1:2" x14ac:dyDescent="0.25">
      <c r="A17201" s="62">
        <v>81151602</v>
      </c>
      <c r="B17201" s="63" t="s">
        <v>4752</v>
      </c>
    </row>
    <row r="17202" spans="1:2" x14ac:dyDescent="0.25">
      <c r="A17202" s="62">
        <v>81151603</v>
      </c>
      <c r="B17202" s="63" t="s">
        <v>9910</v>
      </c>
    </row>
    <row r="17203" spans="1:2" x14ac:dyDescent="0.25">
      <c r="A17203" s="62">
        <v>81151604</v>
      </c>
      <c r="B17203" s="63" t="s">
        <v>3849</v>
      </c>
    </row>
    <row r="17204" spans="1:2" x14ac:dyDescent="0.25">
      <c r="A17204" s="62">
        <v>81151701</v>
      </c>
      <c r="B17204" s="63" t="s">
        <v>12879</v>
      </c>
    </row>
    <row r="17205" spans="1:2" x14ac:dyDescent="0.25">
      <c r="A17205" s="62">
        <v>81151702</v>
      </c>
      <c r="B17205" s="63" t="s">
        <v>1701</v>
      </c>
    </row>
    <row r="17206" spans="1:2" x14ac:dyDescent="0.25">
      <c r="A17206" s="62">
        <v>81151703</v>
      </c>
      <c r="B17206" s="63" t="s">
        <v>6687</v>
      </c>
    </row>
    <row r="17207" spans="1:2" x14ac:dyDescent="0.25">
      <c r="A17207" s="62">
        <v>81151704</v>
      </c>
      <c r="B17207" s="63" t="s">
        <v>14021</v>
      </c>
    </row>
    <row r="17208" spans="1:2" x14ac:dyDescent="0.25">
      <c r="A17208" s="62">
        <v>81151705</v>
      </c>
      <c r="B17208" s="63" t="s">
        <v>2224</v>
      </c>
    </row>
    <row r="17209" spans="1:2" x14ac:dyDescent="0.25">
      <c r="A17209" s="62">
        <v>81151801</v>
      </c>
      <c r="B17209" s="63" t="s">
        <v>1615</v>
      </c>
    </row>
    <row r="17210" spans="1:2" x14ac:dyDescent="0.25">
      <c r="A17210" s="62">
        <v>81151802</v>
      </c>
      <c r="B17210" s="63" t="s">
        <v>17126</v>
      </c>
    </row>
    <row r="17211" spans="1:2" x14ac:dyDescent="0.25">
      <c r="A17211" s="62">
        <v>81151803</v>
      </c>
      <c r="B17211" s="63" t="s">
        <v>2360</v>
      </c>
    </row>
    <row r="17212" spans="1:2" x14ac:dyDescent="0.25">
      <c r="A17212" s="62">
        <v>81151804</v>
      </c>
      <c r="B17212" s="63" t="s">
        <v>7975</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6545</v>
      </c>
    </row>
    <row r="17216" spans="1:2" x14ac:dyDescent="0.25">
      <c r="A17216" s="62">
        <v>81151902</v>
      </c>
      <c r="B17216" s="63" t="s">
        <v>11579</v>
      </c>
    </row>
    <row r="17217" spans="1:2" x14ac:dyDescent="0.25">
      <c r="A17217" s="62">
        <v>81151903</v>
      </c>
      <c r="B17217" s="63" t="s">
        <v>7584</v>
      </c>
    </row>
    <row r="17218" spans="1:2" x14ac:dyDescent="0.25">
      <c r="A17218" s="62">
        <v>81151904</v>
      </c>
      <c r="B17218" s="63" t="s">
        <v>948</v>
      </c>
    </row>
    <row r="17219" spans="1:2" x14ac:dyDescent="0.25">
      <c r="A17219" s="62">
        <v>82101501</v>
      </c>
      <c r="B17219" s="63" t="s">
        <v>6079</v>
      </c>
    </row>
    <row r="17220" spans="1:2" x14ac:dyDescent="0.25">
      <c r="A17220" s="62">
        <v>82101502</v>
      </c>
      <c r="B17220" s="63" t="s">
        <v>7234</v>
      </c>
    </row>
    <row r="17221" spans="1:2" x14ac:dyDescent="0.25">
      <c r="A17221" s="62">
        <v>82101503</v>
      </c>
      <c r="B17221" s="63" t="s">
        <v>5497</v>
      </c>
    </row>
    <row r="17222" spans="1:2" x14ac:dyDescent="0.25">
      <c r="A17222" s="62">
        <v>82101504</v>
      </c>
      <c r="B17222" s="63" t="s">
        <v>2834</v>
      </c>
    </row>
    <row r="17223" spans="1:2" x14ac:dyDescent="0.25">
      <c r="A17223" s="62">
        <v>82101505</v>
      </c>
      <c r="B17223" s="63" t="s">
        <v>3996</v>
      </c>
    </row>
    <row r="17224" spans="1:2" x14ac:dyDescent="0.25">
      <c r="A17224" s="62">
        <v>82101506</v>
      </c>
      <c r="B17224" s="63" t="s">
        <v>12618</v>
      </c>
    </row>
    <row r="17225" spans="1:2" x14ac:dyDescent="0.25">
      <c r="A17225" s="62">
        <v>82101507</v>
      </c>
      <c r="B17225" s="63" t="s">
        <v>15793</v>
      </c>
    </row>
    <row r="17226" spans="1:2" x14ac:dyDescent="0.25">
      <c r="A17226" s="62">
        <v>82101508</v>
      </c>
      <c r="B17226" s="63" t="s">
        <v>7297</v>
      </c>
    </row>
    <row r="17227" spans="1:2" x14ac:dyDescent="0.25">
      <c r="A17227" s="62">
        <v>82101601</v>
      </c>
      <c r="B17227" s="63" t="s">
        <v>12875</v>
      </c>
    </row>
    <row r="17228" spans="1:2" x14ac:dyDescent="0.25">
      <c r="A17228" s="62">
        <v>82101602</v>
      </c>
      <c r="B17228" s="63" t="s">
        <v>14437</v>
      </c>
    </row>
    <row r="17229" spans="1:2" x14ac:dyDescent="0.25">
      <c r="A17229" s="62">
        <v>82101603</v>
      </c>
      <c r="B17229" s="63" t="s">
        <v>6940</v>
      </c>
    </row>
    <row r="17230" spans="1:2" x14ac:dyDescent="0.25">
      <c r="A17230" s="62">
        <v>82101604</v>
      </c>
      <c r="B17230" s="63" t="s">
        <v>1933</v>
      </c>
    </row>
    <row r="17231" spans="1:2" x14ac:dyDescent="0.25">
      <c r="A17231" s="62">
        <v>82101701</v>
      </c>
      <c r="B17231" s="63" t="s">
        <v>7107</v>
      </c>
    </row>
    <row r="17232" spans="1:2" x14ac:dyDescent="0.25">
      <c r="A17232" s="62">
        <v>82101702</v>
      </c>
      <c r="B17232" s="63" t="s">
        <v>10769</v>
      </c>
    </row>
    <row r="17233" spans="1:2" x14ac:dyDescent="0.25">
      <c r="A17233" s="62">
        <v>82101801</v>
      </c>
      <c r="B17233" s="63" t="s">
        <v>6799</v>
      </c>
    </row>
    <row r="17234" spans="1:2" x14ac:dyDescent="0.25">
      <c r="A17234" s="62">
        <v>82101901</v>
      </c>
      <c r="B17234" s="63" t="s">
        <v>16278</v>
      </c>
    </row>
    <row r="17235" spans="1:2" x14ac:dyDescent="0.25">
      <c r="A17235" s="62">
        <v>82101902</v>
      </c>
      <c r="B17235" s="63" t="s">
        <v>13084</v>
      </c>
    </row>
    <row r="17236" spans="1:2" x14ac:dyDescent="0.25">
      <c r="A17236" s="62">
        <v>82101903</v>
      </c>
      <c r="B17236" s="63" t="s">
        <v>10946</v>
      </c>
    </row>
    <row r="17237" spans="1:2" x14ac:dyDescent="0.25">
      <c r="A17237" s="62">
        <v>82101904</v>
      </c>
      <c r="B17237" s="63" t="s">
        <v>4462</v>
      </c>
    </row>
    <row r="17238" spans="1:2" x14ac:dyDescent="0.25">
      <c r="A17238" s="62">
        <v>82101905</v>
      </c>
      <c r="B17238" s="63" t="s">
        <v>13856</v>
      </c>
    </row>
    <row r="17239" spans="1:2" x14ac:dyDescent="0.25">
      <c r="A17239" s="62">
        <v>82111501</v>
      </c>
      <c r="B17239" s="63" t="s">
        <v>1265</v>
      </c>
    </row>
    <row r="17240" spans="1:2" x14ac:dyDescent="0.25">
      <c r="A17240" s="62">
        <v>82111502</v>
      </c>
      <c r="B17240" s="63" t="s">
        <v>15987</v>
      </c>
    </row>
    <row r="17241" spans="1:2" x14ac:dyDescent="0.25">
      <c r="A17241" s="62">
        <v>82111503</v>
      </c>
      <c r="B17241" s="63" t="s">
        <v>1731</v>
      </c>
    </row>
    <row r="17242" spans="1:2" x14ac:dyDescent="0.25">
      <c r="A17242" s="62">
        <v>82111601</v>
      </c>
      <c r="B17242" s="63" t="s">
        <v>10567</v>
      </c>
    </row>
    <row r="17243" spans="1:2" x14ac:dyDescent="0.25">
      <c r="A17243" s="62">
        <v>82111602</v>
      </c>
      <c r="B17243" s="63" t="s">
        <v>4081</v>
      </c>
    </row>
    <row r="17244" spans="1:2" x14ac:dyDescent="0.25">
      <c r="A17244" s="62">
        <v>82111603</v>
      </c>
      <c r="B17244" s="63" t="s">
        <v>9962</v>
      </c>
    </row>
    <row r="17245" spans="1:2" x14ac:dyDescent="0.25">
      <c r="A17245" s="62">
        <v>82111604</v>
      </c>
      <c r="B17245" s="63" t="s">
        <v>13541</v>
      </c>
    </row>
    <row r="17246" spans="1:2" x14ac:dyDescent="0.25">
      <c r="A17246" s="62">
        <v>82111701</v>
      </c>
      <c r="B17246" s="63" t="s">
        <v>10445</v>
      </c>
    </row>
    <row r="17247" spans="1:2" x14ac:dyDescent="0.25">
      <c r="A17247" s="62">
        <v>82111702</v>
      </c>
      <c r="B17247" s="63" t="s">
        <v>7027</v>
      </c>
    </row>
    <row r="17248" spans="1:2" x14ac:dyDescent="0.25">
      <c r="A17248" s="62">
        <v>82111703</v>
      </c>
      <c r="B17248" s="63" t="s">
        <v>18043</v>
      </c>
    </row>
    <row r="17249" spans="1:2" x14ac:dyDescent="0.25">
      <c r="A17249" s="62">
        <v>82111704</v>
      </c>
      <c r="B17249" s="63" t="s">
        <v>7695</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12005</v>
      </c>
    </row>
    <row r="17256" spans="1:2" x14ac:dyDescent="0.25">
      <c r="A17256" s="62">
        <v>82111902</v>
      </c>
      <c r="B17256" s="63" t="s">
        <v>17640</v>
      </c>
    </row>
    <row r="17257" spans="1:2" x14ac:dyDescent="0.25">
      <c r="A17257" s="62">
        <v>82111903</v>
      </c>
      <c r="B17257" s="63" t="s">
        <v>7697</v>
      </c>
    </row>
    <row r="17258" spans="1:2" x14ac:dyDescent="0.25">
      <c r="A17258" s="62">
        <v>82111904</v>
      </c>
      <c r="B17258" s="63" t="s">
        <v>15799</v>
      </c>
    </row>
    <row r="17259" spans="1:2" x14ac:dyDescent="0.25">
      <c r="A17259" s="62">
        <v>82121501</v>
      </c>
      <c r="B17259" s="63" t="s">
        <v>4749</v>
      </c>
    </row>
    <row r="17260" spans="1:2" x14ac:dyDescent="0.25">
      <c r="A17260" s="62">
        <v>82121502</v>
      </c>
      <c r="B17260" s="63" t="s">
        <v>10163</v>
      </c>
    </row>
    <row r="17261" spans="1:2" x14ac:dyDescent="0.25">
      <c r="A17261" s="62">
        <v>82121503</v>
      </c>
      <c r="B17261" s="63" t="s">
        <v>12535</v>
      </c>
    </row>
    <row r="17262" spans="1:2" x14ac:dyDescent="0.25">
      <c r="A17262" s="62">
        <v>82121504</v>
      </c>
      <c r="B17262" s="63" t="s">
        <v>7746</v>
      </c>
    </row>
    <row r="17263" spans="1:2" x14ac:dyDescent="0.25">
      <c r="A17263" s="62">
        <v>82121505</v>
      </c>
      <c r="B17263" s="63" t="s">
        <v>1590</v>
      </c>
    </row>
    <row r="17264" spans="1:2" x14ac:dyDescent="0.25">
      <c r="A17264" s="62">
        <v>82121506</v>
      </c>
      <c r="B17264" s="63" t="s">
        <v>16214</v>
      </c>
    </row>
    <row r="17265" spans="1:2" x14ac:dyDescent="0.25">
      <c r="A17265" s="62">
        <v>82121507</v>
      </c>
      <c r="B17265" s="63" t="s">
        <v>12370</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2789</v>
      </c>
    </row>
    <row r="17269" spans="1:2" x14ac:dyDescent="0.25">
      <c r="A17269" s="62">
        <v>82121511</v>
      </c>
      <c r="B17269" s="63" t="s">
        <v>17719</v>
      </c>
    </row>
    <row r="17270" spans="1:2" x14ac:dyDescent="0.25">
      <c r="A17270" s="62">
        <v>82121512</v>
      </c>
      <c r="B17270" s="63" t="s">
        <v>14943</v>
      </c>
    </row>
    <row r="17271" spans="1:2" x14ac:dyDescent="0.25">
      <c r="A17271" s="62">
        <v>82121601</v>
      </c>
      <c r="B17271" s="63" t="s">
        <v>7561</v>
      </c>
    </row>
    <row r="17272" spans="1:2" x14ac:dyDescent="0.25">
      <c r="A17272" s="62">
        <v>82121602</v>
      </c>
      <c r="B17272" s="63" t="s">
        <v>15221</v>
      </c>
    </row>
    <row r="17273" spans="1:2" x14ac:dyDescent="0.25">
      <c r="A17273" s="62">
        <v>82121603</v>
      </c>
      <c r="B17273" s="63" t="s">
        <v>11894</v>
      </c>
    </row>
    <row r="17274" spans="1:2" x14ac:dyDescent="0.25">
      <c r="A17274" s="62">
        <v>82121701</v>
      </c>
      <c r="B17274" s="63" t="s">
        <v>5803</v>
      </c>
    </row>
    <row r="17275" spans="1:2" x14ac:dyDescent="0.25">
      <c r="A17275" s="62">
        <v>82121702</v>
      </c>
      <c r="B17275" s="63" t="s">
        <v>12262</v>
      </c>
    </row>
    <row r="17276" spans="1:2" x14ac:dyDescent="0.25">
      <c r="A17276" s="62">
        <v>82121801</v>
      </c>
      <c r="B17276" s="63" t="s">
        <v>13092</v>
      </c>
    </row>
    <row r="17277" spans="1:2" x14ac:dyDescent="0.25">
      <c r="A17277" s="62">
        <v>82121802</v>
      </c>
      <c r="B17277" s="63" t="s">
        <v>11154</v>
      </c>
    </row>
    <row r="17278" spans="1:2" x14ac:dyDescent="0.25">
      <c r="A17278" s="62">
        <v>82121901</v>
      </c>
      <c r="B17278" s="63" t="s">
        <v>15781</v>
      </c>
    </row>
    <row r="17279" spans="1:2" x14ac:dyDescent="0.25">
      <c r="A17279" s="62">
        <v>82121902</v>
      </c>
      <c r="B17279" s="63" t="s">
        <v>4802</v>
      </c>
    </row>
    <row r="17280" spans="1:2" x14ac:dyDescent="0.25">
      <c r="A17280" s="62">
        <v>82121903</v>
      </c>
      <c r="B17280" s="63" t="s">
        <v>1345</v>
      </c>
    </row>
    <row r="17281" spans="1:2" x14ac:dyDescent="0.25">
      <c r="A17281" s="62">
        <v>82121904</v>
      </c>
      <c r="B17281" s="63" t="s">
        <v>14770</v>
      </c>
    </row>
    <row r="17282" spans="1:2" x14ac:dyDescent="0.25">
      <c r="A17282" s="62">
        <v>82121905</v>
      </c>
      <c r="B17282" s="63" t="s">
        <v>6965</v>
      </c>
    </row>
    <row r="17283" spans="1:2" x14ac:dyDescent="0.25">
      <c r="A17283" s="62">
        <v>82121906</v>
      </c>
      <c r="B17283" s="63" t="s">
        <v>6454</v>
      </c>
    </row>
    <row r="17284" spans="1:2" x14ac:dyDescent="0.25">
      <c r="A17284" s="62">
        <v>82121907</v>
      </c>
      <c r="B17284" s="63" t="s">
        <v>13615</v>
      </c>
    </row>
    <row r="17285" spans="1:2" x14ac:dyDescent="0.25">
      <c r="A17285" s="62">
        <v>82121908</v>
      </c>
      <c r="B17285" s="63" t="s">
        <v>6056</v>
      </c>
    </row>
    <row r="17286" spans="1:2" x14ac:dyDescent="0.25">
      <c r="A17286" s="62">
        <v>82131501</v>
      </c>
      <c r="B17286" s="63" t="s">
        <v>17977</v>
      </c>
    </row>
    <row r="17287" spans="1:2" x14ac:dyDescent="0.25">
      <c r="A17287" s="62">
        <v>82131502</v>
      </c>
      <c r="B17287" s="63" t="s">
        <v>7831</v>
      </c>
    </row>
    <row r="17288" spans="1:2" x14ac:dyDescent="0.25">
      <c r="A17288" s="62">
        <v>82131503</v>
      </c>
      <c r="B17288" s="63" t="s">
        <v>1734</v>
      </c>
    </row>
    <row r="17289" spans="1:2" x14ac:dyDescent="0.25">
      <c r="A17289" s="62">
        <v>82131504</v>
      </c>
      <c r="B17289" s="63" t="s">
        <v>1308</v>
      </c>
    </row>
    <row r="17290" spans="1:2" x14ac:dyDescent="0.25">
      <c r="A17290" s="62">
        <v>82131601</v>
      </c>
      <c r="B17290" s="63" t="s">
        <v>15912</v>
      </c>
    </row>
    <row r="17291" spans="1:2" x14ac:dyDescent="0.25">
      <c r="A17291" s="62">
        <v>82131602</v>
      </c>
      <c r="B17291" s="63" t="s">
        <v>6013</v>
      </c>
    </row>
    <row r="17292" spans="1:2" x14ac:dyDescent="0.25">
      <c r="A17292" s="62">
        <v>82131603</v>
      </c>
      <c r="B17292" s="63" t="s">
        <v>13807</v>
      </c>
    </row>
    <row r="17293" spans="1:2" x14ac:dyDescent="0.25">
      <c r="A17293" s="62">
        <v>82131604</v>
      </c>
      <c r="B17293" s="63" t="s">
        <v>2659</v>
      </c>
    </row>
    <row r="17294" spans="1:2" x14ac:dyDescent="0.25">
      <c r="A17294" s="62">
        <v>82141501</v>
      </c>
      <c r="B17294" s="63" t="s">
        <v>14749</v>
      </c>
    </row>
    <row r="17295" spans="1:2" x14ac:dyDescent="0.25">
      <c r="A17295" s="62">
        <v>82141502</v>
      </c>
      <c r="B17295" s="63" t="s">
        <v>17544</v>
      </c>
    </row>
    <row r="17296" spans="1:2" x14ac:dyDescent="0.25">
      <c r="A17296" s="62">
        <v>82141503</v>
      </c>
      <c r="B17296" s="63" t="s">
        <v>3167</v>
      </c>
    </row>
    <row r="17297" spans="1:2" x14ac:dyDescent="0.25">
      <c r="A17297" s="62">
        <v>82141504</v>
      </c>
      <c r="B17297" s="63" t="s">
        <v>14676</v>
      </c>
    </row>
    <row r="17298" spans="1:2" x14ac:dyDescent="0.25">
      <c r="A17298" s="62">
        <v>82141505</v>
      </c>
      <c r="B17298" s="63" t="s">
        <v>1660</v>
      </c>
    </row>
    <row r="17299" spans="1:2" x14ac:dyDescent="0.25">
      <c r="A17299" s="62">
        <v>82141506</v>
      </c>
      <c r="B17299" s="63" t="s">
        <v>1898</v>
      </c>
    </row>
    <row r="17300" spans="1:2" x14ac:dyDescent="0.25">
      <c r="A17300" s="62">
        <v>82141507</v>
      </c>
      <c r="B17300" s="63" t="s">
        <v>4234</v>
      </c>
    </row>
    <row r="17301" spans="1:2" x14ac:dyDescent="0.25">
      <c r="A17301" s="62">
        <v>82141601</v>
      </c>
      <c r="B17301" s="63" t="s">
        <v>10429</v>
      </c>
    </row>
    <row r="17302" spans="1:2" x14ac:dyDescent="0.25">
      <c r="A17302" s="62">
        <v>82141602</v>
      </c>
      <c r="B17302" s="63" t="s">
        <v>5939</v>
      </c>
    </row>
    <row r="17303" spans="1:2" x14ac:dyDescent="0.25">
      <c r="A17303" s="62">
        <v>82151501</v>
      </c>
      <c r="B17303" s="63" t="s">
        <v>1012</v>
      </c>
    </row>
    <row r="17304" spans="1:2" x14ac:dyDescent="0.25">
      <c r="A17304" s="62">
        <v>82151502</v>
      </c>
      <c r="B17304" s="63" t="s">
        <v>9021</v>
      </c>
    </row>
    <row r="17305" spans="1:2" x14ac:dyDescent="0.25">
      <c r="A17305" s="62">
        <v>82151503</v>
      </c>
      <c r="B17305" s="63" t="s">
        <v>2465</v>
      </c>
    </row>
    <row r="17306" spans="1:2" x14ac:dyDescent="0.25">
      <c r="A17306" s="62">
        <v>82151504</v>
      </c>
      <c r="B17306" s="63" t="s">
        <v>9254</v>
      </c>
    </row>
    <row r="17307" spans="1:2" x14ac:dyDescent="0.25">
      <c r="A17307" s="62">
        <v>82151505</v>
      </c>
      <c r="B17307" s="63" t="s">
        <v>14459</v>
      </c>
    </row>
    <row r="17308" spans="1:2" x14ac:dyDescent="0.25">
      <c r="A17308" s="62">
        <v>82151506</v>
      </c>
      <c r="B17308" s="63" t="s">
        <v>2455</v>
      </c>
    </row>
    <row r="17309" spans="1:2" x14ac:dyDescent="0.25">
      <c r="A17309" s="62">
        <v>82151507</v>
      </c>
      <c r="B17309" s="63" t="s">
        <v>18492</v>
      </c>
    </row>
    <row r="17310" spans="1:2" x14ac:dyDescent="0.25">
      <c r="A17310" s="62">
        <v>82151508</v>
      </c>
      <c r="B17310" s="63" t="s">
        <v>4640</v>
      </c>
    </row>
    <row r="17311" spans="1:2" x14ac:dyDescent="0.25">
      <c r="A17311" s="62">
        <v>82151601</v>
      </c>
      <c r="B17311" s="63" t="s">
        <v>11541</v>
      </c>
    </row>
    <row r="17312" spans="1:2" x14ac:dyDescent="0.25">
      <c r="A17312" s="62">
        <v>82151602</v>
      </c>
      <c r="B17312" s="63" t="s">
        <v>15299</v>
      </c>
    </row>
    <row r="17313" spans="1:2" x14ac:dyDescent="0.25">
      <c r="A17313" s="62">
        <v>82151603</v>
      </c>
      <c r="B17313" s="63" t="s">
        <v>12979</v>
      </c>
    </row>
    <row r="17314" spans="1:2" x14ac:dyDescent="0.25">
      <c r="A17314" s="62">
        <v>82151604</v>
      </c>
      <c r="B17314" s="63" t="s">
        <v>11640</v>
      </c>
    </row>
    <row r="17315" spans="1:2" x14ac:dyDescent="0.25">
      <c r="A17315" s="62">
        <v>82151701</v>
      </c>
      <c r="B17315" s="63" t="s">
        <v>18452</v>
      </c>
    </row>
    <row r="17316" spans="1:2" x14ac:dyDescent="0.25">
      <c r="A17316" s="62">
        <v>82151702</v>
      </c>
      <c r="B17316" s="63" t="s">
        <v>11318</v>
      </c>
    </row>
    <row r="17317" spans="1:2" x14ac:dyDescent="0.25">
      <c r="A17317" s="62">
        <v>82151703</v>
      </c>
      <c r="B17317" s="63" t="s">
        <v>16034</v>
      </c>
    </row>
    <row r="17318" spans="1:2" x14ac:dyDescent="0.25">
      <c r="A17318" s="62">
        <v>82151704</v>
      </c>
      <c r="B17318" s="63" t="s">
        <v>8897</v>
      </c>
    </row>
    <row r="17319" spans="1:2" x14ac:dyDescent="0.25">
      <c r="A17319" s="62">
        <v>82151705</v>
      </c>
      <c r="B17319" s="63" t="s">
        <v>9106</v>
      </c>
    </row>
    <row r="17320" spans="1:2" x14ac:dyDescent="0.25">
      <c r="A17320" s="62">
        <v>82151706</v>
      </c>
      <c r="B17320" s="63" t="s">
        <v>15525</v>
      </c>
    </row>
    <row r="17321" spans="1:2" x14ac:dyDescent="0.25">
      <c r="A17321" s="62">
        <v>83101501</v>
      </c>
      <c r="B17321" s="63" t="s">
        <v>15071</v>
      </c>
    </row>
    <row r="17322" spans="1:2" x14ac:dyDescent="0.25">
      <c r="A17322" s="62">
        <v>83101502</v>
      </c>
      <c r="B17322" s="63" t="s">
        <v>17986</v>
      </c>
    </row>
    <row r="17323" spans="1:2" x14ac:dyDescent="0.25">
      <c r="A17323" s="62">
        <v>83101503</v>
      </c>
      <c r="B17323" s="63" t="s">
        <v>13920</v>
      </c>
    </row>
    <row r="17324" spans="1:2" x14ac:dyDescent="0.25">
      <c r="A17324" s="62">
        <v>83101504</v>
      </c>
      <c r="B17324" s="63" t="s">
        <v>17154</v>
      </c>
    </row>
    <row r="17325" spans="1:2" x14ac:dyDescent="0.25">
      <c r="A17325" s="62">
        <v>83101505</v>
      </c>
      <c r="B17325" s="63" t="s">
        <v>1333</v>
      </c>
    </row>
    <row r="17326" spans="1:2" x14ac:dyDescent="0.25">
      <c r="A17326" s="62">
        <v>83101506</v>
      </c>
      <c r="B17326" s="63" t="s">
        <v>7251</v>
      </c>
    </row>
    <row r="17327" spans="1:2" x14ac:dyDescent="0.25">
      <c r="A17327" s="62">
        <v>83101507</v>
      </c>
      <c r="B17327" s="63" t="s">
        <v>10653</v>
      </c>
    </row>
    <row r="17328" spans="1:2" x14ac:dyDescent="0.25">
      <c r="A17328" s="62">
        <v>83101508</v>
      </c>
      <c r="B17328" s="63" t="s">
        <v>14431</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11372</v>
      </c>
    </row>
    <row r="17332" spans="1:2" x14ac:dyDescent="0.25">
      <c r="A17332" s="62">
        <v>83101602</v>
      </c>
      <c r="B17332" s="63" t="s">
        <v>8818</v>
      </c>
    </row>
    <row r="17333" spans="1:2" x14ac:dyDescent="0.25">
      <c r="A17333" s="62">
        <v>83101603</v>
      </c>
      <c r="B17333" s="63" t="s">
        <v>2469</v>
      </c>
    </row>
    <row r="17334" spans="1:2" x14ac:dyDescent="0.25">
      <c r="A17334" s="62">
        <v>83101604</v>
      </c>
      <c r="B17334" s="63" t="s">
        <v>4235</v>
      </c>
    </row>
    <row r="17335" spans="1:2" x14ac:dyDescent="0.25">
      <c r="A17335" s="62">
        <v>83101605</v>
      </c>
      <c r="B17335" s="63" t="s">
        <v>6231</v>
      </c>
    </row>
    <row r="17336" spans="1:2" x14ac:dyDescent="0.25">
      <c r="A17336" s="62">
        <v>83101801</v>
      </c>
      <c r="B17336" s="63" t="s">
        <v>13058</v>
      </c>
    </row>
    <row r="17337" spans="1:2" x14ac:dyDescent="0.25">
      <c r="A17337" s="62">
        <v>83101802</v>
      </c>
      <c r="B17337" s="63" t="s">
        <v>11250</v>
      </c>
    </row>
    <row r="17338" spans="1:2" x14ac:dyDescent="0.25">
      <c r="A17338" s="62">
        <v>83101803</v>
      </c>
      <c r="B17338" s="63" t="s">
        <v>10996</v>
      </c>
    </row>
    <row r="17339" spans="1:2" x14ac:dyDescent="0.25">
      <c r="A17339" s="62">
        <v>83101804</v>
      </c>
      <c r="B17339" s="63" t="s">
        <v>13993</v>
      </c>
    </row>
    <row r="17340" spans="1:2" x14ac:dyDescent="0.25">
      <c r="A17340" s="62">
        <v>83101805</v>
      </c>
      <c r="B17340" s="63" t="s">
        <v>9624</v>
      </c>
    </row>
    <row r="17341" spans="1:2" x14ac:dyDescent="0.25">
      <c r="A17341" s="62">
        <v>83101806</v>
      </c>
      <c r="B17341" s="63" t="s">
        <v>6096</v>
      </c>
    </row>
    <row r="17342" spans="1:2" x14ac:dyDescent="0.25">
      <c r="A17342" s="62">
        <v>83101807</v>
      </c>
      <c r="B17342" s="63" t="s">
        <v>2963</v>
      </c>
    </row>
    <row r="17343" spans="1:2" x14ac:dyDescent="0.25">
      <c r="A17343" s="62">
        <v>83101808</v>
      </c>
      <c r="B17343" s="63" t="s">
        <v>17069</v>
      </c>
    </row>
    <row r="17344" spans="1:2" x14ac:dyDescent="0.25">
      <c r="A17344" s="62">
        <v>83101901</v>
      </c>
      <c r="B17344" s="63" t="s">
        <v>2888</v>
      </c>
    </row>
    <row r="17345" spans="1:2" x14ac:dyDescent="0.25">
      <c r="A17345" s="62">
        <v>83101902</v>
      </c>
      <c r="B17345" s="63" t="s">
        <v>15690</v>
      </c>
    </row>
    <row r="17346" spans="1:2" x14ac:dyDescent="0.25">
      <c r="A17346" s="62">
        <v>83101903</v>
      </c>
      <c r="B17346" s="63" t="s">
        <v>6597</v>
      </c>
    </row>
    <row r="17347" spans="1:2" x14ac:dyDescent="0.25">
      <c r="A17347" s="62">
        <v>83102001</v>
      </c>
      <c r="B17347" s="63" t="s">
        <v>3416</v>
      </c>
    </row>
    <row r="17348" spans="1:2" x14ac:dyDescent="0.25">
      <c r="A17348" s="62">
        <v>83111501</v>
      </c>
      <c r="B17348" s="63" t="s">
        <v>4227</v>
      </c>
    </row>
    <row r="17349" spans="1:2" x14ac:dyDescent="0.25">
      <c r="A17349" s="62">
        <v>83111502</v>
      </c>
      <c r="B17349" s="63" t="s">
        <v>14760</v>
      </c>
    </row>
    <row r="17350" spans="1:2" x14ac:dyDescent="0.25">
      <c r="A17350" s="62">
        <v>83111503</v>
      </c>
      <c r="B17350" s="63" t="s">
        <v>4361</v>
      </c>
    </row>
    <row r="17351" spans="1:2" x14ac:dyDescent="0.25">
      <c r="A17351" s="62">
        <v>83111504</v>
      </c>
      <c r="B17351" s="63" t="s">
        <v>2875</v>
      </c>
    </row>
    <row r="17352" spans="1:2" x14ac:dyDescent="0.25">
      <c r="A17352" s="62">
        <v>83111505</v>
      </c>
      <c r="B17352" s="63" t="s">
        <v>13494</v>
      </c>
    </row>
    <row r="17353" spans="1:2" x14ac:dyDescent="0.25">
      <c r="A17353" s="62">
        <v>83111506</v>
      </c>
      <c r="B17353" s="63" t="s">
        <v>12920</v>
      </c>
    </row>
    <row r="17354" spans="1:2" x14ac:dyDescent="0.25">
      <c r="A17354" s="62">
        <v>83111507</v>
      </c>
      <c r="B17354" s="63" t="s">
        <v>17984</v>
      </c>
    </row>
    <row r="17355" spans="1:2" x14ac:dyDescent="0.25">
      <c r="A17355" s="62">
        <v>83111508</v>
      </c>
      <c r="B17355" s="63" t="s">
        <v>5964</v>
      </c>
    </row>
    <row r="17356" spans="1:2" x14ac:dyDescent="0.25">
      <c r="A17356" s="62">
        <v>83111510</v>
      </c>
      <c r="B17356" s="63" t="s">
        <v>6637</v>
      </c>
    </row>
    <row r="17357" spans="1:2" x14ac:dyDescent="0.25">
      <c r="A17357" s="62">
        <v>83111511</v>
      </c>
      <c r="B17357" s="63" t="s">
        <v>11590</v>
      </c>
    </row>
    <row r="17358" spans="1:2" x14ac:dyDescent="0.25">
      <c r="A17358" s="62">
        <v>83111601</v>
      </c>
      <c r="B17358" s="63" t="s">
        <v>14444</v>
      </c>
    </row>
    <row r="17359" spans="1:2" x14ac:dyDescent="0.25">
      <c r="A17359" s="62">
        <v>83111602</v>
      </c>
      <c r="B17359" s="63" t="s">
        <v>8106</v>
      </c>
    </row>
    <row r="17360" spans="1:2" x14ac:dyDescent="0.25">
      <c r="A17360" s="62">
        <v>83111603</v>
      </c>
      <c r="B17360" s="63" t="s">
        <v>2374</v>
      </c>
    </row>
    <row r="17361" spans="1:2" x14ac:dyDescent="0.25">
      <c r="A17361" s="62">
        <v>83111604</v>
      </c>
      <c r="B17361" s="63" t="s">
        <v>14293</v>
      </c>
    </row>
    <row r="17362" spans="1:2" x14ac:dyDescent="0.25">
      <c r="A17362" s="62">
        <v>83111605</v>
      </c>
      <c r="B17362" s="63" t="s">
        <v>8079</v>
      </c>
    </row>
    <row r="17363" spans="1:2" x14ac:dyDescent="0.25">
      <c r="A17363" s="62">
        <v>83111701</v>
      </c>
      <c r="B17363" s="63" t="s">
        <v>9920</v>
      </c>
    </row>
    <row r="17364" spans="1:2" x14ac:dyDescent="0.25">
      <c r="A17364" s="62">
        <v>83111702</v>
      </c>
      <c r="B17364" s="63" t="s">
        <v>9714</v>
      </c>
    </row>
    <row r="17365" spans="1:2" x14ac:dyDescent="0.25">
      <c r="A17365" s="62">
        <v>83111703</v>
      </c>
      <c r="B17365" s="63" t="s">
        <v>4839</v>
      </c>
    </row>
    <row r="17366" spans="1:2" x14ac:dyDescent="0.25">
      <c r="A17366" s="62">
        <v>83111801</v>
      </c>
      <c r="B17366" s="63" t="s">
        <v>10973</v>
      </c>
    </row>
    <row r="17367" spans="1:2" x14ac:dyDescent="0.25">
      <c r="A17367" s="62">
        <v>83111802</v>
      </c>
      <c r="B17367" s="63" t="s">
        <v>9039</v>
      </c>
    </row>
    <row r="17368" spans="1:2" x14ac:dyDescent="0.25">
      <c r="A17368" s="62">
        <v>83111803</v>
      </c>
      <c r="B17368" s="63" t="s">
        <v>5216</v>
      </c>
    </row>
    <row r="17369" spans="1:2" x14ac:dyDescent="0.25">
      <c r="A17369" s="62">
        <v>83111804</v>
      </c>
      <c r="B17369" s="63" t="s">
        <v>13235</v>
      </c>
    </row>
    <row r="17370" spans="1:2" x14ac:dyDescent="0.25">
      <c r="A17370" s="62">
        <v>83111901</v>
      </c>
      <c r="B17370" s="63" t="s">
        <v>5726</v>
      </c>
    </row>
    <row r="17371" spans="1:2" x14ac:dyDescent="0.25">
      <c r="A17371" s="62">
        <v>83111902</v>
      </c>
      <c r="B17371" s="63" t="s">
        <v>7005</v>
      </c>
    </row>
    <row r="17372" spans="1:2" x14ac:dyDescent="0.25">
      <c r="A17372" s="62">
        <v>83111903</v>
      </c>
      <c r="B17372" s="63" t="s">
        <v>6536</v>
      </c>
    </row>
    <row r="17373" spans="1:2" x14ac:dyDescent="0.25">
      <c r="A17373" s="62">
        <v>83111904</v>
      </c>
      <c r="B17373" s="63" t="s">
        <v>1206</v>
      </c>
    </row>
    <row r="17374" spans="1:2" x14ac:dyDescent="0.25">
      <c r="A17374" s="62">
        <v>83111905</v>
      </c>
      <c r="B17374" s="63" t="s">
        <v>10808</v>
      </c>
    </row>
    <row r="17375" spans="1:2" x14ac:dyDescent="0.25">
      <c r="A17375" s="62">
        <v>83112201</v>
      </c>
      <c r="B17375" s="63" t="s">
        <v>10916</v>
      </c>
    </row>
    <row r="17376" spans="1:2" x14ac:dyDescent="0.25">
      <c r="A17376" s="62">
        <v>83112202</v>
      </c>
      <c r="B17376" s="63" t="s">
        <v>7562</v>
      </c>
    </row>
    <row r="17377" spans="1:2" x14ac:dyDescent="0.25">
      <c r="A17377" s="62">
        <v>83112203</v>
      </c>
      <c r="B17377" s="63" t="s">
        <v>3824</v>
      </c>
    </row>
    <row r="17378" spans="1:2" x14ac:dyDescent="0.25">
      <c r="A17378" s="62">
        <v>83112204</v>
      </c>
      <c r="B17378" s="63" t="s">
        <v>5397</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12531</v>
      </c>
    </row>
    <row r="17382" spans="1:2" x14ac:dyDescent="0.25">
      <c r="A17382" s="62">
        <v>83112303</v>
      </c>
      <c r="B17382" s="63" t="s">
        <v>14654</v>
      </c>
    </row>
    <row r="17383" spans="1:2" x14ac:dyDescent="0.25">
      <c r="A17383" s="62">
        <v>83112304</v>
      </c>
      <c r="B17383" s="63" t="s">
        <v>7675</v>
      </c>
    </row>
    <row r="17384" spans="1:2" x14ac:dyDescent="0.25">
      <c r="A17384" s="62">
        <v>83112401</v>
      </c>
      <c r="B17384" s="63" t="s">
        <v>15646</v>
      </c>
    </row>
    <row r="17385" spans="1:2" x14ac:dyDescent="0.25">
      <c r="A17385" s="62">
        <v>83112402</v>
      </c>
      <c r="B17385" s="63" t="s">
        <v>6206</v>
      </c>
    </row>
    <row r="17386" spans="1:2" x14ac:dyDescent="0.25">
      <c r="A17386" s="62">
        <v>83112403</v>
      </c>
      <c r="B17386" s="63" t="s">
        <v>8271</v>
      </c>
    </row>
    <row r="17387" spans="1:2" x14ac:dyDescent="0.25">
      <c r="A17387" s="62">
        <v>83112404</v>
      </c>
      <c r="B17387" s="63" t="s">
        <v>15696</v>
      </c>
    </row>
    <row r="17388" spans="1:2" x14ac:dyDescent="0.25">
      <c r="A17388" s="62">
        <v>83112405</v>
      </c>
      <c r="B17388" s="63" t="s">
        <v>8289</v>
      </c>
    </row>
    <row r="17389" spans="1:2" x14ac:dyDescent="0.25">
      <c r="A17389" s="62">
        <v>83112406</v>
      </c>
      <c r="B17389" s="63" t="s">
        <v>3902</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12619</v>
      </c>
    </row>
    <row r="17393" spans="1:2" x14ac:dyDescent="0.25">
      <c r="A17393" s="62">
        <v>83112504</v>
      </c>
      <c r="B17393" s="63" t="s">
        <v>8437</v>
      </c>
    </row>
    <row r="17394" spans="1:2" x14ac:dyDescent="0.25">
      <c r="A17394" s="62">
        <v>83112505</v>
      </c>
      <c r="B17394" s="63" t="s">
        <v>11966</v>
      </c>
    </row>
    <row r="17395" spans="1:2" x14ac:dyDescent="0.25">
      <c r="A17395" s="62">
        <v>83112601</v>
      </c>
      <c r="B17395" s="63" t="s">
        <v>10512</v>
      </c>
    </row>
    <row r="17396" spans="1:2" x14ac:dyDescent="0.25">
      <c r="A17396" s="62">
        <v>83112602</v>
      </c>
      <c r="B17396" s="63" t="s">
        <v>544</v>
      </c>
    </row>
    <row r="17397" spans="1:2" x14ac:dyDescent="0.25">
      <c r="A17397" s="62">
        <v>83112603</v>
      </c>
      <c r="B17397" s="63" t="s">
        <v>11530</v>
      </c>
    </row>
    <row r="17398" spans="1:2" x14ac:dyDescent="0.25">
      <c r="A17398" s="62">
        <v>83112604</v>
      </c>
      <c r="B17398" s="63" t="s">
        <v>5036</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6223</v>
      </c>
    </row>
    <row r="17402" spans="1:2" x14ac:dyDescent="0.25">
      <c r="A17402" s="62">
        <v>83121503</v>
      </c>
      <c r="B17402" s="63" t="s">
        <v>4035</v>
      </c>
    </row>
    <row r="17403" spans="1:2" x14ac:dyDescent="0.25">
      <c r="A17403" s="62">
        <v>83121504</v>
      </c>
      <c r="B17403" s="63" t="s">
        <v>8260</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1584</v>
      </c>
    </row>
    <row r="17407" spans="1:2" x14ac:dyDescent="0.25">
      <c r="A17407" s="62">
        <v>83121604</v>
      </c>
      <c r="B17407" s="63" t="s">
        <v>13730</v>
      </c>
    </row>
    <row r="17408" spans="1:2" x14ac:dyDescent="0.25">
      <c r="A17408" s="62">
        <v>83121605</v>
      </c>
      <c r="B17408" s="63" t="s">
        <v>13362</v>
      </c>
    </row>
    <row r="17409" spans="1:2" x14ac:dyDescent="0.25">
      <c r="A17409" s="62">
        <v>83121606</v>
      </c>
      <c r="B17409" s="63" t="s">
        <v>2603</v>
      </c>
    </row>
    <row r="17410" spans="1:2" x14ac:dyDescent="0.25">
      <c r="A17410" s="62">
        <v>83121701</v>
      </c>
      <c r="B17410" s="63" t="s">
        <v>18287</v>
      </c>
    </row>
    <row r="17411" spans="1:2" x14ac:dyDescent="0.25">
      <c r="A17411" s="62">
        <v>83121702</v>
      </c>
      <c r="B17411" s="63" t="s">
        <v>1591</v>
      </c>
    </row>
    <row r="17412" spans="1:2" x14ac:dyDescent="0.25">
      <c r="A17412" s="62">
        <v>83121703</v>
      </c>
      <c r="B17412" s="63" t="s">
        <v>11705</v>
      </c>
    </row>
    <row r="17413" spans="1:2" x14ac:dyDescent="0.25">
      <c r="A17413" s="62">
        <v>83121704</v>
      </c>
      <c r="B17413" s="63" t="s">
        <v>9596</v>
      </c>
    </row>
    <row r="17414" spans="1:2" x14ac:dyDescent="0.25">
      <c r="A17414" s="62">
        <v>84101501</v>
      </c>
      <c r="B17414" s="63" t="s">
        <v>8304</v>
      </c>
    </row>
    <row r="17415" spans="1:2" x14ac:dyDescent="0.25">
      <c r="A17415" s="62">
        <v>84101502</v>
      </c>
      <c r="B17415" s="63" t="s">
        <v>1977</v>
      </c>
    </row>
    <row r="17416" spans="1:2" x14ac:dyDescent="0.25">
      <c r="A17416" s="62">
        <v>84101503</v>
      </c>
      <c r="B17416" s="63" t="s">
        <v>13916</v>
      </c>
    </row>
    <row r="17417" spans="1:2" x14ac:dyDescent="0.25">
      <c r="A17417" s="62">
        <v>84101601</v>
      </c>
      <c r="B17417" s="63" t="s">
        <v>15594</v>
      </c>
    </row>
    <row r="17418" spans="1:2" x14ac:dyDescent="0.25">
      <c r="A17418" s="62">
        <v>84101602</v>
      </c>
      <c r="B17418" s="63" t="s">
        <v>3756</v>
      </c>
    </row>
    <row r="17419" spans="1:2" x14ac:dyDescent="0.25">
      <c r="A17419" s="62">
        <v>84101603</v>
      </c>
      <c r="B17419" s="63" t="s">
        <v>10144</v>
      </c>
    </row>
    <row r="17420" spans="1:2" x14ac:dyDescent="0.25">
      <c r="A17420" s="62">
        <v>84101604</v>
      </c>
      <c r="B17420" s="63" t="s">
        <v>13178</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10072</v>
      </c>
    </row>
    <row r="17424" spans="1:2" x14ac:dyDescent="0.25">
      <c r="A17424" s="62">
        <v>84101704</v>
      </c>
      <c r="B17424" s="63" t="s">
        <v>15566</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4202</v>
      </c>
    </row>
    <row r="17428" spans="1:2" x14ac:dyDescent="0.25">
      <c r="A17428" s="62">
        <v>84111503</v>
      </c>
      <c r="B17428" s="63" t="s">
        <v>9192</v>
      </c>
    </row>
    <row r="17429" spans="1:2" x14ac:dyDescent="0.25">
      <c r="A17429" s="62">
        <v>84111504</v>
      </c>
      <c r="B17429" s="63" t="s">
        <v>2172</v>
      </c>
    </row>
    <row r="17430" spans="1:2" x14ac:dyDescent="0.25">
      <c r="A17430" s="62">
        <v>84111505</v>
      </c>
      <c r="B17430" s="63" t="s">
        <v>648</v>
      </c>
    </row>
    <row r="17431" spans="1:2" x14ac:dyDescent="0.25">
      <c r="A17431" s="62">
        <v>84111506</v>
      </c>
      <c r="B17431" s="63" t="s">
        <v>6675</v>
      </c>
    </row>
    <row r="17432" spans="1:2" x14ac:dyDescent="0.25">
      <c r="A17432" s="62">
        <v>84111507</v>
      </c>
      <c r="B17432" s="63" t="s">
        <v>2588</v>
      </c>
    </row>
    <row r="17433" spans="1:2" x14ac:dyDescent="0.25">
      <c r="A17433" s="62">
        <v>84111601</v>
      </c>
      <c r="B17433" s="63" t="s">
        <v>15259</v>
      </c>
    </row>
    <row r="17434" spans="1:2" x14ac:dyDescent="0.25">
      <c r="A17434" s="62">
        <v>84111602</v>
      </c>
      <c r="B17434" s="63" t="s">
        <v>6047</v>
      </c>
    </row>
    <row r="17435" spans="1:2" x14ac:dyDescent="0.25">
      <c r="A17435" s="62">
        <v>84111603</v>
      </c>
      <c r="B17435" s="63" t="s">
        <v>8039</v>
      </c>
    </row>
    <row r="17436" spans="1:2" x14ac:dyDescent="0.25">
      <c r="A17436" s="62">
        <v>84111701</v>
      </c>
      <c r="B17436" s="63" t="s">
        <v>9810</v>
      </c>
    </row>
    <row r="17437" spans="1:2" x14ac:dyDescent="0.25">
      <c r="A17437" s="62">
        <v>84111702</v>
      </c>
      <c r="B17437" s="63" t="s">
        <v>12097</v>
      </c>
    </row>
    <row r="17438" spans="1:2" x14ac:dyDescent="0.25">
      <c r="A17438" s="62">
        <v>84111703</v>
      </c>
      <c r="B17438" s="63" t="s">
        <v>3494</v>
      </c>
    </row>
    <row r="17439" spans="1:2" x14ac:dyDescent="0.25">
      <c r="A17439" s="62">
        <v>84111801</v>
      </c>
      <c r="B17439" s="63" t="s">
        <v>8522</v>
      </c>
    </row>
    <row r="17440" spans="1:2" x14ac:dyDescent="0.25">
      <c r="A17440" s="62">
        <v>84111802</v>
      </c>
      <c r="B17440" s="63" t="s">
        <v>3581</v>
      </c>
    </row>
    <row r="17441" spans="1:2" x14ac:dyDescent="0.25">
      <c r="A17441" s="62">
        <v>84121501</v>
      </c>
      <c r="B17441" s="63" t="s">
        <v>17650</v>
      </c>
    </row>
    <row r="17442" spans="1:2" x14ac:dyDescent="0.25">
      <c r="A17442" s="62">
        <v>84121502</v>
      </c>
      <c r="B17442" s="63" t="s">
        <v>4867</v>
      </c>
    </row>
    <row r="17443" spans="1:2" x14ac:dyDescent="0.25">
      <c r="A17443" s="62">
        <v>84121503</v>
      </c>
      <c r="B17443" s="63" t="s">
        <v>8117</v>
      </c>
    </row>
    <row r="17444" spans="1:2" x14ac:dyDescent="0.25">
      <c r="A17444" s="62">
        <v>84121504</v>
      </c>
      <c r="B17444" s="63" t="s">
        <v>5350</v>
      </c>
    </row>
    <row r="17445" spans="1:2" x14ac:dyDescent="0.25">
      <c r="A17445" s="62">
        <v>84121601</v>
      </c>
      <c r="B17445" s="63" t="s">
        <v>14182</v>
      </c>
    </row>
    <row r="17446" spans="1:2" x14ac:dyDescent="0.25">
      <c r="A17446" s="62">
        <v>84121602</v>
      </c>
      <c r="B17446" s="63" t="s">
        <v>7953</v>
      </c>
    </row>
    <row r="17447" spans="1:2" x14ac:dyDescent="0.25">
      <c r="A17447" s="62">
        <v>84121603</v>
      </c>
      <c r="B17447" s="63" t="s">
        <v>16824</v>
      </c>
    </row>
    <row r="17448" spans="1:2" x14ac:dyDescent="0.25">
      <c r="A17448" s="62">
        <v>84121604</v>
      </c>
      <c r="B17448" s="63" t="s">
        <v>8656</v>
      </c>
    </row>
    <row r="17449" spans="1:2" x14ac:dyDescent="0.25">
      <c r="A17449" s="62">
        <v>84121605</v>
      </c>
      <c r="B17449" s="63" t="s">
        <v>12975</v>
      </c>
    </row>
    <row r="17450" spans="1:2" x14ac:dyDescent="0.25">
      <c r="A17450" s="62">
        <v>84121606</v>
      </c>
      <c r="B17450" s="63" t="s">
        <v>8116</v>
      </c>
    </row>
    <row r="17451" spans="1:2" x14ac:dyDescent="0.25">
      <c r="A17451" s="62">
        <v>84121607</v>
      </c>
      <c r="B17451" s="63" t="s">
        <v>11304</v>
      </c>
    </row>
    <row r="17452" spans="1:2" x14ac:dyDescent="0.25">
      <c r="A17452" s="62">
        <v>84121701</v>
      </c>
      <c r="B17452" s="63" t="s">
        <v>18260</v>
      </c>
    </row>
    <row r="17453" spans="1:2" x14ac:dyDescent="0.25">
      <c r="A17453" s="62">
        <v>84121702</v>
      </c>
      <c r="B17453" s="63" t="s">
        <v>14388</v>
      </c>
    </row>
    <row r="17454" spans="1:2" x14ac:dyDescent="0.25">
      <c r="A17454" s="62">
        <v>84121703</v>
      </c>
      <c r="B17454" s="63" t="s">
        <v>12455</v>
      </c>
    </row>
    <row r="17455" spans="1:2" x14ac:dyDescent="0.25">
      <c r="A17455" s="62">
        <v>84121704</v>
      </c>
      <c r="B17455" s="63" t="s">
        <v>3647</v>
      </c>
    </row>
    <row r="17456" spans="1:2" x14ac:dyDescent="0.25">
      <c r="A17456" s="62">
        <v>84121705</v>
      </c>
      <c r="B17456" s="63" t="s">
        <v>14683</v>
      </c>
    </row>
    <row r="17457" spans="1:2" x14ac:dyDescent="0.25">
      <c r="A17457" s="62">
        <v>84121801</v>
      </c>
      <c r="B17457" s="63" t="s">
        <v>12817</v>
      </c>
    </row>
    <row r="17458" spans="1:2" x14ac:dyDescent="0.25">
      <c r="A17458" s="62">
        <v>84121802</v>
      </c>
      <c r="B17458" s="63" t="s">
        <v>12423</v>
      </c>
    </row>
    <row r="17459" spans="1:2" x14ac:dyDescent="0.25">
      <c r="A17459" s="62">
        <v>84121803</v>
      </c>
      <c r="B17459" s="63" t="s">
        <v>8875</v>
      </c>
    </row>
    <row r="17460" spans="1:2" x14ac:dyDescent="0.25">
      <c r="A17460" s="62">
        <v>84121804</v>
      </c>
      <c r="B17460" s="63" t="s">
        <v>17396</v>
      </c>
    </row>
    <row r="17461" spans="1:2" x14ac:dyDescent="0.25">
      <c r="A17461" s="62">
        <v>84121805</v>
      </c>
      <c r="B17461" s="63" t="s">
        <v>3886</v>
      </c>
    </row>
    <row r="17462" spans="1:2" x14ac:dyDescent="0.25">
      <c r="A17462" s="62">
        <v>84121806</v>
      </c>
      <c r="B17462" s="63" t="s">
        <v>10981</v>
      </c>
    </row>
    <row r="17463" spans="1:2" x14ac:dyDescent="0.25">
      <c r="A17463" s="62">
        <v>84121901</v>
      </c>
      <c r="B17463" s="63" t="s">
        <v>5734</v>
      </c>
    </row>
    <row r="17464" spans="1:2" x14ac:dyDescent="0.25">
      <c r="A17464" s="62">
        <v>84121902</v>
      </c>
      <c r="B17464" s="63" t="s">
        <v>8027</v>
      </c>
    </row>
    <row r="17465" spans="1:2" x14ac:dyDescent="0.25">
      <c r="A17465" s="62">
        <v>84121903</v>
      </c>
      <c r="B17465" s="63" t="s">
        <v>16345</v>
      </c>
    </row>
    <row r="17466" spans="1:2" x14ac:dyDescent="0.25">
      <c r="A17466" s="62">
        <v>84122001</v>
      </c>
      <c r="B17466" s="63" t="s">
        <v>1284</v>
      </c>
    </row>
    <row r="17467" spans="1:2" x14ac:dyDescent="0.25">
      <c r="A17467" s="62">
        <v>84131501</v>
      </c>
      <c r="B17467" s="63" t="s">
        <v>5919</v>
      </c>
    </row>
    <row r="17468" spans="1:2" x14ac:dyDescent="0.25">
      <c r="A17468" s="62">
        <v>84131502</v>
      </c>
      <c r="B17468" s="63" t="s">
        <v>15628</v>
      </c>
    </row>
    <row r="17469" spans="1:2" x14ac:dyDescent="0.25">
      <c r="A17469" s="62">
        <v>84131503</v>
      </c>
      <c r="B17469" s="63" t="s">
        <v>10392</v>
      </c>
    </row>
    <row r="17470" spans="1:2" x14ac:dyDescent="0.25">
      <c r="A17470" s="62">
        <v>84131504</v>
      </c>
      <c r="B17470" s="63" t="s">
        <v>7896</v>
      </c>
    </row>
    <row r="17471" spans="1:2" x14ac:dyDescent="0.25">
      <c r="A17471" s="62">
        <v>84131505</v>
      </c>
      <c r="B17471" s="63" t="s">
        <v>5882</v>
      </c>
    </row>
    <row r="17472" spans="1:2" x14ac:dyDescent="0.25">
      <c r="A17472" s="62">
        <v>84131506</v>
      </c>
      <c r="B17472" s="63" t="s">
        <v>11684</v>
      </c>
    </row>
    <row r="17473" spans="1:2" x14ac:dyDescent="0.25">
      <c r="A17473" s="62">
        <v>84131507</v>
      </c>
      <c r="B17473" s="63" t="s">
        <v>13745</v>
      </c>
    </row>
    <row r="17474" spans="1:2" x14ac:dyDescent="0.25">
      <c r="A17474" s="62">
        <v>84131508</v>
      </c>
      <c r="B17474" s="63" t="s">
        <v>879</v>
      </c>
    </row>
    <row r="17475" spans="1:2" x14ac:dyDescent="0.25">
      <c r="A17475" s="62">
        <v>84131509</v>
      </c>
      <c r="B17475" s="63" t="s">
        <v>1240</v>
      </c>
    </row>
    <row r="17476" spans="1:2" x14ac:dyDescent="0.25">
      <c r="A17476" s="62">
        <v>84131510</v>
      </c>
      <c r="B17476" s="63" t="s">
        <v>12864</v>
      </c>
    </row>
    <row r="17477" spans="1:2" x14ac:dyDescent="0.25">
      <c r="A17477" s="62">
        <v>84131511</v>
      </c>
      <c r="B17477" s="63" t="s">
        <v>6913</v>
      </c>
    </row>
    <row r="17478" spans="1:2" x14ac:dyDescent="0.25">
      <c r="A17478" s="62">
        <v>84131512</v>
      </c>
      <c r="B17478" s="63" t="s">
        <v>1547</v>
      </c>
    </row>
    <row r="17479" spans="1:2" x14ac:dyDescent="0.25">
      <c r="A17479" s="62">
        <v>84131513</v>
      </c>
      <c r="B17479" s="63" t="s">
        <v>18247</v>
      </c>
    </row>
    <row r="17480" spans="1:2" x14ac:dyDescent="0.25">
      <c r="A17480" s="62">
        <v>84131514</v>
      </c>
      <c r="B17480" s="63" t="s">
        <v>7627</v>
      </c>
    </row>
    <row r="17481" spans="1:2" x14ac:dyDescent="0.25">
      <c r="A17481" s="62">
        <v>84131515</v>
      </c>
      <c r="B17481" s="63" t="s">
        <v>16276</v>
      </c>
    </row>
    <row r="17482" spans="1:2" x14ac:dyDescent="0.25">
      <c r="A17482" s="62">
        <v>84131516</v>
      </c>
      <c r="B17482" s="63" t="s">
        <v>4016</v>
      </c>
    </row>
    <row r="17483" spans="1:2" x14ac:dyDescent="0.25">
      <c r="A17483" s="62">
        <v>84131517</v>
      </c>
      <c r="B17483" s="63" t="s">
        <v>14922</v>
      </c>
    </row>
    <row r="17484" spans="1:2" x14ac:dyDescent="0.25">
      <c r="A17484" s="62">
        <v>84131601</v>
      </c>
      <c r="B17484" s="63" t="s">
        <v>8394</v>
      </c>
    </row>
    <row r="17485" spans="1:2" x14ac:dyDescent="0.25">
      <c r="A17485" s="62">
        <v>84131602</v>
      </c>
      <c r="B17485" s="63" t="s">
        <v>8955</v>
      </c>
    </row>
    <row r="17486" spans="1:2" x14ac:dyDescent="0.25">
      <c r="A17486" s="62">
        <v>84131603</v>
      </c>
      <c r="B17486" s="63" t="s">
        <v>13664</v>
      </c>
    </row>
    <row r="17487" spans="1:2" x14ac:dyDescent="0.25">
      <c r="A17487" s="62">
        <v>84131604</v>
      </c>
      <c r="B17487" s="63" t="s">
        <v>7565</v>
      </c>
    </row>
    <row r="17488" spans="1:2" x14ac:dyDescent="0.25">
      <c r="A17488" s="62">
        <v>84131605</v>
      </c>
      <c r="B17488" s="63" t="s">
        <v>5861</v>
      </c>
    </row>
    <row r="17489" spans="1:2" x14ac:dyDescent="0.25">
      <c r="A17489" s="62">
        <v>84131606</v>
      </c>
      <c r="B17489" s="63" t="s">
        <v>15435</v>
      </c>
    </row>
    <row r="17490" spans="1:2" x14ac:dyDescent="0.25">
      <c r="A17490" s="62">
        <v>84131607</v>
      </c>
      <c r="B17490" s="63" t="s">
        <v>8305</v>
      </c>
    </row>
    <row r="17491" spans="1:2" x14ac:dyDescent="0.25">
      <c r="A17491" s="62">
        <v>84131608</v>
      </c>
      <c r="B17491" s="63" t="s">
        <v>3650</v>
      </c>
    </row>
    <row r="17492" spans="1:2" x14ac:dyDescent="0.25">
      <c r="A17492" s="62">
        <v>84131609</v>
      </c>
      <c r="B17492" s="63" t="s">
        <v>2222</v>
      </c>
    </row>
    <row r="17493" spans="1:2" x14ac:dyDescent="0.25">
      <c r="A17493" s="62">
        <v>84131610</v>
      </c>
      <c r="B17493" s="63" t="s">
        <v>13383</v>
      </c>
    </row>
    <row r="17494" spans="1:2" x14ac:dyDescent="0.25">
      <c r="A17494" s="62">
        <v>84131701</v>
      </c>
      <c r="B17494" s="63" t="s">
        <v>4757</v>
      </c>
    </row>
    <row r="17495" spans="1:2" x14ac:dyDescent="0.25">
      <c r="A17495" s="62">
        <v>84131702</v>
      </c>
      <c r="B17495" s="63" t="s">
        <v>10670</v>
      </c>
    </row>
    <row r="17496" spans="1:2" x14ac:dyDescent="0.25">
      <c r="A17496" s="62">
        <v>84131801</v>
      </c>
      <c r="B17496" s="63" t="s">
        <v>16066</v>
      </c>
    </row>
    <row r="17497" spans="1:2" x14ac:dyDescent="0.25">
      <c r="A17497" s="62">
        <v>84131802</v>
      </c>
      <c r="B17497" s="63" t="s">
        <v>12936</v>
      </c>
    </row>
    <row r="17498" spans="1:2" x14ac:dyDescent="0.25">
      <c r="A17498" s="62">
        <v>84141501</v>
      </c>
      <c r="B17498" s="63" t="s">
        <v>8681</v>
      </c>
    </row>
    <row r="17499" spans="1:2" x14ac:dyDescent="0.25">
      <c r="A17499" s="62">
        <v>84141502</v>
      </c>
      <c r="B17499" s="63" t="s">
        <v>3033</v>
      </c>
    </row>
    <row r="17500" spans="1:2" x14ac:dyDescent="0.25">
      <c r="A17500" s="62">
        <v>84141503</v>
      </c>
      <c r="B17500" s="63" t="s">
        <v>18709</v>
      </c>
    </row>
    <row r="17501" spans="1:2" x14ac:dyDescent="0.25">
      <c r="A17501" s="62">
        <v>84141601</v>
      </c>
      <c r="B17501" s="63" t="s">
        <v>16424</v>
      </c>
    </row>
    <row r="17502" spans="1:2" x14ac:dyDescent="0.25">
      <c r="A17502" s="62">
        <v>84141602</v>
      </c>
      <c r="B17502" s="63" t="s">
        <v>4367</v>
      </c>
    </row>
    <row r="17503" spans="1:2" x14ac:dyDescent="0.25">
      <c r="A17503" s="62">
        <v>84141701</v>
      </c>
      <c r="B17503" s="63" t="s">
        <v>15212</v>
      </c>
    </row>
    <row r="17504" spans="1:2" x14ac:dyDescent="0.25">
      <c r="A17504" s="62">
        <v>84141702</v>
      </c>
      <c r="B17504" s="63" t="s">
        <v>4063</v>
      </c>
    </row>
    <row r="17505" spans="1:2" x14ac:dyDescent="0.25">
      <c r="A17505" s="62">
        <v>85101501</v>
      </c>
      <c r="B17505" s="63" t="s">
        <v>5617</v>
      </c>
    </row>
    <row r="17506" spans="1:2" x14ac:dyDescent="0.25">
      <c r="A17506" s="62">
        <v>85101502</v>
      </c>
      <c r="B17506" s="63" t="s">
        <v>14908</v>
      </c>
    </row>
    <row r="17507" spans="1:2" x14ac:dyDescent="0.25">
      <c r="A17507" s="62">
        <v>85101503</v>
      </c>
      <c r="B17507" s="63" t="s">
        <v>1169</v>
      </c>
    </row>
    <row r="17508" spans="1:2" x14ac:dyDescent="0.25">
      <c r="A17508" s="62">
        <v>85101504</v>
      </c>
      <c r="B17508" s="63" t="s">
        <v>7941</v>
      </c>
    </row>
    <row r="17509" spans="1:2" x14ac:dyDescent="0.25">
      <c r="A17509" s="62">
        <v>85101505</v>
      </c>
      <c r="B17509" s="63" t="s">
        <v>18228</v>
      </c>
    </row>
    <row r="17510" spans="1:2" x14ac:dyDescent="0.25">
      <c r="A17510" s="62">
        <v>85101506</v>
      </c>
      <c r="B17510" s="63" t="s">
        <v>6472</v>
      </c>
    </row>
    <row r="17511" spans="1:2" x14ac:dyDescent="0.25">
      <c r="A17511" s="62">
        <v>85101507</v>
      </c>
      <c r="B17511" s="63" t="s">
        <v>13795</v>
      </c>
    </row>
    <row r="17512" spans="1:2" x14ac:dyDescent="0.25">
      <c r="A17512" s="62">
        <v>85101508</v>
      </c>
      <c r="B17512" s="63" t="s">
        <v>15217</v>
      </c>
    </row>
    <row r="17513" spans="1:2" x14ac:dyDescent="0.25">
      <c r="A17513" s="62">
        <v>85101509</v>
      </c>
      <c r="B17513" s="63" t="s">
        <v>3601</v>
      </c>
    </row>
    <row r="17514" spans="1:2" x14ac:dyDescent="0.25">
      <c r="A17514" s="62">
        <v>85101601</v>
      </c>
      <c r="B17514" s="63" t="s">
        <v>4032</v>
      </c>
    </row>
    <row r="17515" spans="1:2" x14ac:dyDescent="0.25">
      <c r="A17515" s="62">
        <v>85101602</v>
      </c>
      <c r="B17515" s="63" t="s">
        <v>5859</v>
      </c>
    </row>
    <row r="17516" spans="1:2" x14ac:dyDescent="0.25">
      <c r="A17516" s="62">
        <v>85101603</v>
      </c>
      <c r="B17516" s="63" t="s">
        <v>8884</v>
      </c>
    </row>
    <row r="17517" spans="1:2" x14ac:dyDescent="0.25">
      <c r="A17517" s="62">
        <v>85101604</v>
      </c>
      <c r="B17517" s="63" t="s">
        <v>4893</v>
      </c>
    </row>
    <row r="17518" spans="1:2" x14ac:dyDescent="0.25">
      <c r="A17518" s="62">
        <v>85101605</v>
      </c>
      <c r="B17518" s="63" t="s">
        <v>2411</v>
      </c>
    </row>
    <row r="17519" spans="1:2" x14ac:dyDescent="0.25">
      <c r="A17519" s="62">
        <v>85101701</v>
      </c>
      <c r="B17519" s="63" t="s">
        <v>8888</v>
      </c>
    </row>
    <row r="17520" spans="1:2" x14ac:dyDescent="0.25">
      <c r="A17520" s="62">
        <v>85101702</v>
      </c>
      <c r="B17520" s="63" t="s">
        <v>15052</v>
      </c>
    </row>
    <row r="17521" spans="1:2" x14ac:dyDescent="0.25">
      <c r="A17521" s="62">
        <v>85101703</v>
      </c>
      <c r="B17521" s="63" t="s">
        <v>5817</v>
      </c>
    </row>
    <row r="17522" spans="1:2" x14ac:dyDescent="0.25">
      <c r="A17522" s="62">
        <v>85101704</v>
      </c>
      <c r="B17522" s="63" t="s">
        <v>8431</v>
      </c>
    </row>
    <row r="17523" spans="1:2" x14ac:dyDescent="0.25">
      <c r="A17523" s="62">
        <v>85101705</v>
      </c>
      <c r="B17523" s="63" t="s">
        <v>532</v>
      </c>
    </row>
    <row r="17524" spans="1:2" x14ac:dyDescent="0.25">
      <c r="A17524" s="62">
        <v>85101706</v>
      </c>
      <c r="B17524" s="63" t="s">
        <v>15024</v>
      </c>
    </row>
    <row r="17525" spans="1:2" x14ac:dyDescent="0.25">
      <c r="A17525" s="62">
        <v>85101707</v>
      </c>
      <c r="B17525" s="63" t="s">
        <v>15345</v>
      </c>
    </row>
    <row r="17526" spans="1:2" x14ac:dyDescent="0.25">
      <c r="A17526" s="62">
        <v>85111501</v>
      </c>
      <c r="B17526" s="63" t="s">
        <v>2893</v>
      </c>
    </row>
    <row r="17527" spans="1:2" x14ac:dyDescent="0.25">
      <c r="A17527" s="62">
        <v>85111502</v>
      </c>
      <c r="B17527" s="63" t="s">
        <v>11502</v>
      </c>
    </row>
    <row r="17528" spans="1:2" x14ac:dyDescent="0.25">
      <c r="A17528" s="62">
        <v>85111503</v>
      </c>
      <c r="B17528" s="63" t="s">
        <v>13111</v>
      </c>
    </row>
    <row r="17529" spans="1:2" x14ac:dyDescent="0.25">
      <c r="A17529" s="62">
        <v>85111504</v>
      </c>
      <c r="B17529" s="63" t="s">
        <v>5795</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9291</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5021</v>
      </c>
    </row>
    <row r="17536" spans="1:2" x14ac:dyDescent="0.25">
      <c r="A17536" s="62">
        <v>85111511</v>
      </c>
      <c r="B17536" s="63" t="s">
        <v>10628</v>
      </c>
    </row>
    <row r="17537" spans="1:2" x14ac:dyDescent="0.25">
      <c r="A17537" s="62">
        <v>85111512</v>
      </c>
      <c r="B17537" s="63" t="s">
        <v>14472</v>
      </c>
    </row>
    <row r="17538" spans="1:2" x14ac:dyDescent="0.25">
      <c r="A17538" s="62">
        <v>85111513</v>
      </c>
      <c r="B17538" s="63" t="s">
        <v>5253</v>
      </c>
    </row>
    <row r="17539" spans="1:2" x14ac:dyDescent="0.25">
      <c r="A17539" s="62">
        <v>85111514</v>
      </c>
      <c r="B17539" s="63" t="s">
        <v>18150</v>
      </c>
    </row>
    <row r="17540" spans="1:2" x14ac:dyDescent="0.25">
      <c r="A17540" s="62">
        <v>85111601</v>
      </c>
      <c r="B17540" s="63" t="s">
        <v>14496</v>
      </c>
    </row>
    <row r="17541" spans="1:2" x14ac:dyDescent="0.25">
      <c r="A17541" s="62">
        <v>85111602</v>
      </c>
      <c r="B17541" s="63" t="s">
        <v>9479</v>
      </c>
    </row>
    <row r="17542" spans="1:2" x14ac:dyDescent="0.25">
      <c r="A17542" s="62">
        <v>85111603</v>
      </c>
      <c r="B17542" s="63" t="s">
        <v>11776</v>
      </c>
    </row>
    <row r="17543" spans="1:2" x14ac:dyDescent="0.25">
      <c r="A17543" s="62">
        <v>85111604</v>
      </c>
      <c r="B17543" s="63" t="s">
        <v>16063</v>
      </c>
    </row>
    <row r="17544" spans="1:2" x14ac:dyDescent="0.25">
      <c r="A17544" s="62">
        <v>85111605</v>
      </c>
      <c r="B17544" s="63" t="s">
        <v>13887</v>
      </c>
    </row>
    <row r="17545" spans="1:2" x14ac:dyDescent="0.25">
      <c r="A17545" s="62">
        <v>85111606</v>
      </c>
      <c r="B17545" s="63" t="s">
        <v>369</v>
      </c>
    </row>
    <row r="17546" spans="1:2" x14ac:dyDescent="0.25">
      <c r="A17546" s="62">
        <v>85111607</v>
      </c>
      <c r="B17546" s="63" t="s">
        <v>7800</v>
      </c>
    </row>
    <row r="17547" spans="1:2" x14ac:dyDescent="0.25">
      <c r="A17547" s="62">
        <v>85111608</v>
      </c>
      <c r="B17547" s="63" t="s">
        <v>6138</v>
      </c>
    </row>
    <row r="17548" spans="1:2" x14ac:dyDescent="0.25">
      <c r="A17548" s="62">
        <v>85111609</v>
      </c>
      <c r="B17548" s="63" t="s">
        <v>7616</v>
      </c>
    </row>
    <row r="17549" spans="1:2" x14ac:dyDescent="0.25">
      <c r="A17549" s="62">
        <v>85111610</v>
      </c>
      <c r="B17549" s="63" t="s">
        <v>9822</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14447</v>
      </c>
    </row>
    <row r="17554" spans="1:2" x14ac:dyDescent="0.25">
      <c r="A17554" s="62">
        <v>85111615</v>
      </c>
      <c r="B17554" s="63" t="s">
        <v>14728</v>
      </c>
    </row>
    <row r="17555" spans="1:2" x14ac:dyDescent="0.25">
      <c r="A17555" s="62">
        <v>85111616</v>
      </c>
      <c r="B17555" s="63" t="s">
        <v>6055</v>
      </c>
    </row>
    <row r="17556" spans="1:2" x14ac:dyDescent="0.25">
      <c r="A17556" s="62">
        <v>85111617</v>
      </c>
      <c r="B17556" s="63" t="s">
        <v>9221</v>
      </c>
    </row>
    <row r="17557" spans="1:2" x14ac:dyDescent="0.25">
      <c r="A17557" s="62">
        <v>85111701</v>
      </c>
      <c r="B17557" s="63" t="s">
        <v>11976</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3443</v>
      </c>
    </row>
    <row r="17562" spans="1:2" x14ac:dyDescent="0.25">
      <c r="A17562" s="62">
        <v>85121502</v>
      </c>
      <c r="B17562" s="63" t="s">
        <v>15043</v>
      </c>
    </row>
    <row r="17563" spans="1:2" x14ac:dyDescent="0.25">
      <c r="A17563" s="62">
        <v>85121503</v>
      </c>
      <c r="B17563" s="63" t="s">
        <v>8954</v>
      </c>
    </row>
    <row r="17564" spans="1:2" x14ac:dyDescent="0.25">
      <c r="A17564" s="62">
        <v>85121504</v>
      </c>
      <c r="B17564" s="63" t="s">
        <v>8489</v>
      </c>
    </row>
    <row r="17565" spans="1:2" x14ac:dyDescent="0.25">
      <c r="A17565" s="62">
        <v>85121601</v>
      </c>
      <c r="B17565" s="63" t="s">
        <v>2879</v>
      </c>
    </row>
    <row r="17566" spans="1:2" x14ac:dyDescent="0.25">
      <c r="A17566" s="62">
        <v>85121602</v>
      </c>
      <c r="B17566" s="63" t="s">
        <v>18665</v>
      </c>
    </row>
    <row r="17567" spans="1:2" x14ac:dyDescent="0.25">
      <c r="A17567" s="62">
        <v>85121603</v>
      </c>
      <c r="B17567" s="63" t="s">
        <v>4906</v>
      </c>
    </row>
    <row r="17568" spans="1:2" x14ac:dyDescent="0.25">
      <c r="A17568" s="62">
        <v>85121604</v>
      </c>
      <c r="B17568" s="63" t="s">
        <v>11386</v>
      </c>
    </row>
    <row r="17569" spans="1:2" x14ac:dyDescent="0.25">
      <c r="A17569" s="62">
        <v>85121605</v>
      </c>
      <c r="B17569" s="63" t="s">
        <v>13411</v>
      </c>
    </row>
    <row r="17570" spans="1:2" x14ac:dyDescent="0.25">
      <c r="A17570" s="62">
        <v>85121606</v>
      </c>
      <c r="B17570" s="63" t="s">
        <v>1819</v>
      </c>
    </row>
    <row r="17571" spans="1:2" x14ac:dyDescent="0.25">
      <c r="A17571" s="62">
        <v>85121607</v>
      </c>
      <c r="B17571" s="63" t="s">
        <v>6698</v>
      </c>
    </row>
    <row r="17572" spans="1:2" x14ac:dyDescent="0.25">
      <c r="A17572" s="62">
        <v>85121608</v>
      </c>
      <c r="B17572" s="63" t="s">
        <v>13611</v>
      </c>
    </row>
    <row r="17573" spans="1:2" x14ac:dyDescent="0.25">
      <c r="A17573" s="62">
        <v>85121609</v>
      </c>
      <c r="B17573" s="63" t="s">
        <v>1393</v>
      </c>
    </row>
    <row r="17574" spans="1:2" x14ac:dyDescent="0.25">
      <c r="A17574" s="62">
        <v>85121610</v>
      </c>
      <c r="B17574" s="63" t="s">
        <v>8274</v>
      </c>
    </row>
    <row r="17575" spans="1:2" x14ac:dyDescent="0.25">
      <c r="A17575" s="62">
        <v>85121611</v>
      </c>
      <c r="B17575" s="63" t="s">
        <v>101</v>
      </c>
    </row>
    <row r="17576" spans="1:2" x14ac:dyDescent="0.25">
      <c r="A17576" s="62">
        <v>85121612</v>
      </c>
      <c r="B17576" s="63" t="s">
        <v>11624</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8166</v>
      </c>
    </row>
    <row r="17581" spans="1:2" x14ac:dyDescent="0.25">
      <c r="A17581" s="62">
        <v>85121703</v>
      </c>
      <c r="B17581" s="63" t="s">
        <v>6089</v>
      </c>
    </row>
    <row r="17582" spans="1:2" x14ac:dyDescent="0.25">
      <c r="A17582" s="62">
        <v>85121704</v>
      </c>
      <c r="B17582" s="63" t="s">
        <v>5621</v>
      </c>
    </row>
    <row r="17583" spans="1:2" x14ac:dyDescent="0.25">
      <c r="A17583" s="62">
        <v>85121705</v>
      </c>
      <c r="B17583" s="63" t="s">
        <v>1801</v>
      </c>
    </row>
    <row r="17584" spans="1:2" x14ac:dyDescent="0.25">
      <c r="A17584" s="62">
        <v>85121706</v>
      </c>
      <c r="B17584" s="63" t="s">
        <v>14230</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16439</v>
      </c>
    </row>
    <row r="17588" spans="1:2" x14ac:dyDescent="0.25">
      <c r="A17588" s="62">
        <v>85121804</v>
      </c>
      <c r="B17588" s="63" t="s">
        <v>11836</v>
      </c>
    </row>
    <row r="17589" spans="1:2" x14ac:dyDescent="0.25">
      <c r="A17589" s="62">
        <v>85121805</v>
      </c>
      <c r="B17589" s="63" t="s">
        <v>6688</v>
      </c>
    </row>
    <row r="17590" spans="1:2" x14ac:dyDescent="0.25">
      <c r="A17590" s="62">
        <v>85121806</v>
      </c>
      <c r="B17590" s="63" t="s">
        <v>18079</v>
      </c>
    </row>
    <row r="17591" spans="1:2" x14ac:dyDescent="0.25">
      <c r="A17591" s="62">
        <v>85121807</v>
      </c>
      <c r="B17591" s="63" t="s">
        <v>2670</v>
      </c>
    </row>
    <row r="17592" spans="1:2" x14ac:dyDescent="0.25">
      <c r="A17592" s="62">
        <v>85121808</v>
      </c>
      <c r="B17592" s="63" t="s">
        <v>15875</v>
      </c>
    </row>
    <row r="17593" spans="1:2" x14ac:dyDescent="0.25">
      <c r="A17593" s="62">
        <v>85121809</v>
      </c>
      <c r="B17593" s="63" t="s">
        <v>12496</v>
      </c>
    </row>
    <row r="17594" spans="1:2" x14ac:dyDescent="0.25">
      <c r="A17594" s="62">
        <v>85121810</v>
      </c>
      <c r="B17594" s="63" t="s">
        <v>4854</v>
      </c>
    </row>
    <row r="17595" spans="1:2" x14ac:dyDescent="0.25">
      <c r="A17595" s="62">
        <v>85121901</v>
      </c>
      <c r="B17595" s="63" t="s">
        <v>12738</v>
      </c>
    </row>
    <row r="17596" spans="1:2" x14ac:dyDescent="0.25">
      <c r="A17596" s="62">
        <v>85121902</v>
      </c>
      <c r="B17596" s="63" t="s">
        <v>1038</v>
      </c>
    </row>
    <row r="17597" spans="1:2" x14ac:dyDescent="0.25">
      <c r="A17597" s="62">
        <v>85122001</v>
      </c>
      <c r="B17597" s="63" t="s">
        <v>12916</v>
      </c>
    </row>
    <row r="17598" spans="1:2" x14ac:dyDescent="0.25">
      <c r="A17598" s="62">
        <v>85122002</v>
      </c>
      <c r="B17598" s="63" t="s">
        <v>8540</v>
      </c>
    </row>
    <row r="17599" spans="1:2" x14ac:dyDescent="0.25">
      <c r="A17599" s="62">
        <v>85122003</v>
      </c>
      <c r="B17599" s="63" t="s">
        <v>14287</v>
      </c>
    </row>
    <row r="17600" spans="1:2" x14ac:dyDescent="0.25">
      <c r="A17600" s="62">
        <v>85122004</v>
      </c>
      <c r="B17600" s="63" t="s">
        <v>8173</v>
      </c>
    </row>
    <row r="17601" spans="1:2" x14ac:dyDescent="0.25">
      <c r="A17601" s="62">
        <v>85122005</v>
      </c>
      <c r="B17601" s="63" t="s">
        <v>4431</v>
      </c>
    </row>
    <row r="17602" spans="1:2" x14ac:dyDescent="0.25">
      <c r="A17602" s="62">
        <v>85122101</v>
      </c>
      <c r="B17602" s="63" t="s">
        <v>7927</v>
      </c>
    </row>
    <row r="17603" spans="1:2" x14ac:dyDescent="0.25">
      <c r="A17603" s="62">
        <v>85122102</v>
      </c>
      <c r="B17603" s="63" t="s">
        <v>3057</v>
      </c>
    </row>
    <row r="17604" spans="1:2" x14ac:dyDescent="0.25">
      <c r="A17604" s="62">
        <v>85122103</v>
      </c>
      <c r="B17604" s="63" t="s">
        <v>5213</v>
      </c>
    </row>
    <row r="17605" spans="1:2" x14ac:dyDescent="0.25">
      <c r="A17605" s="62">
        <v>85122104</v>
      </c>
      <c r="B17605" s="63" t="s">
        <v>15076</v>
      </c>
    </row>
    <row r="17606" spans="1:2" x14ac:dyDescent="0.25">
      <c r="A17606" s="62">
        <v>85122105</v>
      </c>
      <c r="B17606" s="63" t="s">
        <v>3156</v>
      </c>
    </row>
    <row r="17607" spans="1:2" x14ac:dyDescent="0.25">
      <c r="A17607" s="62">
        <v>85122106</v>
      </c>
      <c r="B17607" s="63" t="s">
        <v>16493</v>
      </c>
    </row>
    <row r="17608" spans="1:2" x14ac:dyDescent="0.25">
      <c r="A17608" s="62">
        <v>85122107</v>
      </c>
      <c r="B17608" s="63" t="s">
        <v>7056</v>
      </c>
    </row>
    <row r="17609" spans="1:2" x14ac:dyDescent="0.25">
      <c r="A17609" s="62">
        <v>85122108</v>
      </c>
      <c r="B17609" s="63" t="s">
        <v>13966</v>
      </c>
    </row>
    <row r="17610" spans="1:2" x14ac:dyDescent="0.25">
      <c r="A17610" s="62">
        <v>85122109</v>
      </c>
      <c r="B17610" s="63" t="s">
        <v>9674</v>
      </c>
    </row>
    <row r="17611" spans="1:2" x14ac:dyDescent="0.25">
      <c r="A17611" s="62">
        <v>85122201</v>
      </c>
      <c r="B17611" s="63" t="s">
        <v>12282</v>
      </c>
    </row>
    <row r="17612" spans="1:2" x14ac:dyDescent="0.25">
      <c r="A17612" s="62">
        <v>85131501</v>
      </c>
      <c r="B17612" s="63" t="s">
        <v>3512</v>
      </c>
    </row>
    <row r="17613" spans="1:2" x14ac:dyDescent="0.25">
      <c r="A17613" s="62">
        <v>85131502</v>
      </c>
      <c r="B17613" s="63" t="s">
        <v>1330</v>
      </c>
    </row>
    <row r="17614" spans="1:2" x14ac:dyDescent="0.25">
      <c r="A17614" s="62">
        <v>85131503</v>
      </c>
      <c r="B17614" s="63" t="s">
        <v>15166</v>
      </c>
    </row>
    <row r="17615" spans="1:2" x14ac:dyDescent="0.25">
      <c r="A17615" s="62">
        <v>85131504</v>
      </c>
      <c r="B17615" s="63" t="s">
        <v>10646</v>
      </c>
    </row>
    <row r="17616" spans="1:2" x14ac:dyDescent="0.25">
      <c r="A17616" s="62">
        <v>85131505</v>
      </c>
      <c r="B17616" s="63" t="s">
        <v>4071</v>
      </c>
    </row>
    <row r="17617" spans="1:2" x14ac:dyDescent="0.25">
      <c r="A17617" s="62">
        <v>85131601</v>
      </c>
      <c r="B17617" s="63" t="s">
        <v>11839</v>
      </c>
    </row>
    <row r="17618" spans="1:2" x14ac:dyDescent="0.25">
      <c r="A17618" s="62">
        <v>85131602</v>
      </c>
      <c r="B17618" s="63" t="s">
        <v>9151</v>
      </c>
    </row>
    <row r="17619" spans="1:2" x14ac:dyDescent="0.25">
      <c r="A17619" s="62">
        <v>85131603</v>
      </c>
      <c r="B17619" s="63" t="s">
        <v>5767</v>
      </c>
    </row>
    <row r="17620" spans="1:2" x14ac:dyDescent="0.25">
      <c r="A17620" s="62">
        <v>85131604</v>
      </c>
      <c r="B17620" s="63" t="s">
        <v>11571</v>
      </c>
    </row>
    <row r="17621" spans="1:2" x14ac:dyDescent="0.25">
      <c r="A17621" s="62">
        <v>85131701</v>
      </c>
      <c r="B17621" s="63" t="s">
        <v>5173</v>
      </c>
    </row>
    <row r="17622" spans="1:2" x14ac:dyDescent="0.25">
      <c r="A17622" s="62">
        <v>85131702</v>
      </c>
      <c r="B17622" s="63" t="s">
        <v>3848</v>
      </c>
    </row>
    <row r="17623" spans="1:2" x14ac:dyDescent="0.25">
      <c r="A17623" s="62">
        <v>85131703</v>
      </c>
      <c r="B17623" s="63" t="s">
        <v>2196</v>
      </c>
    </row>
    <row r="17624" spans="1:2" x14ac:dyDescent="0.25">
      <c r="A17624" s="62">
        <v>85131704</v>
      </c>
      <c r="B17624" s="63" t="s">
        <v>1326</v>
      </c>
    </row>
    <row r="17625" spans="1:2" x14ac:dyDescent="0.25">
      <c r="A17625" s="62">
        <v>85131705</v>
      </c>
      <c r="B17625" s="63" t="s">
        <v>9723</v>
      </c>
    </row>
    <row r="17626" spans="1:2" x14ac:dyDescent="0.25">
      <c r="A17626" s="62">
        <v>85131706</v>
      </c>
      <c r="B17626" s="63" t="s">
        <v>15914</v>
      </c>
    </row>
    <row r="17627" spans="1:2" x14ac:dyDescent="0.25">
      <c r="A17627" s="62">
        <v>85131707</v>
      </c>
      <c r="B17627" s="63" t="s">
        <v>6340</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2843</v>
      </c>
    </row>
    <row r="17631" spans="1:2" x14ac:dyDescent="0.25">
      <c r="A17631" s="62">
        <v>85131711</v>
      </c>
      <c r="B17631" s="63" t="s">
        <v>6517</v>
      </c>
    </row>
    <row r="17632" spans="1:2" x14ac:dyDescent="0.25">
      <c r="A17632" s="62">
        <v>85131712</v>
      </c>
      <c r="B17632" s="63" t="s">
        <v>2676</v>
      </c>
    </row>
    <row r="17633" spans="1:2" x14ac:dyDescent="0.25">
      <c r="A17633" s="62">
        <v>85131713</v>
      </c>
      <c r="B17633" s="63" t="s">
        <v>3948</v>
      </c>
    </row>
    <row r="17634" spans="1:2" x14ac:dyDescent="0.25">
      <c r="A17634" s="62">
        <v>85141501</v>
      </c>
      <c r="B17634" s="63" t="s">
        <v>12054</v>
      </c>
    </row>
    <row r="17635" spans="1:2" x14ac:dyDescent="0.25">
      <c r="A17635" s="62">
        <v>85141502</v>
      </c>
      <c r="B17635" s="63" t="s">
        <v>9527</v>
      </c>
    </row>
    <row r="17636" spans="1:2" x14ac:dyDescent="0.25">
      <c r="A17636" s="62">
        <v>85141503</v>
      </c>
      <c r="B17636" s="63" t="s">
        <v>9818</v>
      </c>
    </row>
    <row r="17637" spans="1:2" x14ac:dyDescent="0.25">
      <c r="A17637" s="62">
        <v>85141504</v>
      </c>
      <c r="B17637" s="63" t="s">
        <v>1423</v>
      </c>
    </row>
    <row r="17638" spans="1:2" x14ac:dyDescent="0.25">
      <c r="A17638" s="62">
        <v>85141601</v>
      </c>
      <c r="B17638" s="63" t="s">
        <v>606</v>
      </c>
    </row>
    <row r="17639" spans="1:2" x14ac:dyDescent="0.25">
      <c r="A17639" s="62">
        <v>85141602</v>
      </c>
      <c r="B17639" s="63" t="s">
        <v>8996</v>
      </c>
    </row>
    <row r="17640" spans="1:2" x14ac:dyDescent="0.25">
      <c r="A17640" s="62">
        <v>85141603</v>
      </c>
      <c r="B17640" s="63" t="s">
        <v>2246</v>
      </c>
    </row>
    <row r="17641" spans="1:2" x14ac:dyDescent="0.25">
      <c r="A17641" s="62">
        <v>85141701</v>
      </c>
      <c r="B17641" s="63" t="s">
        <v>10148</v>
      </c>
    </row>
    <row r="17642" spans="1:2" x14ac:dyDescent="0.25">
      <c r="A17642" s="62">
        <v>85141702</v>
      </c>
      <c r="B17642" s="63" t="s">
        <v>4567</v>
      </c>
    </row>
    <row r="17643" spans="1:2" x14ac:dyDescent="0.25">
      <c r="A17643" s="62">
        <v>85151501</v>
      </c>
      <c r="B17643" s="63" t="s">
        <v>4868</v>
      </c>
    </row>
    <row r="17644" spans="1:2" x14ac:dyDescent="0.25">
      <c r="A17644" s="62">
        <v>85151502</v>
      </c>
      <c r="B17644" s="63" t="s">
        <v>16085</v>
      </c>
    </row>
    <row r="17645" spans="1:2" x14ac:dyDescent="0.25">
      <c r="A17645" s="62">
        <v>85151503</v>
      </c>
      <c r="B17645" s="63" t="s">
        <v>14986</v>
      </c>
    </row>
    <row r="17646" spans="1:2" x14ac:dyDescent="0.25">
      <c r="A17646" s="62">
        <v>85151504</v>
      </c>
      <c r="B17646" s="63" t="s">
        <v>15467</v>
      </c>
    </row>
    <row r="17647" spans="1:2" x14ac:dyDescent="0.25">
      <c r="A17647" s="62">
        <v>85151505</v>
      </c>
      <c r="B17647" s="63" t="s">
        <v>9795</v>
      </c>
    </row>
    <row r="17648" spans="1:2" x14ac:dyDescent="0.25">
      <c r="A17648" s="62">
        <v>85151506</v>
      </c>
      <c r="B17648" s="63" t="s">
        <v>15373</v>
      </c>
    </row>
    <row r="17649" spans="1:2" x14ac:dyDescent="0.25">
      <c r="A17649" s="62">
        <v>85151507</v>
      </c>
      <c r="B17649" s="63" t="s">
        <v>10169</v>
      </c>
    </row>
    <row r="17650" spans="1:2" x14ac:dyDescent="0.25">
      <c r="A17650" s="62">
        <v>85151508</v>
      </c>
      <c r="B17650" s="63" t="s">
        <v>6666</v>
      </c>
    </row>
    <row r="17651" spans="1:2" x14ac:dyDescent="0.25">
      <c r="A17651" s="62">
        <v>85151509</v>
      </c>
      <c r="B17651" s="63" t="s">
        <v>2929</v>
      </c>
    </row>
    <row r="17652" spans="1:2" x14ac:dyDescent="0.25">
      <c r="A17652" s="62">
        <v>85151601</v>
      </c>
      <c r="B17652" s="63" t="s">
        <v>695</v>
      </c>
    </row>
    <row r="17653" spans="1:2" x14ac:dyDescent="0.25">
      <c r="A17653" s="62">
        <v>85151602</v>
      </c>
      <c r="B17653" s="63" t="s">
        <v>7141</v>
      </c>
    </row>
    <row r="17654" spans="1:2" x14ac:dyDescent="0.25">
      <c r="A17654" s="62">
        <v>85151603</v>
      </c>
      <c r="B17654" s="63" t="s">
        <v>823</v>
      </c>
    </row>
    <row r="17655" spans="1:2" x14ac:dyDescent="0.25">
      <c r="A17655" s="62">
        <v>85151604</v>
      </c>
      <c r="B17655" s="63" t="s">
        <v>3336</v>
      </c>
    </row>
    <row r="17656" spans="1:2" x14ac:dyDescent="0.25">
      <c r="A17656" s="62">
        <v>85151605</v>
      </c>
      <c r="B17656" s="63" t="s">
        <v>10203</v>
      </c>
    </row>
    <row r="17657" spans="1:2" x14ac:dyDescent="0.25">
      <c r="A17657" s="62">
        <v>85151606</v>
      </c>
      <c r="B17657" s="63" t="s">
        <v>1645</v>
      </c>
    </row>
    <row r="17658" spans="1:2" x14ac:dyDescent="0.25">
      <c r="A17658" s="62">
        <v>85151607</v>
      </c>
      <c r="B17658" s="63" t="s">
        <v>10823</v>
      </c>
    </row>
    <row r="17659" spans="1:2" x14ac:dyDescent="0.25">
      <c r="A17659" s="62">
        <v>85151701</v>
      </c>
      <c r="B17659" s="63" t="s">
        <v>6121</v>
      </c>
    </row>
    <row r="17660" spans="1:2" x14ac:dyDescent="0.25">
      <c r="A17660" s="62">
        <v>85151702</v>
      </c>
      <c r="B17660" s="63" t="s">
        <v>1915</v>
      </c>
    </row>
    <row r="17661" spans="1:2" x14ac:dyDescent="0.25">
      <c r="A17661" s="62">
        <v>85151703</v>
      </c>
      <c r="B17661" s="63" t="s">
        <v>7957</v>
      </c>
    </row>
    <row r="17662" spans="1:2" x14ac:dyDescent="0.25">
      <c r="A17662" s="62">
        <v>85151704</v>
      </c>
      <c r="B17662" s="63" t="s">
        <v>4338</v>
      </c>
    </row>
    <row r="17663" spans="1:2" x14ac:dyDescent="0.25">
      <c r="A17663" s="62">
        <v>85151705</v>
      </c>
      <c r="B17663" s="63" t="s">
        <v>9664</v>
      </c>
    </row>
    <row r="17664" spans="1:2" x14ac:dyDescent="0.25">
      <c r="A17664" s="62">
        <v>86101501</v>
      </c>
      <c r="B17664" s="63" t="s">
        <v>17243</v>
      </c>
    </row>
    <row r="17665" spans="1:2" x14ac:dyDescent="0.25">
      <c r="A17665" s="62">
        <v>86101502</v>
      </c>
      <c r="B17665" s="63" t="s">
        <v>9809</v>
      </c>
    </row>
    <row r="17666" spans="1:2" x14ac:dyDescent="0.25">
      <c r="A17666" s="62">
        <v>86101503</v>
      </c>
      <c r="B17666" s="63" t="s">
        <v>1687</v>
      </c>
    </row>
    <row r="17667" spans="1:2" x14ac:dyDescent="0.25">
      <c r="A17667" s="62">
        <v>86101504</v>
      </c>
      <c r="B17667" s="63" t="s">
        <v>2505</v>
      </c>
    </row>
    <row r="17668" spans="1:2" x14ac:dyDescent="0.25">
      <c r="A17668" s="62">
        <v>86101505</v>
      </c>
      <c r="B17668" s="63" t="s">
        <v>2368</v>
      </c>
    </row>
    <row r="17669" spans="1:2" x14ac:dyDescent="0.25">
      <c r="A17669" s="62">
        <v>86101506</v>
      </c>
      <c r="B17669" s="63" t="s">
        <v>11180</v>
      </c>
    </row>
    <row r="17670" spans="1:2" x14ac:dyDescent="0.25">
      <c r="A17670" s="62">
        <v>86101507</v>
      </c>
      <c r="B17670" s="63" t="s">
        <v>9408</v>
      </c>
    </row>
    <row r="17671" spans="1:2" x14ac:dyDescent="0.25">
      <c r="A17671" s="62">
        <v>86101508</v>
      </c>
      <c r="B17671" s="63" t="s">
        <v>13921</v>
      </c>
    </row>
    <row r="17672" spans="1:2" x14ac:dyDescent="0.25">
      <c r="A17672" s="62">
        <v>86101509</v>
      </c>
      <c r="B17672" s="63" t="s">
        <v>9329</v>
      </c>
    </row>
    <row r="17673" spans="1:2" x14ac:dyDescent="0.25">
      <c r="A17673" s="62">
        <v>86101601</v>
      </c>
      <c r="B17673" s="63" t="s">
        <v>4705</v>
      </c>
    </row>
    <row r="17674" spans="1:2" x14ac:dyDescent="0.25">
      <c r="A17674" s="62">
        <v>86101602</v>
      </c>
      <c r="B17674" s="63" t="s">
        <v>9204</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12576</v>
      </c>
    </row>
    <row r="17678" spans="1:2" x14ac:dyDescent="0.25">
      <c r="A17678" s="62">
        <v>86101606</v>
      </c>
      <c r="B17678" s="63" t="s">
        <v>10703</v>
      </c>
    </row>
    <row r="17679" spans="1:2" x14ac:dyDescent="0.25">
      <c r="A17679" s="62">
        <v>86101607</v>
      </c>
      <c r="B17679" s="63" t="s">
        <v>11432</v>
      </c>
    </row>
    <row r="17680" spans="1:2" x14ac:dyDescent="0.25">
      <c r="A17680" s="62">
        <v>86101608</v>
      </c>
      <c r="B17680" s="63" t="s">
        <v>1577</v>
      </c>
    </row>
    <row r="17681" spans="1:2" x14ac:dyDescent="0.25">
      <c r="A17681" s="62">
        <v>86101609</v>
      </c>
      <c r="B17681" s="63" t="s">
        <v>3505</v>
      </c>
    </row>
    <row r="17682" spans="1:2" x14ac:dyDescent="0.25">
      <c r="A17682" s="62">
        <v>86101610</v>
      </c>
      <c r="B17682" s="63" t="s">
        <v>6099</v>
      </c>
    </row>
    <row r="17683" spans="1:2" x14ac:dyDescent="0.25">
      <c r="A17683" s="62">
        <v>86101701</v>
      </c>
      <c r="B17683" s="63" t="s">
        <v>2551</v>
      </c>
    </row>
    <row r="17684" spans="1:2" x14ac:dyDescent="0.25">
      <c r="A17684" s="62">
        <v>86101702</v>
      </c>
      <c r="B17684" s="63" t="s">
        <v>2396</v>
      </c>
    </row>
    <row r="17685" spans="1:2" x14ac:dyDescent="0.25">
      <c r="A17685" s="62">
        <v>86101703</v>
      </c>
      <c r="B17685" s="63" t="s">
        <v>10345</v>
      </c>
    </row>
    <row r="17686" spans="1:2" x14ac:dyDescent="0.25">
      <c r="A17686" s="62">
        <v>86101704</v>
      </c>
      <c r="B17686" s="63" t="s">
        <v>13184</v>
      </c>
    </row>
    <row r="17687" spans="1:2" x14ac:dyDescent="0.25">
      <c r="A17687" s="62">
        <v>86101705</v>
      </c>
      <c r="B17687" s="63" t="s">
        <v>10994</v>
      </c>
    </row>
    <row r="17688" spans="1:2" x14ac:dyDescent="0.25">
      <c r="A17688" s="62">
        <v>86101706</v>
      </c>
      <c r="B17688" s="63" t="s">
        <v>12581</v>
      </c>
    </row>
    <row r="17689" spans="1:2" x14ac:dyDescent="0.25">
      <c r="A17689" s="62">
        <v>86101707</v>
      </c>
      <c r="B17689" s="63" t="s">
        <v>5371</v>
      </c>
    </row>
    <row r="17690" spans="1:2" x14ac:dyDescent="0.25">
      <c r="A17690" s="62">
        <v>86101708</v>
      </c>
      <c r="B17690" s="63" t="s">
        <v>2068</v>
      </c>
    </row>
    <row r="17691" spans="1:2" x14ac:dyDescent="0.25">
      <c r="A17691" s="62">
        <v>86101709</v>
      </c>
      <c r="B17691" s="63" t="s">
        <v>3714</v>
      </c>
    </row>
    <row r="17692" spans="1:2" x14ac:dyDescent="0.25">
      <c r="A17692" s="62">
        <v>86101710</v>
      </c>
      <c r="B17692" s="63" t="s">
        <v>15951</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5491</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9512</v>
      </c>
    </row>
    <row r="17700" spans="1:2" x14ac:dyDescent="0.25">
      <c r="A17700" s="62">
        <v>86101802</v>
      </c>
      <c r="B17700" s="63" t="s">
        <v>7940</v>
      </c>
    </row>
    <row r="17701" spans="1:2" x14ac:dyDescent="0.25">
      <c r="A17701" s="62">
        <v>86101803</v>
      </c>
      <c r="B17701" s="63" t="s">
        <v>10284</v>
      </c>
    </row>
    <row r="17702" spans="1:2" x14ac:dyDescent="0.25">
      <c r="A17702" s="62">
        <v>86101804</v>
      </c>
      <c r="B17702" s="63" t="s">
        <v>2357</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12746</v>
      </c>
    </row>
    <row r="17706" spans="1:2" x14ac:dyDescent="0.25">
      <c r="A17706" s="62">
        <v>86101808</v>
      </c>
      <c r="B17706" s="63" t="s">
        <v>13511</v>
      </c>
    </row>
    <row r="17707" spans="1:2" x14ac:dyDescent="0.25">
      <c r="A17707" s="62">
        <v>86101809</v>
      </c>
      <c r="B17707" s="63" t="s">
        <v>4624</v>
      </c>
    </row>
    <row r="17708" spans="1:2" x14ac:dyDescent="0.25">
      <c r="A17708" s="62">
        <v>86111501</v>
      </c>
      <c r="B17708" s="63" t="s">
        <v>12008</v>
      </c>
    </row>
    <row r="17709" spans="1:2" x14ac:dyDescent="0.25">
      <c r="A17709" s="62">
        <v>86111502</v>
      </c>
      <c r="B17709" s="63" t="s">
        <v>11688</v>
      </c>
    </row>
    <row r="17710" spans="1:2" x14ac:dyDescent="0.25">
      <c r="A17710" s="62">
        <v>86111503</v>
      </c>
      <c r="B17710" s="63" t="s">
        <v>4709</v>
      </c>
    </row>
    <row r="17711" spans="1:2" x14ac:dyDescent="0.25">
      <c r="A17711" s="62">
        <v>86111504</v>
      </c>
      <c r="B17711" s="63" t="s">
        <v>1220</v>
      </c>
    </row>
    <row r="17712" spans="1:2" x14ac:dyDescent="0.25">
      <c r="A17712" s="62">
        <v>86111505</v>
      </c>
      <c r="B17712" s="63" t="s">
        <v>4512</v>
      </c>
    </row>
    <row r="17713" spans="1:2" x14ac:dyDescent="0.25">
      <c r="A17713" s="62">
        <v>86111601</v>
      </c>
      <c r="B17713" s="63" t="s">
        <v>8147</v>
      </c>
    </row>
    <row r="17714" spans="1:2" x14ac:dyDescent="0.25">
      <c r="A17714" s="62">
        <v>86111602</v>
      </c>
      <c r="B17714" s="63" t="s">
        <v>14328</v>
      </c>
    </row>
    <row r="17715" spans="1:2" x14ac:dyDescent="0.25">
      <c r="A17715" s="62">
        <v>86111603</v>
      </c>
      <c r="B17715" s="63" t="s">
        <v>9863</v>
      </c>
    </row>
    <row r="17716" spans="1:2" x14ac:dyDescent="0.25">
      <c r="A17716" s="62">
        <v>86111604</v>
      </c>
      <c r="B17716" s="63" t="s">
        <v>17541</v>
      </c>
    </row>
    <row r="17717" spans="1:2" x14ac:dyDescent="0.25">
      <c r="A17717" s="62">
        <v>86111701</v>
      </c>
      <c r="B17717" s="63" t="s">
        <v>2204</v>
      </c>
    </row>
    <row r="17718" spans="1:2" x14ac:dyDescent="0.25">
      <c r="A17718" s="62">
        <v>86111702</v>
      </c>
      <c r="B17718" s="63" t="s">
        <v>6380</v>
      </c>
    </row>
    <row r="17719" spans="1:2" x14ac:dyDescent="0.25">
      <c r="A17719" s="62">
        <v>86111801</v>
      </c>
      <c r="B17719" s="63" t="s">
        <v>13300</v>
      </c>
    </row>
    <row r="17720" spans="1:2" x14ac:dyDescent="0.25">
      <c r="A17720" s="62">
        <v>86111802</v>
      </c>
      <c r="B17720" s="63" t="s">
        <v>14231</v>
      </c>
    </row>
    <row r="17721" spans="1:2" x14ac:dyDescent="0.25">
      <c r="A17721" s="62">
        <v>86121501</v>
      </c>
      <c r="B17721" s="63" t="s">
        <v>1496</v>
      </c>
    </row>
    <row r="17722" spans="1:2" x14ac:dyDescent="0.25">
      <c r="A17722" s="62">
        <v>86121502</v>
      </c>
      <c r="B17722" s="63" t="s">
        <v>8440</v>
      </c>
    </row>
    <row r="17723" spans="1:2" x14ac:dyDescent="0.25">
      <c r="A17723" s="62">
        <v>86121503</v>
      </c>
      <c r="B17723" s="63" t="s">
        <v>1508</v>
      </c>
    </row>
    <row r="17724" spans="1:2" x14ac:dyDescent="0.25">
      <c r="A17724" s="62">
        <v>86121504</v>
      </c>
      <c r="B17724" s="63" t="s">
        <v>11722</v>
      </c>
    </row>
    <row r="17725" spans="1:2" x14ac:dyDescent="0.25">
      <c r="A17725" s="62">
        <v>86121601</v>
      </c>
      <c r="B17725" s="63" t="s">
        <v>2637</v>
      </c>
    </row>
    <row r="17726" spans="1:2" x14ac:dyDescent="0.25">
      <c r="A17726" s="62">
        <v>86121602</v>
      </c>
      <c r="B17726" s="63" t="s">
        <v>10030</v>
      </c>
    </row>
    <row r="17727" spans="1:2" x14ac:dyDescent="0.25">
      <c r="A17727" s="62">
        <v>86121701</v>
      </c>
      <c r="B17727" s="63" t="s">
        <v>14893</v>
      </c>
    </row>
    <row r="17728" spans="1:2" x14ac:dyDescent="0.25">
      <c r="A17728" s="62">
        <v>86121702</v>
      </c>
      <c r="B17728" s="63" t="s">
        <v>17153</v>
      </c>
    </row>
    <row r="17729" spans="1:2" x14ac:dyDescent="0.25">
      <c r="A17729" s="62">
        <v>86121802</v>
      </c>
      <c r="B17729" s="63" t="s">
        <v>9313</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2591</v>
      </c>
    </row>
    <row r="17733" spans="1:2" x14ac:dyDescent="0.25">
      <c r="A17733" s="62">
        <v>86131502</v>
      </c>
      <c r="B17733" s="63" t="s">
        <v>4100</v>
      </c>
    </row>
    <row r="17734" spans="1:2" x14ac:dyDescent="0.25">
      <c r="A17734" s="62">
        <v>86131503</v>
      </c>
      <c r="B17734" s="63" t="s">
        <v>6820</v>
      </c>
    </row>
    <row r="17735" spans="1:2" x14ac:dyDescent="0.25">
      <c r="A17735" s="62">
        <v>86131504</v>
      </c>
      <c r="B17735" s="63" t="s">
        <v>2905</v>
      </c>
    </row>
    <row r="17736" spans="1:2" x14ac:dyDescent="0.25">
      <c r="A17736" s="62">
        <v>86131601</v>
      </c>
      <c r="B17736" s="63" t="s">
        <v>5238</v>
      </c>
    </row>
    <row r="17737" spans="1:2" x14ac:dyDescent="0.25">
      <c r="A17737" s="62">
        <v>86131602</v>
      </c>
      <c r="B17737" s="63" t="s">
        <v>2120</v>
      </c>
    </row>
    <row r="17738" spans="1:2" x14ac:dyDescent="0.25">
      <c r="A17738" s="62">
        <v>86131603</v>
      </c>
      <c r="B17738" s="63" t="s">
        <v>10296</v>
      </c>
    </row>
    <row r="17739" spans="1:2" x14ac:dyDescent="0.25">
      <c r="A17739" s="62">
        <v>86131701</v>
      </c>
      <c r="B17739" s="63" t="s">
        <v>15919</v>
      </c>
    </row>
    <row r="17740" spans="1:2" x14ac:dyDescent="0.25">
      <c r="A17740" s="62">
        <v>86131702</v>
      </c>
      <c r="B17740" s="63" t="s">
        <v>6775</v>
      </c>
    </row>
    <row r="17741" spans="1:2" x14ac:dyDescent="0.25">
      <c r="A17741" s="62">
        <v>86131703</v>
      </c>
      <c r="B17741" s="63" t="s">
        <v>11439</v>
      </c>
    </row>
    <row r="17742" spans="1:2" x14ac:dyDescent="0.25">
      <c r="A17742" s="62">
        <v>86131801</v>
      </c>
      <c r="B17742" s="63" t="s">
        <v>10875</v>
      </c>
    </row>
    <row r="17743" spans="1:2" x14ac:dyDescent="0.25">
      <c r="A17743" s="62">
        <v>86131802</v>
      </c>
      <c r="B17743" s="63" t="s">
        <v>10992</v>
      </c>
    </row>
    <row r="17744" spans="1:2" x14ac:dyDescent="0.25">
      <c r="A17744" s="62">
        <v>86131803</v>
      </c>
      <c r="B17744" s="63" t="s">
        <v>6196</v>
      </c>
    </row>
    <row r="17745" spans="1:2" x14ac:dyDescent="0.25">
      <c r="A17745" s="62">
        <v>86131804</v>
      </c>
      <c r="B17745" s="63" t="s">
        <v>11181</v>
      </c>
    </row>
    <row r="17746" spans="1:2" x14ac:dyDescent="0.25">
      <c r="A17746" s="62">
        <v>86131901</v>
      </c>
      <c r="B17746" s="63" t="s">
        <v>7744</v>
      </c>
    </row>
    <row r="17747" spans="1:2" x14ac:dyDescent="0.25">
      <c r="A17747" s="62">
        <v>86131902</v>
      </c>
      <c r="B17747" s="63" t="s">
        <v>7021</v>
      </c>
    </row>
    <row r="17748" spans="1:2" x14ac:dyDescent="0.25">
      <c r="A17748" s="62">
        <v>86131903</v>
      </c>
      <c r="B17748" s="63" t="s">
        <v>15437</v>
      </c>
    </row>
    <row r="17749" spans="1:2" x14ac:dyDescent="0.25">
      <c r="A17749" s="62">
        <v>86131904</v>
      </c>
      <c r="B17749" s="63" t="s">
        <v>13000</v>
      </c>
    </row>
    <row r="17750" spans="1:2" x14ac:dyDescent="0.25">
      <c r="A17750" s="62">
        <v>86141501</v>
      </c>
      <c r="B17750" s="63" t="s">
        <v>10362</v>
      </c>
    </row>
    <row r="17751" spans="1:2" x14ac:dyDescent="0.25">
      <c r="A17751" s="62">
        <v>86141502</v>
      </c>
      <c r="B17751" s="63" t="s">
        <v>13087</v>
      </c>
    </row>
    <row r="17752" spans="1:2" x14ac:dyDescent="0.25">
      <c r="A17752" s="62">
        <v>86141503</v>
      </c>
      <c r="B17752" s="63" t="s">
        <v>9040</v>
      </c>
    </row>
    <row r="17753" spans="1:2" x14ac:dyDescent="0.25">
      <c r="A17753" s="62">
        <v>86141504</v>
      </c>
      <c r="B17753" s="63" t="s">
        <v>8899</v>
      </c>
    </row>
    <row r="17754" spans="1:2" x14ac:dyDescent="0.25">
      <c r="A17754" s="62">
        <v>86141601</v>
      </c>
      <c r="B17754" s="63" t="s">
        <v>10157</v>
      </c>
    </row>
    <row r="17755" spans="1:2" x14ac:dyDescent="0.25">
      <c r="A17755" s="62">
        <v>86141602</v>
      </c>
      <c r="B17755" s="63" t="s">
        <v>3746</v>
      </c>
    </row>
    <row r="17756" spans="1:2" x14ac:dyDescent="0.25">
      <c r="A17756" s="62">
        <v>86141603</v>
      </c>
      <c r="B17756" s="63" t="s">
        <v>13496</v>
      </c>
    </row>
    <row r="17757" spans="1:2" x14ac:dyDescent="0.25">
      <c r="A17757" s="62">
        <v>86141701</v>
      </c>
      <c r="B17757" s="63" t="s">
        <v>14535</v>
      </c>
    </row>
    <row r="17758" spans="1:2" x14ac:dyDescent="0.25">
      <c r="A17758" s="62">
        <v>86141702</v>
      </c>
      <c r="B17758" s="63" t="s">
        <v>4561</v>
      </c>
    </row>
    <row r="17759" spans="1:2" x14ac:dyDescent="0.25">
      <c r="A17759" s="62">
        <v>86141703</v>
      </c>
      <c r="B17759" s="63" t="s">
        <v>6681</v>
      </c>
    </row>
    <row r="17760" spans="1:2" x14ac:dyDescent="0.25">
      <c r="A17760" s="62">
        <v>86141704</v>
      </c>
      <c r="B17760" s="63" t="s">
        <v>9336</v>
      </c>
    </row>
    <row r="17761" spans="1:2" x14ac:dyDescent="0.25">
      <c r="A17761" s="62">
        <v>90101501</v>
      </c>
      <c r="B17761" s="63" t="s">
        <v>11036</v>
      </c>
    </row>
    <row r="17762" spans="1:2" x14ac:dyDescent="0.25">
      <c r="A17762" s="62">
        <v>90101502</v>
      </c>
      <c r="B17762" s="63" t="s">
        <v>3310</v>
      </c>
    </row>
    <row r="17763" spans="1:2" x14ac:dyDescent="0.25">
      <c r="A17763" s="62">
        <v>90101503</v>
      </c>
      <c r="B17763" s="63" t="s">
        <v>12317</v>
      </c>
    </row>
    <row r="17764" spans="1:2" x14ac:dyDescent="0.25">
      <c r="A17764" s="62">
        <v>90101504</v>
      </c>
      <c r="B17764" s="63" t="s">
        <v>1722</v>
      </c>
    </row>
    <row r="17765" spans="1:2" x14ac:dyDescent="0.25">
      <c r="A17765" s="62">
        <v>90101601</v>
      </c>
      <c r="B17765" s="63" t="s">
        <v>9992</v>
      </c>
    </row>
    <row r="17766" spans="1:2" x14ac:dyDescent="0.25">
      <c r="A17766" s="62">
        <v>90101602</v>
      </c>
      <c r="B17766" s="63" t="s">
        <v>3584</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8683</v>
      </c>
    </row>
    <row r="17771" spans="1:2" x14ac:dyDescent="0.25">
      <c r="A17771" s="62">
        <v>90101802</v>
      </c>
      <c r="B17771" s="63" t="s">
        <v>5505</v>
      </c>
    </row>
    <row r="17772" spans="1:2" x14ac:dyDescent="0.25">
      <c r="A17772" s="62">
        <v>90111501</v>
      </c>
      <c r="B17772" s="63" t="s">
        <v>10389</v>
      </c>
    </row>
    <row r="17773" spans="1:2" x14ac:dyDescent="0.25">
      <c r="A17773" s="62">
        <v>90111502</v>
      </c>
      <c r="B17773" s="63" t="s">
        <v>4950</v>
      </c>
    </row>
    <row r="17774" spans="1:2" x14ac:dyDescent="0.25">
      <c r="A17774" s="62">
        <v>90111503</v>
      </c>
      <c r="B17774" s="63" t="s">
        <v>4766</v>
      </c>
    </row>
    <row r="17775" spans="1:2" x14ac:dyDescent="0.25">
      <c r="A17775" s="62">
        <v>90111504</v>
      </c>
      <c r="B17775" s="63" t="s">
        <v>16053</v>
      </c>
    </row>
    <row r="17776" spans="1:2" x14ac:dyDescent="0.25">
      <c r="A17776" s="62">
        <v>90111601</v>
      </c>
      <c r="B17776" s="63" t="s">
        <v>1984</v>
      </c>
    </row>
    <row r="17777" spans="1:2" x14ac:dyDescent="0.25">
      <c r="A17777" s="62">
        <v>90111602</v>
      </c>
      <c r="B17777" s="63" t="s">
        <v>12009</v>
      </c>
    </row>
    <row r="17778" spans="1:2" x14ac:dyDescent="0.25">
      <c r="A17778" s="62">
        <v>90111603</v>
      </c>
      <c r="B17778" s="63" t="s">
        <v>14278</v>
      </c>
    </row>
    <row r="17779" spans="1:2" x14ac:dyDescent="0.25">
      <c r="A17779" s="62">
        <v>90111604</v>
      </c>
      <c r="B17779" s="63" t="s">
        <v>8060</v>
      </c>
    </row>
    <row r="17780" spans="1:2" x14ac:dyDescent="0.25">
      <c r="A17780" s="62">
        <v>90111701</v>
      </c>
      <c r="B17780" s="63" t="s">
        <v>15433</v>
      </c>
    </row>
    <row r="17781" spans="1:2" x14ac:dyDescent="0.25">
      <c r="A17781" s="62">
        <v>90111702</v>
      </c>
      <c r="B17781" s="63" t="s">
        <v>9577</v>
      </c>
    </row>
    <row r="17782" spans="1:2" x14ac:dyDescent="0.25">
      <c r="A17782" s="62">
        <v>90111703</v>
      </c>
      <c r="B17782" s="63" t="s">
        <v>14996</v>
      </c>
    </row>
    <row r="17783" spans="1:2" x14ac:dyDescent="0.25">
      <c r="A17783" s="62">
        <v>90111801</v>
      </c>
      <c r="B17783" s="63" t="s">
        <v>10744</v>
      </c>
    </row>
    <row r="17784" spans="1:2" x14ac:dyDescent="0.25">
      <c r="A17784" s="62">
        <v>90111802</v>
      </c>
      <c r="B17784" s="63" t="s">
        <v>12758</v>
      </c>
    </row>
    <row r="17785" spans="1:2" x14ac:dyDescent="0.25">
      <c r="A17785" s="62">
        <v>90111803</v>
      </c>
      <c r="B17785" s="63" t="s">
        <v>2338</v>
      </c>
    </row>
    <row r="17786" spans="1:2" x14ac:dyDescent="0.25">
      <c r="A17786" s="62">
        <v>90121501</v>
      </c>
      <c r="B17786" s="63" t="s">
        <v>1580</v>
      </c>
    </row>
    <row r="17787" spans="1:2" x14ac:dyDescent="0.25">
      <c r="A17787" s="62">
        <v>90121502</v>
      </c>
      <c r="B17787" s="63" t="s">
        <v>2860</v>
      </c>
    </row>
    <row r="17788" spans="1:2" x14ac:dyDescent="0.25">
      <c r="A17788" s="62">
        <v>90121503</v>
      </c>
      <c r="B17788" s="63" t="s">
        <v>4133</v>
      </c>
    </row>
    <row r="17789" spans="1:2" x14ac:dyDescent="0.25">
      <c r="A17789" s="62">
        <v>90121601</v>
      </c>
      <c r="B17789" s="63" t="s">
        <v>12108</v>
      </c>
    </row>
    <row r="17790" spans="1:2" x14ac:dyDescent="0.25">
      <c r="A17790" s="62">
        <v>90121602</v>
      </c>
      <c r="B17790" s="63" t="s">
        <v>4823</v>
      </c>
    </row>
    <row r="17791" spans="1:2" x14ac:dyDescent="0.25">
      <c r="A17791" s="62">
        <v>90121701</v>
      </c>
      <c r="B17791" s="63" t="s">
        <v>14267</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2775</v>
      </c>
    </row>
    <row r="17795" spans="1:2" x14ac:dyDescent="0.25">
      <c r="A17795" s="62">
        <v>90131503</v>
      </c>
      <c r="B17795" s="63" t="s">
        <v>12298</v>
      </c>
    </row>
    <row r="17796" spans="1:2" x14ac:dyDescent="0.25">
      <c r="A17796" s="62">
        <v>90131504</v>
      </c>
      <c r="B17796" s="63" t="s">
        <v>2442</v>
      </c>
    </row>
    <row r="17797" spans="1:2" x14ac:dyDescent="0.25">
      <c r="A17797" s="62">
        <v>90131601</v>
      </c>
      <c r="B17797" s="63" t="s">
        <v>6262</v>
      </c>
    </row>
    <row r="17798" spans="1:2" x14ac:dyDescent="0.25">
      <c r="A17798" s="62">
        <v>90131602</v>
      </c>
      <c r="B17798" s="63" t="s">
        <v>14315</v>
      </c>
    </row>
    <row r="17799" spans="1:2" x14ac:dyDescent="0.25">
      <c r="A17799" s="62">
        <v>90141501</v>
      </c>
      <c r="B17799" s="63" t="s">
        <v>14263</v>
      </c>
    </row>
    <row r="17800" spans="1:2" x14ac:dyDescent="0.25">
      <c r="A17800" s="62">
        <v>90141502</v>
      </c>
      <c r="B17800" s="63" t="s">
        <v>4569</v>
      </c>
    </row>
    <row r="17801" spans="1:2" x14ac:dyDescent="0.25">
      <c r="A17801" s="62">
        <v>90141503</v>
      </c>
      <c r="B17801" s="63" t="s">
        <v>7160</v>
      </c>
    </row>
    <row r="17802" spans="1:2" x14ac:dyDescent="0.25">
      <c r="A17802" s="62">
        <v>90141601</v>
      </c>
      <c r="B17802" s="63" t="s">
        <v>8803</v>
      </c>
    </row>
    <row r="17803" spans="1:2" x14ac:dyDescent="0.25">
      <c r="A17803" s="62">
        <v>90141602</v>
      </c>
      <c r="B17803" s="63" t="s">
        <v>14903</v>
      </c>
    </row>
    <row r="17804" spans="1:2" x14ac:dyDescent="0.25">
      <c r="A17804" s="62">
        <v>90141603</v>
      </c>
      <c r="B17804" s="63" t="s">
        <v>2159</v>
      </c>
    </row>
    <row r="17805" spans="1:2" x14ac:dyDescent="0.25">
      <c r="A17805" s="62">
        <v>90141701</v>
      </c>
      <c r="B17805" s="63" t="s">
        <v>9838</v>
      </c>
    </row>
    <row r="17806" spans="1:2" x14ac:dyDescent="0.25">
      <c r="A17806" s="62">
        <v>90141702</v>
      </c>
      <c r="B17806" s="63" t="s">
        <v>738</v>
      </c>
    </row>
    <row r="17807" spans="1:2" x14ac:dyDescent="0.25">
      <c r="A17807" s="62">
        <v>90141703</v>
      </c>
      <c r="B17807" s="63" t="s">
        <v>13886</v>
      </c>
    </row>
    <row r="17808" spans="1:2" x14ac:dyDescent="0.25">
      <c r="A17808" s="62">
        <v>90151501</v>
      </c>
      <c r="B17808" s="63" t="s">
        <v>643</v>
      </c>
    </row>
    <row r="17809" spans="1:2" x14ac:dyDescent="0.25">
      <c r="A17809" s="62">
        <v>90151502</v>
      </c>
      <c r="B17809" s="63" t="s">
        <v>6172</v>
      </c>
    </row>
    <row r="17810" spans="1:2" x14ac:dyDescent="0.25">
      <c r="A17810" s="62">
        <v>90151503</v>
      </c>
      <c r="B17810" s="63" t="s">
        <v>15804</v>
      </c>
    </row>
    <row r="17811" spans="1:2" x14ac:dyDescent="0.25">
      <c r="A17811" s="62">
        <v>90151601</v>
      </c>
      <c r="B17811" s="63" t="s">
        <v>8829</v>
      </c>
    </row>
    <row r="17812" spans="1:2" x14ac:dyDescent="0.25">
      <c r="A17812" s="62">
        <v>90151602</v>
      </c>
      <c r="B17812" s="63" t="s">
        <v>15753</v>
      </c>
    </row>
    <row r="17813" spans="1:2" x14ac:dyDescent="0.25">
      <c r="A17813" s="62">
        <v>90151603</v>
      </c>
      <c r="B17813" s="63" t="s">
        <v>8881</v>
      </c>
    </row>
    <row r="17814" spans="1:2" x14ac:dyDescent="0.25">
      <c r="A17814" s="62">
        <v>90151701</v>
      </c>
      <c r="B17814" s="63" t="s">
        <v>4682</v>
      </c>
    </row>
    <row r="17815" spans="1:2" x14ac:dyDescent="0.25">
      <c r="A17815" s="62">
        <v>90151702</v>
      </c>
      <c r="B17815" s="63" t="s">
        <v>9834</v>
      </c>
    </row>
    <row r="17816" spans="1:2" x14ac:dyDescent="0.25">
      <c r="A17816" s="62">
        <v>90151703</v>
      </c>
      <c r="B17816" s="63" t="s">
        <v>8356</v>
      </c>
    </row>
    <row r="17817" spans="1:2" x14ac:dyDescent="0.25">
      <c r="A17817" s="62">
        <v>90151801</v>
      </c>
      <c r="B17817" s="63" t="s">
        <v>2292</v>
      </c>
    </row>
    <row r="17818" spans="1:2" x14ac:dyDescent="0.25">
      <c r="A17818" s="62">
        <v>90151802</v>
      </c>
      <c r="B17818" s="63" t="s">
        <v>3588</v>
      </c>
    </row>
    <row r="17819" spans="1:2" x14ac:dyDescent="0.25">
      <c r="A17819" s="62">
        <v>90151803</v>
      </c>
      <c r="B17819" s="63" t="s">
        <v>16160</v>
      </c>
    </row>
    <row r="17820" spans="1:2" x14ac:dyDescent="0.25">
      <c r="A17820" s="62">
        <v>90151901</v>
      </c>
      <c r="B17820" s="63" t="s">
        <v>11695</v>
      </c>
    </row>
    <row r="17821" spans="1:2" x14ac:dyDescent="0.25">
      <c r="A17821" s="62">
        <v>90151902</v>
      </c>
      <c r="B17821" s="63" t="s">
        <v>11311</v>
      </c>
    </row>
    <row r="17822" spans="1:2" x14ac:dyDescent="0.25">
      <c r="A17822" s="62">
        <v>90151903</v>
      </c>
      <c r="B17822" s="63" t="s">
        <v>15937</v>
      </c>
    </row>
    <row r="17823" spans="1:2" x14ac:dyDescent="0.25">
      <c r="A17823" s="62">
        <v>90152001</v>
      </c>
      <c r="B17823" s="63" t="s">
        <v>10829</v>
      </c>
    </row>
    <row r="17824" spans="1:2" x14ac:dyDescent="0.25">
      <c r="A17824" s="62">
        <v>90152002</v>
      </c>
      <c r="B17824" s="63" t="s">
        <v>7808</v>
      </c>
    </row>
    <row r="17825" spans="1:2" x14ac:dyDescent="0.25">
      <c r="A17825" s="62">
        <v>90152101</v>
      </c>
      <c r="B17825" s="63" t="s">
        <v>5311</v>
      </c>
    </row>
    <row r="17826" spans="1:2" x14ac:dyDescent="0.25">
      <c r="A17826" s="62">
        <v>91101501</v>
      </c>
      <c r="B17826" s="63" t="s">
        <v>9374</v>
      </c>
    </row>
    <row r="17827" spans="1:2" x14ac:dyDescent="0.25">
      <c r="A17827" s="62">
        <v>91101502</v>
      </c>
      <c r="B17827" s="63" t="s">
        <v>4863</v>
      </c>
    </row>
    <row r="17828" spans="1:2" x14ac:dyDescent="0.25">
      <c r="A17828" s="62">
        <v>91101503</v>
      </c>
      <c r="B17828" s="63" t="s">
        <v>7709</v>
      </c>
    </row>
    <row r="17829" spans="1:2" x14ac:dyDescent="0.25">
      <c r="A17829" s="62">
        <v>91101504</v>
      </c>
      <c r="B17829" s="63" t="s">
        <v>7422</v>
      </c>
    </row>
    <row r="17830" spans="1:2" x14ac:dyDescent="0.25">
      <c r="A17830" s="62">
        <v>91101505</v>
      </c>
      <c r="B17830" s="63" t="s">
        <v>8296</v>
      </c>
    </row>
    <row r="17831" spans="1:2" x14ac:dyDescent="0.25">
      <c r="A17831" s="62">
        <v>91101601</v>
      </c>
      <c r="B17831" s="63" t="s">
        <v>5071</v>
      </c>
    </row>
    <row r="17832" spans="1:2" x14ac:dyDescent="0.25">
      <c r="A17832" s="62">
        <v>91101602</v>
      </c>
      <c r="B17832" s="63" t="s">
        <v>6610</v>
      </c>
    </row>
    <row r="17833" spans="1:2" x14ac:dyDescent="0.25">
      <c r="A17833" s="62">
        <v>91101603</v>
      </c>
      <c r="B17833" s="63" t="s">
        <v>11341</v>
      </c>
    </row>
    <row r="17834" spans="1:2" x14ac:dyDescent="0.25">
      <c r="A17834" s="62">
        <v>91101604</v>
      </c>
      <c r="B17834" s="63" t="s">
        <v>8907</v>
      </c>
    </row>
    <row r="17835" spans="1:2" x14ac:dyDescent="0.25">
      <c r="A17835" s="62">
        <v>91101605</v>
      </c>
      <c r="B17835" s="63" t="s">
        <v>18065</v>
      </c>
    </row>
    <row r="17836" spans="1:2" x14ac:dyDescent="0.25">
      <c r="A17836" s="62">
        <v>91101701</v>
      </c>
      <c r="B17836" s="63" t="s">
        <v>2721</v>
      </c>
    </row>
    <row r="17837" spans="1:2" x14ac:dyDescent="0.25">
      <c r="A17837" s="62">
        <v>91101702</v>
      </c>
      <c r="B17837" s="63" t="s">
        <v>8324</v>
      </c>
    </row>
    <row r="17838" spans="1:2" x14ac:dyDescent="0.25">
      <c r="A17838" s="62">
        <v>91101801</v>
      </c>
      <c r="B17838" s="63" t="s">
        <v>6854</v>
      </c>
    </row>
    <row r="17839" spans="1:2" x14ac:dyDescent="0.25">
      <c r="A17839" s="62">
        <v>91101802</v>
      </c>
      <c r="B17839" s="63" t="s">
        <v>8249</v>
      </c>
    </row>
    <row r="17840" spans="1:2" x14ac:dyDescent="0.25">
      <c r="A17840" s="62">
        <v>91101803</v>
      </c>
      <c r="B17840" s="63" t="s">
        <v>125</v>
      </c>
    </row>
    <row r="17841" spans="1:2" x14ac:dyDescent="0.25">
      <c r="A17841" s="62">
        <v>91101901</v>
      </c>
      <c r="B17841" s="63" t="s">
        <v>8450</v>
      </c>
    </row>
    <row r="17842" spans="1:2" x14ac:dyDescent="0.25">
      <c r="A17842" s="62">
        <v>91101902</v>
      </c>
      <c r="B17842" s="63" t="s">
        <v>11463</v>
      </c>
    </row>
    <row r="17843" spans="1:2" x14ac:dyDescent="0.25">
      <c r="A17843" s="62">
        <v>91101903</v>
      </c>
      <c r="B17843" s="63" t="s">
        <v>14149</v>
      </c>
    </row>
    <row r="17844" spans="1:2" x14ac:dyDescent="0.25">
      <c r="A17844" s="62">
        <v>91111501</v>
      </c>
      <c r="B17844" s="63" t="s">
        <v>94</v>
      </c>
    </row>
    <row r="17845" spans="1:2" x14ac:dyDescent="0.25">
      <c r="A17845" s="62">
        <v>91111502</v>
      </c>
      <c r="B17845" s="63" t="s">
        <v>9300</v>
      </c>
    </row>
    <row r="17846" spans="1:2" x14ac:dyDescent="0.25">
      <c r="A17846" s="62">
        <v>91111503</v>
      </c>
      <c r="B17846" s="63" t="s">
        <v>2205</v>
      </c>
    </row>
    <row r="17847" spans="1:2" x14ac:dyDescent="0.25">
      <c r="A17847" s="62">
        <v>91111504</v>
      </c>
      <c r="B17847" s="63" t="s">
        <v>4076</v>
      </c>
    </row>
    <row r="17848" spans="1:2" x14ac:dyDescent="0.25">
      <c r="A17848" s="62">
        <v>91111601</v>
      </c>
      <c r="B17848" s="63" t="s">
        <v>12859</v>
      </c>
    </row>
    <row r="17849" spans="1:2" x14ac:dyDescent="0.25">
      <c r="A17849" s="62">
        <v>91111602</v>
      </c>
      <c r="B17849" s="63" t="s">
        <v>7955</v>
      </c>
    </row>
    <row r="17850" spans="1:2" x14ac:dyDescent="0.25">
      <c r="A17850" s="62">
        <v>91111603</v>
      </c>
      <c r="B17850" s="63" t="s">
        <v>14076</v>
      </c>
    </row>
    <row r="17851" spans="1:2" x14ac:dyDescent="0.25">
      <c r="A17851" s="62">
        <v>91111701</v>
      </c>
      <c r="B17851" s="63" t="s">
        <v>5247</v>
      </c>
    </row>
    <row r="17852" spans="1:2" x14ac:dyDescent="0.25">
      <c r="A17852" s="62">
        <v>91111702</v>
      </c>
      <c r="B17852" s="63" t="s">
        <v>17365</v>
      </c>
    </row>
    <row r="17853" spans="1:2" x14ac:dyDescent="0.25">
      <c r="A17853" s="62">
        <v>91111703</v>
      </c>
      <c r="B17853" s="63" t="s">
        <v>13930</v>
      </c>
    </row>
    <row r="17854" spans="1:2" x14ac:dyDescent="0.25">
      <c r="A17854" s="62">
        <v>91111801</v>
      </c>
      <c r="B17854" s="63" t="s">
        <v>13951</v>
      </c>
    </row>
    <row r="17855" spans="1:2" x14ac:dyDescent="0.25">
      <c r="A17855" s="62">
        <v>91111802</v>
      </c>
      <c r="B17855" s="63" t="s">
        <v>12331</v>
      </c>
    </row>
    <row r="17856" spans="1:2" x14ac:dyDescent="0.25">
      <c r="A17856" s="62">
        <v>91111803</v>
      </c>
      <c r="B17856" s="63" t="s">
        <v>1669</v>
      </c>
    </row>
    <row r="17857" spans="1:2" x14ac:dyDescent="0.25">
      <c r="A17857" s="62">
        <v>91111804</v>
      </c>
      <c r="B17857" s="63" t="s">
        <v>12477</v>
      </c>
    </row>
    <row r="17858" spans="1:2" x14ac:dyDescent="0.25">
      <c r="A17858" s="62">
        <v>91111901</v>
      </c>
      <c r="B17858" s="63" t="s">
        <v>10790</v>
      </c>
    </row>
    <row r="17859" spans="1:2" x14ac:dyDescent="0.25">
      <c r="A17859" s="62">
        <v>91111902</v>
      </c>
      <c r="B17859" s="63" t="s">
        <v>9923</v>
      </c>
    </row>
    <row r="17860" spans="1:2" x14ac:dyDescent="0.25">
      <c r="A17860" s="62">
        <v>91111903</v>
      </c>
      <c r="B17860" s="63" t="s">
        <v>7523</v>
      </c>
    </row>
    <row r="17861" spans="1:2" x14ac:dyDescent="0.25">
      <c r="A17861" s="62">
        <v>91111904</v>
      </c>
      <c r="B17861" s="63" t="s">
        <v>12168</v>
      </c>
    </row>
    <row r="17862" spans="1:2" x14ac:dyDescent="0.25">
      <c r="A17862" s="62">
        <v>92101501</v>
      </c>
      <c r="B17862" s="63" t="s">
        <v>11585</v>
      </c>
    </row>
    <row r="17863" spans="1:2" x14ac:dyDescent="0.25">
      <c r="A17863" s="62">
        <v>92101502</v>
      </c>
      <c r="B17863" s="63" t="s">
        <v>13831</v>
      </c>
    </row>
    <row r="17864" spans="1:2" x14ac:dyDescent="0.25">
      <c r="A17864" s="62">
        <v>92101503</v>
      </c>
      <c r="B17864" s="63" t="s">
        <v>2335</v>
      </c>
    </row>
    <row r="17865" spans="1:2" x14ac:dyDescent="0.25">
      <c r="A17865" s="62">
        <v>92101504</v>
      </c>
      <c r="B17865" s="63" t="s">
        <v>7593</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6465</v>
      </c>
    </row>
    <row r="17869" spans="1:2" x14ac:dyDescent="0.25">
      <c r="A17869" s="62">
        <v>92101604</v>
      </c>
      <c r="B17869" s="63" t="s">
        <v>3420</v>
      </c>
    </row>
    <row r="17870" spans="1:2" x14ac:dyDescent="0.25">
      <c r="A17870" s="62">
        <v>92101701</v>
      </c>
      <c r="B17870" s="63" t="s">
        <v>7258</v>
      </c>
    </row>
    <row r="17871" spans="1:2" x14ac:dyDescent="0.25">
      <c r="A17871" s="62">
        <v>92101702</v>
      </c>
      <c r="B17871" s="63" t="s">
        <v>18256</v>
      </c>
    </row>
    <row r="17872" spans="1:2" x14ac:dyDescent="0.25">
      <c r="A17872" s="62">
        <v>92101703</v>
      </c>
      <c r="B17872" s="63" t="s">
        <v>6929</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13683</v>
      </c>
    </row>
    <row r="17876" spans="1:2" x14ac:dyDescent="0.25">
      <c r="A17876" s="62">
        <v>92101803</v>
      </c>
      <c r="B17876" s="63" t="s">
        <v>4138</v>
      </c>
    </row>
    <row r="17877" spans="1:2" x14ac:dyDescent="0.25">
      <c r="A17877" s="62">
        <v>92101804</v>
      </c>
      <c r="B17877" s="63" t="s">
        <v>18790</v>
      </c>
    </row>
    <row r="17878" spans="1:2" x14ac:dyDescent="0.25">
      <c r="A17878" s="62">
        <v>92101805</v>
      </c>
      <c r="B17878" s="63" t="s">
        <v>10662</v>
      </c>
    </row>
    <row r="17879" spans="1:2" x14ac:dyDescent="0.25">
      <c r="A17879" s="62">
        <v>92101901</v>
      </c>
      <c r="B17879" s="63" t="s">
        <v>11618</v>
      </c>
    </row>
    <row r="17880" spans="1:2" x14ac:dyDescent="0.25">
      <c r="A17880" s="62">
        <v>92101902</v>
      </c>
      <c r="B17880" s="63" t="s">
        <v>12640</v>
      </c>
    </row>
    <row r="17881" spans="1:2" x14ac:dyDescent="0.25">
      <c r="A17881" s="62">
        <v>92101903</v>
      </c>
      <c r="B17881" s="63" t="s">
        <v>11703</v>
      </c>
    </row>
    <row r="17882" spans="1:2" x14ac:dyDescent="0.25">
      <c r="A17882" s="62">
        <v>92101904</v>
      </c>
      <c r="B17882" s="63" t="s">
        <v>3106</v>
      </c>
    </row>
    <row r="17883" spans="1:2" x14ac:dyDescent="0.25">
      <c r="A17883" s="62">
        <v>92111501</v>
      </c>
      <c r="B17883" s="63" t="s">
        <v>7273</v>
      </c>
    </row>
    <row r="17884" spans="1:2" x14ac:dyDescent="0.25">
      <c r="A17884" s="62">
        <v>92111502</v>
      </c>
      <c r="B17884" s="63" t="s">
        <v>14417</v>
      </c>
    </row>
    <row r="17885" spans="1:2" x14ac:dyDescent="0.25">
      <c r="A17885" s="62">
        <v>92111503</v>
      </c>
      <c r="B17885" s="63" t="s">
        <v>14415</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7804</v>
      </c>
    </row>
    <row r="17889" spans="1:2" x14ac:dyDescent="0.25">
      <c r="A17889" s="62">
        <v>92111507</v>
      </c>
      <c r="B17889" s="63" t="s">
        <v>8783</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7863</v>
      </c>
    </row>
    <row r="17893" spans="1:2" x14ac:dyDescent="0.25">
      <c r="A17893" s="62">
        <v>92111604</v>
      </c>
      <c r="B17893" s="63" t="s">
        <v>4508</v>
      </c>
    </row>
    <row r="17894" spans="1:2" x14ac:dyDescent="0.25">
      <c r="A17894" s="62">
        <v>92111605</v>
      </c>
      <c r="B17894" s="63" t="s">
        <v>1312</v>
      </c>
    </row>
    <row r="17895" spans="1:2" x14ac:dyDescent="0.25">
      <c r="A17895" s="62">
        <v>92111606</v>
      </c>
      <c r="B17895" s="63" t="s">
        <v>12468</v>
      </c>
    </row>
    <row r="17896" spans="1:2" x14ac:dyDescent="0.25">
      <c r="A17896" s="62">
        <v>92111701</v>
      </c>
      <c r="B17896" s="63" t="s">
        <v>7721</v>
      </c>
    </row>
    <row r="17897" spans="1:2" x14ac:dyDescent="0.25">
      <c r="A17897" s="62">
        <v>92111702</v>
      </c>
      <c r="B17897" s="63" t="s">
        <v>8071</v>
      </c>
    </row>
    <row r="17898" spans="1:2" x14ac:dyDescent="0.25">
      <c r="A17898" s="62">
        <v>92111703</v>
      </c>
      <c r="B17898" s="63" t="s">
        <v>18164</v>
      </c>
    </row>
    <row r="17899" spans="1:2" x14ac:dyDescent="0.25">
      <c r="A17899" s="62">
        <v>92111704</v>
      </c>
      <c r="B17899" s="63" t="s">
        <v>7198</v>
      </c>
    </row>
    <row r="17900" spans="1:2" x14ac:dyDescent="0.25">
      <c r="A17900" s="62">
        <v>92111705</v>
      </c>
      <c r="B17900" s="63" t="s">
        <v>8424</v>
      </c>
    </row>
    <row r="17901" spans="1:2" x14ac:dyDescent="0.25">
      <c r="A17901" s="62">
        <v>92111706</v>
      </c>
      <c r="B17901" s="63" t="s">
        <v>4812</v>
      </c>
    </row>
    <row r="17902" spans="1:2" x14ac:dyDescent="0.25">
      <c r="A17902" s="62">
        <v>92111707</v>
      </c>
      <c r="B17902" s="63" t="s">
        <v>2769</v>
      </c>
    </row>
    <row r="17903" spans="1:2" x14ac:dyDescent="0.25">
      <c r="A17903" s="62">
        <v>92111708</v>
      </c>
      <c r="B17903" s="63" t="s">
        <v>7880</v>
      </c>
    </row>
    <row r="17904" spans="1:2" x14ac:dyDescent="0.25">
      <c r="A17904" s="62">
        <v>92111801</v>
      </c>
      <c r="B17904" s="63" t="s">
        <v>13378</v>
      </c>
    </row>
    <row r="17905" spans="1:2" x14ac:dyDescent="0.25">
      <c r="A17905" s="62">
        <v>92111802</v>
      </c>
      <c r="B17905" s="63" t="s">
        <v>4069</v>
      </c>
    </row>
    <row r="17906" spans="1:2" x14ac:dyDescent="0.25">
      <c r="A17906" s="62">
        <v>92111803</v>
      </c>
      <c r="B17906" s="63" t="s">
        <v>9555</v>
      </c>
    </row>
    <row r="17907" spans="1:2" x14ac:dyDescent="0.25">
      <c r="A17907" s="62">
        <v>92111804</v>
      </c>
      <c r="B17907" s="63" t="s">
        <v>6395</v>
      </c>
    </row>
    <row r="17908" spans="1:2" x14ac:dyDescent="0.25">
      <c r="A17908" s="62">
        <v>92111805</v>
      </c>
      <c r="B17908" s="63" t="s">
        <v>6271</v>
      </c>
    </row>
    <row r="17909" spans="1:2" x14ac:dyDescent="0.25">
      <c r="A17909" s="62">
        <v>92111806</v>
      </c>
      <c r="B17909" s="63" t="s">
        <v>2493</v>
      </c>
    </row>
    <row r="17910" spans="1:2" x14ac:dyDescent="0.25">
      <c r="A17910" s="62">
        <v>92111807</v>
      </c>
      <c r="B17910" s="63" t="s">
        <v>15541</v>
      </c>
    </row>
    <row r="17911" spans="1:2" x14ac:dyDescent="0.25">
      <c r="A17911" s="62">
        <v>92111808</v>
      </c>
      <c r="B17911" s="63" t="s">
        <v>13832</v>
      </c>
    </row>
    <row r="17912" spans="1:2" x14ac:dyDescent="0.25">
      <c r="A17912" s="62">
        <v>92111809</v>
      </c>
      <c r="B17912" s="63" t="s">
        <v>11320</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14204</v>
      </c>
    </row>
    <row r="17916" spans="1:2" x14ac:dyDescent="0.25">
      <c r="A17916" s="62">
        <v>92111903</v>
      </c>
      <c r="B17916" s="63" t="s">
        <v>7295</v>
      </c>
    </row>
    <row r="17917" spans="1:2" x14ac:dyDescent="0.25">
      <c r="A17917" s="62">
        <v>92111904</v>
      </c>
      <c r="B17917" s="63" t="s">
        <v>6944</v>
      </c>
    </row>
    <row r="17918" spans="1:2" x14ac:dyDescent="0.25">
      <c r="A17918" s="62">
        <v>92111905</v>
      </c>
      <c r="B17918" s="63" t="s">
        <v>16105</v>
      </c>
    </row>
    <row r="17919" spans="1:2" x14ac:dyDescent="0.25">
      <c r="A17919" s="62">
        <v>92112001</v>
      </c>
      <c r="B17919" s="63" t="s">
        <v>4332</v>
      </c>
    </row>
    <row r="17920" spans="1:2" x14ac:dyDescent="0.25">
      <c r="A17920" s="62">
        <v>92112002</v>
      </c>
      <c r="B17920" s="63" t="s">
        <v>1365</v>
      </c>
    </row>
    <row r="17921" spans="1:2" x14ac:dyDescent="0.25">
      <c r="A17921" s="62">
        <v>92112003</v>
      </c>
      <c r="B17921" s="63" t="s">
        <v>11429</v>
      </c>
    </row>
    <row r="17922" spans="1:2" x14ac:dyDescent="0.25">
      <c r="A17922" s="62">
        <v>92112004</v>
      </c>
      <c r="B17922" s="63" t="s">
        <v>1132</v>
      </c>
    </row>
    <row r="17923" spans="1:2" x14ac:dyDescent="0.25">
      <c r="A17923" s="62">
        <v>92112101</v>
      </c>
      <c r="B17923" s="63" t="s">
        <v>8481</v>
      </c>
    </row>
    <row r="17924" spans="1:2" x14ac:dyDescent="0.25">
      <c r="A17924" s="62">
        <v>92112102</v>
      </c>
      <c r="B17924" s="63" t="s">
        <v>18827</v>
      </c>
    </row>
    <row r="17925" spans="1:2" x14ac:dyDescent="0.25">
      <c r="A17925" s="62">
        <v>92112103</v>
      </c>
      <c r="B17925" s="63" t="s">
        <v>2944</v>
      </c>
    </row>
    <row r="17926" spans="1:2" x14ac:dyDescent="0.25">
      <c r="A17926" s="62">
        <v>92112201</v>
      </c>
      <c r="B17926" s="63" t="s">
        <v>7618</v>
      </c>
    </row>
    <row r="17927" spans="1:2" x14ac:dyDescent="0.25">
      <c r="A17927" s="62">
        <v>92112202</v>
      </c>
      <c r="B17927" s="63" t="s">
        <v>15266</v>
      </c>
    </row>
    <row r="17928" spans="1:2" x14ac:dyDescent="0.25">
      <c r="A17928" s="62">
        <v>92112203</v>
      </c>
      <c r="B17928" s="63" t="s">
        <v>9034</v>
      </c>
    </row>
    <row r="17929" spans="1:2" x14ac:dyDescent="0.25">
      <c r="A17929" s="62">
        <v>92112204</v>
      </c>
      <c r="B17929" s="63" t="s">
        <v>7065</v>
      </c>
    </row>
    <row r="17930" spans="1:2" x14ac:dyDescent="0.25">
      <c r="A17930" s="62">
        <v>92112205</v>
      </c>
      <c r="B17930" s="63" t="s">
        <v>10328</v>
      </c>
    </row>
    <row r="17931" spans="1:2" x14ac:dyDescent="0.25">
      <c r="A17931" s="62">
        <v>92112206</v>
      </c>
      <c r="B17931" s="63" t="s">
        <v>6734</v>
      </c>
    </row>
    <row r="17932" spans="1:2" x14ac:dyDescent="0.25">
      <c r="A17932" s="62">
        <v>92112207</v>
      </c>
      <c r="B17932" s="63" t="s">
        <v>1025</v>
      </c>
    </row>
    <row r="17933" spans="1:2" x14ac:dyDescent="0.25">
      <c r="A17933" s="62">
        <v>92112301</v>
      </c>
      <c r="B17933" s="63" t="s">
        <v>4190</v>
      </c>
    </row>
    <row r="17934" spans="1:2" x14ac:dyDescent="0.25">
      <c r="A17934" s="62">
        <v>92112302</v>
      </c>
      <c r="B17934" s="63" t="s">
        <v>15180</v>
      </c>
    </row>
    <row r="17935" spans="1:2" x14ac:dyDescent="0.25">
      <c r="A17935" s="62">
        <v>92112303</v>
      </c>
      <c r="B17935" s="63" t="s">
        <v>13736</v>
      </c>
    </row>
    <row r="17936" spans="1:2" x14ac:dyDescent="0.25">
      <c r="A17936" s="62">
        <v>92112401</v>
      </c>
      <c r="B17936" s="63" t="s">
        <v>10324</v>
      </c>
    </row>
    <row r="17937" spans="1:2" x14ac:dyDescent="0.25">
      <c r="A17937" s="62">
        <v>92112402</v>
      </c>
      <c r="B17937" s="63" t="s">
        <v>458</v>
      </c>
    </row>
    <row r="17938" spans="1:2" x14ac:dyDescent="0.25">
      <c r="A17938" s="62">
        <v>92112403</v>
      </c>
      <c r="B17938" s="63" t="s">
        <v>12881</v>
      </c>
    </row>
    <row r="17939" spans="1:2" x14ac:dyDescent="0.25">
      <c r="A17939" s="62">
        <v>92112404</v>
      </c>
      <c r="B17939" s="63" t="s">
        <v>13785</v>
      </c>
    </row>
    <row r="17940" spans="1:2" x14ac:dyDescent="0.25">
      <c r="A17940" s="62">
        <v>92112405</v>
      </c>
      <c r="B17940" s="63" t="s">
        <v>8966</v>
      </c>
    </row>
    <row r="17941" spans="1:2" x14ac:dyDescent="0.25">
      <c r="A17941" s="62">
        <v>92121501</v>
      </c>
      <c r="B17941" s="63" t="s">
        <v>6934</v>
      </c>
    </row>
    <row r="17942" spans="1:2" x14ac:dyDescent="0.25">
      <c r="A17942" s="62">
        <v>92121502</v>
      </c>
      <c r="B17942" s="63" t="s">
        <v>14432</v>
      </c>
    </row>
    <row r="17943" spans="1:2" x14ac:dyDescent="0.25">
      <c r="A17943" s="62">
        <v>92121503</v>
      </c>
      <c r="B17943" s="63" t="s">
        <v>11957</v>
      </c>
    </row>
    <row r="17944" spans="1:2" x14ac:dyDescent="0.25">
      <c r="A17944" s="62">
        <v>92121504</v>
      </c>
      <c r="B17944" s="63" t="s">
        <v>2397</v>
      </c>
    </row>
    <row r="17945" spans="1:2" x14ac:dyDescent="0.25">
      <c r="A17945" s="62">
        <v>92121601</v>
      </c>
      <c r="B17945" s="63" t="s">
        <v>11757</v>
      </c>
    </row>
    <row r="17946" spans="1:2" x14ac:dyDescent="0.25">
      <c r="A17946" s="62">
        <v>92121602</v>
      </c>
      <c r="B17946" s="63" t="s">
        <v>11108</v>
      </c>
    </row>
    <row r="17947" spans="1:2" x14ac:dyDescent="0.25">
      <c r="A17947" s="62">
        <v>92121603</v>
      </c>
      <c r="B17947" s="63" t="s">
        <v>3594</v>
      </c>
    </row>
    <row r="17948" spans="1:2" x14ac:dyDescent="0.25">
      <c r="A17948" s="62">
        <v>92121604</v>
      </c>
      <c r="B17948" s="63" t="s">
        <v>11178</v>
      </c>
    </row>
    <row r="17949" spans="1:2" x14ac:dyDescent="0.25">
      <c r="A17949" s="62">
        <v>92121701</v>
      </c>
      <c r="B17949" s="63" t="s">
        <v>585</v>
      </c>
    </row>
    <row r="17950" spans="1:2" x14ac:dyDescent="0.25">
      <c r="A17950" s="62">
        <v>92121702</v>
      </c>
      <c r="B17950" s="63" t="s">
        <v>1864</v>
      </c>
    </row>
    <row r="17951" spans="1:2" x14ac:dyDescent="0.25">
      <c r="A17951" s="62">
        <v>92121703</v>
      </c>
      <c r="B17951" s="63" t="s">
        <v>6326</v>
      </c>
    </row>
    <row r="17952" spans="1:2" x14ac:dyDescent="0.25">
      <c r="A17952" s="62">
        <v>92121704</v>
      </c>
      <c r="B17952" s="63" t="s">
        <v>14950</v>
      </c>
    </row>
    <row r="17953" spans="1:2" x14ac:dyDescent="0.25">
      <c r="A17953" s="62">
        <v>93101501</v>
      </c>
      <c r="B17953" s="63" t="s">
        <v>11668</v>
      </c>
    </row>
    <row r="17954" spans="1:2" x14ac:dyDescent="0.25">
      <c r="A17954" s="62">
        <v>93101502</v>
      </c>
      <c r="B17954" s="63" t="s">
        <v>5138</v>
      </c>
    </row>
    <row r="17955" spans="1:2" x14ac:dyDescent="0.25">
      <c r="A17955" s="62">
        <v>93101503</v>
      </c>
      <c r="B17955" s="63" t="s">
        <v>6663</v>
      </c>
    </row>
    <row r="17956" spans="1:2" x14ac:dyDescent="0.25">
      <c r="A17956" s="62">
        <v>93101504</v>
      </c>
      <c r="B17956" s="63" t="s">
        <v>17594</v>
      </c>
    </row>
    <row r="17957" spans="1:2" x14ac:dyDescent="0.25">
      <c r="A17957" s="62">
        <v>93101505</v>
      </c>
      <c r="B17957" s="63" t="s">
        <v>4396</v>
      </c>
    </row>
    <row r="17958" spans="1:2" x14ac:dyDescent="0.25">
      <c r="A17958" s="62">
        <v>93101506</v>
      </c>
      <c r="B17958" s="63" t="s">
        <v>12311</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10895</v>
      </c>
    </row>
    <row r="17962" spans="1:2" x14ac:dyDescent="0.25">
      <c r="A17962" s="62">
        <v>93101604</v>
      </c>
      <c r="B17962" s="63" t="s">
        <v>13373</v>
      </c>
    </row>
    <row r="17963" spans="1:2" x14ac:dyDescent="0.25">
      <c r="A17963" s="62">
        <v>93101605</v>
      </c>
      <c r="B17963" s="63" t="s">
        <v>7809</v>
      </c>
    </row>
    <row r="17964" spans="1:2" x14ac:dyDescent="0.25">
      <c r="A17964" s="62">
        <v>93101606</v>
      </c>
      <c r="B17964" s="63" t="s">
        <v>13479</v>
      </c>
    </row>
    <row r="17965" spans="1:2" x14ac:dyDescent="0.25">
      <c r="A17965" s="62">
        <v>93101607</v>
      </c>
      <c r="B17965" s="63" t="s">
        <v>11811</v>
      </c>
    </row>
    <row r="17966" spans="1:2" x14ac:dyDescent="0.25">
      <c r="A17966" s="62">
        <v>93101608</v>
      </c>
      <c r="B17966" s="63" t="s">
        <v>8853</v>
      </c>
    </row>
    <row r="17967" spans="1:2" x14ac:dyDescent="0.25">
      <c r="A17967" s="62">
        <v>93101701</v>
      </c>
      <c r="B17967" s="63" t="s">
        <v>17205</v>
      </c>
    </row>
    <row r="17968" spans="1:2" x14ac:dyDescent="0.25">
      <c r="A17968" s="62">
        <v>93101702</v>
      </c>
      <c r="B17968" s="63" t="s">
        <v>9970</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4590</v>
      </c>
    </row>
    <row r="17973" spans="1:2" x14ac:dyDescent="0.25">
      <c r="A17973" s="62">
        <v>93101707</v>
      </c>
      <c r="B17973" s="63" t="s">
        <v>9640</v>
      </c>
    </row>
    <row r="17974" spans="1:2" x14ac:dyDescent="0.25">
      <c r="A17974" s="62">
        <v>93111501</v>
      </c>
      <c r="B17974" s="63" t="s">
        <v>8800</v>
      </c>
    </row>
    <row r="17975" spans="1:2" x14ac:dyDescent="0.25">
      <c r="A17975" s="62">
        <v>93111502</v>
      </c>
      <c r="B17975" s="63" t="s">
        <v>6303</v>
      </c>
    </row>
    <row r="17976" spans="1:2" x14ac:dyDescent="0.25">
      <c r="A17976" s="62">
        <v>93111503</v>
      </c>
      <c r="B17976" s="63" t="s">
        <v>8570</v>
      </c>
    </row>
    <row r="17977" spans="1:2" x14ac:dyDescent="0.25">
      <c r="A17977" s="62">
        <v>93111504</v>
      </c>
      <c r="B17977" s="63" t="s">
        <v>2735</v>
      </c>
    </row>
    <row r="17978" spans="1:2" x14ac:dyDescent="0.25">
      <c r="A17978" s="62">
        <v>93111505</v>
      </c>
      <c r="B17978" s="63" t="s">
        <v>14452</v>
      </c>
    </row>
    <row r="17979" spans="1:2" x14ac:dyDescent="0.25">
      <c r="A17979" s="62">
        <v>93111506</v>
      </c>
      <c r="B17979" s="63" t="s">
        <v>2177</v>
      </c>
    </row>
    <row r="17980" spans="1:2" x14ac:dyDescent="0.25">
      <c r="A17980" s="62">
        <v>93111507</v>
      </c>
      <c r="B17980" s="63" t="s">
        <v>354</v>
      </c>
    </row>
    <row r="17981" spans="1:2" x14ac:dyDescent="0.25">
      <c r="A17981" s="62">
        <v>93111601</v>
      </c>
      <c r="B17981" s="63" t="s">
        <v>2518</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12574</v>
      </c>
    </row>
    <row r="17986" spans="1:2" x14ac:dyDescent="0.25">
      <c r="A17986" s="62">
        <v>93111606</v>
      </c>
      <c r="B17986" s="63" t="s">
        <v>3513</v>
      </c>
    </row>
    <row r="17987" spans="1:2" x14ac:dyDescent="0.25">
      <c r="A17987" s="62">
        <v>93111607</v>
      </c>
      <c r="B17987" s="63" t="s">
        <v>13121</v>
      </c>
    </row>
    <row r="17988" spans="1:2" x14ac:dyDescent="0.25">
      <c r="A17988" s="62">
        <v>93111608</v>
      </c>
      <c r="B17988" s="63" t="s">
        <v>548</v>
      </c>
    </row>
    <row r="17989" spans="1:2" x14ac:dyDescent="0.25">
      <c r="A17989" s="62">
        <v>93121501</v>
      </c>
      <c r="B17989" s="63" t="s">
        <v>10027</v>
      </c>
    </row>
    <row r="17990" spans="1:2" x14ac:dyDescent="0.25">
      <c r="A17990" s="62">
        <v>93121502</v>
      </c>
      <c r="B17990" s="63" t="s">
        <v>8446</v>
      </c>
    </row>
    <row r="17991" spans="1:2" x14ac:dyDescent="0.25">
      <c r="A17991" s="62">
        <v>93121503</v>
      </c>
      <c r="B17991" s="63" t="s">
        <v>6204</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5633</v>
      </c>
    </row>
    <row r="17997" spans="1:2" x14ac:dyDescent="0.25">
      <c r="A17997" s="62">
        <v>93121509</v>
      </c>
      <c r="B17997" s="63" t="s">
        <v>6225</v>
      </c>
    </row>
    <row r="17998" spans="1:2" x14ac:dyDescent="0.25">
      <c r="A17998" s="62">
        <v>93121601</v>
      </c>
      <c r="B17998" s="63" t="s">
        <v>1304</v>
      </c>
    </row>
    <row r="17999" spans="1:2" x14ac:dyDescent="0.25">
      <c r="A17999" s="62">
        <v>93121602</v>
      </c>
      <c r="B17999" s="63" t="s">
        <v>9635</v>
      </c>
    </row>
    <row r="18000" spans="1:2" x14ac:dyDescent="0.25">
      <c r="A18000" s="62">
        <v>93121603</v>
      </c>
      <c r="B18000" s="63" t="s">
        <v>13925</v>
      </c>
    </row>
    <row r="18001" spans="1:2" x14ac:dyDescent="0.25">
      <c r="A18001" s="62">
        <v>93121604</v>
      </c>
      <c r="B18001" s="63" t="s">
        <v>8942</v>
      </c>
    </row>
    <row r="18002" spans="1:2" x14ac:dyDescent="0.25">
      <c r="A18002" s="62">
        <v>93121605</v>
      </c>
      <c r="B18002" s="63" t="s">
        <v>2709</v>
      </c>
    </row>
    <row r="18003" spans="1:2" x14ac:dyDescent="0.25">
      <c r="A18003" s="62">
        <v>93121606</v>
      </c>
      <c r="B18003" s="63" t="s">
        <v>15441</v>
      </c>
    </row>
    <row r="18004" spans="1:2" x14ac:dyDescent="0.25">
      <c r="A18004" s="62">
        <v>93121607</v>
      </c>
      <c r="B18004" s="63" t="s">
        <v>9533</v>
      </c>
    </row>
    <row r="18005" spans="1:2" x14ac:dyDescent="0.25">
      <c r="A18005" s="62">
        <v>93121608</v>
      </c>
      <c r="B18005" s="63" t="s">
        <v>15632</v>
      </c>
    </row>
    <row r="18006" spans="1:2" x14ac:dyDescent="0.25">
      <c r="A18006" s="62">
        <v>93121609</v>
      </c>
      <c r="B18006" s="63" t="s">
        <v>3887</v>
      </c>
    </row>
    <row r="18007" spans="1:2" x14ac:dyDescent="0.25">
      <c r="A18007" s="62">
        <v>93121610</v>
      </c>
      <c r="B18007" s="63" t="s">
        <v>17620</v>
      </c>
    </row>
    <row r="18008" spans="1:2" x14ac:dyDescent="0.25">
      <c r="A18008" s="62">
        <v>93121611</v>
      </c>
      <c r="B18008" s="63" t="s">
        <v>9550</v>
      </c>
    </row>
    <row r="18009" spans="1:2" x14ac:dyDescent="0.25">
      <c r="A18009" s="62">
        <v>93121612</v>
      </c>
      <c r="B18009" s="63" t="s">
        <v>2758</v>
      </c>
    </row>
    <row r="18010" spans="1:2" x14ac:dyDescent="0.25">
      <c r="A18010" s="62">
        <v>93121613</v>
      </c>
      <c r="B18010" s="63" t="s">
        <v>874</v>
      </c>
    </row>
    <row r="18011" spans="1:2" x14ac:dyDescent="0.25">
      <c r="A18011" s="62">
        <v>93121614</v>
      </c>
      <c r="B18011" s="63" t="s">
        <v>1777</v>
      </c>
    </row>
    <row r="18012" spans="1:2" x14ac:dyDescent="0.25">
      <c r="A18012" s="62">
        <v>93121615</v>
      </c>
      <c r="B18012" s="63" t="s">
        <v>10920</v>
      </c>
    </row>
    <row r="18013" spans="1:2" x14ac:dyDescent="0.25">
      <c r="A18013" s="62">
        <v>93121701</v>
      </c>
      <c r="B18013" s="63" t="s">
        <v>7930</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8187</v>
      </c>
    </row>
    <row r="18017" spans="1:2" x14ac:dyDescent="0.25">
      <c r="A18017" s="62">
        <v>93121705</v>
      </c>
      <c r="B18017" s="63" t="s">
        <v>3868</v>
      </c>
    </row>
    <row r="18018" spans="1:2" x14ac:dyDescent="0.25">
      <c r="A18018" s="62">
        <v>93121706</v>
      </c>
      <c r="B18018" s="63" t="s">
        <v>9656</v>
      </c>
    </row>
    <row r="18019" spans="1:2" x14ac:dyDescent="0.25">
      <c r="A18019" s="62">
        <v>93121707</v>
      </c>
      <c r="B18019" s="63" t="s">
        <v>856</v>
      </c>
    </row>
    <row r="18020" spans="1:2" x14ac:dyDescent="0.25">
      <c r="A18020" s="62">
        <v>93121708</v>
      </c>
      <c r="B18020" s="63" t="s">
        <v>14484</v>
      </c>
    </row>
    <row r="18021" spans="1:2" x14ac:dyDescent="0.25">
      <c r="A18021" s="62">
        <v>93121709</v>
      </c>
      <c r="B18021" s="63" t="s">
        <v>4348</v>
      </c>
    </row>
    <row r="18022" spans="1:2" x14ac:dyDescent="0.25">
      <c r="A18022" s="62">
        <v>93121710</v>
      </c>
      <c r="B18022" s="63" t="s">
        <v>14662</v>
      </c>
    </row>
    <row r="18023" spans="1:2" x14ac:dyDescent="0.25">
      <c r="A18023" s="62">
        <v>93121711</v>
      </c>
      <c r="B18023" s="63" t="s">
        <v>11000</v>
      </c>
    </row>
    <row r="18024" spans="1:2" x14ac:dyDescent="0.25">
      <c r="A18024" s="62">
        <v>93131501</v>
      </c>
      <c r="B18024" s="63" t="s">
        <v>869</v>
      </c>
    </row>
    <row r="18025" spans="1:2" x14ac:dyDescent="0.25">
      <c r="A18025" s="62">
        <v>93131502</v>
      </c>
      <c r="B18025" s="63" t="s">
        <v>13020</v>
      </c>
    </row>
    <row r="18026" spans="1:2" x14ac:dyDescent="0.25">
      <c r="A18026" s="62">
        <v>93131503</v>
      </c>
      <c r="B18026" s="63" t="s">
        <v>13353</v>
      </c>
    </row>
    <row r="18027" spans="1:2" x14ac:dyDescent="0.25">
      <c r="A18027" s="62">
        <v>93131504</v>
      </c>
      <c r="B18027" s="63" t="s">
        <v>1306</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3990</v>
      </c>
    </row>
    <row r="18031" spans="1:2" x14ac:dyDescent="0.25">
      <c r="A18031" s="62">
        <v>93131601</v>
      </c>
      <c r="B18031" s="63" t="s">
        <v>6370</v>
      </c>
    </row>
    <row r="18032" spans="1:2" x14ac:dyDescent="0.25">
      <c r="A18032" s="62">
        <v>93131602</v>
      </c>
      <c r="B18032" s="63" t="s">
        <v>2811</v>
      </c>
    </row>
    <row r="18033" spans="1:2" x14ac:dyDescent="0.25">
      <c r="A18033" s="62">
        <v>93131603</v>
      </c>
      <c r="B18033" s="63" t="s">
        <v>8965</v>
      </c>
    </row>
    <row r="18034" spans="1:2" x14ac:dyDescent="0.25">
      <c r="A18034" s="62">
        <v>93131604</v>
      </c>
      <c r="B18034" s="63" t="s">
        <v>9076</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2090</v>
      </c>
    </row>
    <row r="18038" spans="1:2" x14ac:dyDescent="0.25">
      <c r="A18038" s="62">
        <v>93131608</v>
      </c>
      <c r="B18038" s="63" t="s">
        <v>16799</v>
      </c>
    </row>
    <row r="18039" spans="1:2" x14ac:dyDescent="0.25">
      <c r="A18039" s="62">
        <v>93131609</v>
      </c>
      <c r="B18039" s="63" t="s">
        <v>7002</v>
      </c>
    </row>
    <row r="18040" spans="1:2" x14ac:dyDescent="0.25">
      <c r="A18040" s="62">
        <v>93131610</v>
      </c>
      <c r="B18040" s="63" t="s">
        <v>13871</v>
      </c>
    </row>
    <row r="18041" spans="1:2" x14ac:dyDescent="0.25">
      <c r="A18041" s="62">
        <v>93131611</v>
      </c>
      <c r="B18041" s="63" t="s">
        <v>17107</v>
      </c>
    </row>
    <row r="18042" spans="1:2" x14ac:dyDescent="0.25">
      <c r="A18042" s="62">
        <v>93131612</v>
      </c>
      <c r="B18042" s="63" t="s">
        <v>5970</v>
      </c>
    </row>
    <row r="18043" spans="1:2" x14ac:dyDescent="0.25">
      <c r="A18043" s="62">
        <v>93131613</v>
      </c>
      <c r="B18043" s="63" t="s">
        <v>6267</v>
      </c>
    </row>
    <row r="18044" spans="1:2" x14ac:dyDescent="0.25">
      <c r="A18044" s="62">
        <v>93131701</v>
      </c>
      <c r="B18044" s="63" t="s">
        <v>11715</v>
      </c>
    </row>
    <row r="18045" spans="1:2" x14ac:dyDescent="0.25">
      <c r="A18045" s="62">
        <v>93131702</v>
      </c>
      <c r="B18045" s="63" t="s">
        <v>4048</v>
      </c>
    </row>
    <row r="18046" spans="1:2" x14ac:dyDescent="0.25">
      <c r="A18046" s="62">
        <v>93131703</v>
      </c>
      <c r="B18046" s="63" t="s">
        <v>12141</v>
      </c>
    </row>
    <row r="18047" spans="1:2" x14ac:dyDescent="0.25">
      <c r="A18047" s="62">
        <v>93131704</v>
      </c>
      <c r="B18047" s="63" t="s">
        <v>6391</v>
      </c>
    </row>
    <row r="18048" spans="1:2" x14ac:dyDescent="0.25">
      <c r="A18048" s="62">
        <v>93131705</v>
      </c>
      <c r="B18048" s="63" t="s">
        <v>7131</v>
      </c>
    </row>
    <row r="18049" spans="1:2" x14ac:dyDescent="0.25">
      <c r="A18049" s="62">
        <v>93131801</v>
      </c>
      <c r="B18049" s="63" t="s">
        <v>17786</v>
      </c>
    </row>
    <row r="18050" spans="1:2" x14ac:dyDescent="0.25">
      <c r="A18050" s="62">
        <v>93131802</v>
      </c>
      <c r="B18050" s="63" t="s">
        <v>8975</v>
      </c>
    </row>
    <row r="18051" spans="1:2" x14ac:dyDescent="0.25">
      <c r="A18051" s="62">
        <v>93131803</v>
      </c>
      <c r="B18051" s="63" t="s">
        <v>8339</v>
      </c>
    </row>
    <row r="18052" spans="1:2" x14ac:dyDescent="0.25">
      <c r="A18052" s="62">
        <v>93141501</v>
      </c>
      <c r="B18052" s="63" t="s">
        <v>158</v>
      </c>
    </row>
    <row r="18053" spans="1:2" x14ac:dyDescent="0.25">
      <c r="A18053" s="62">
        <v>93141502</v>
      </c>
      <c r="B18053" s="63" t="s">
        <v>3063</v>
      </c>
    </row>
    <row r="18054" spans="1:2" x14ac:dyDescent="0.25">
      <c r="A18054" s="62">
        <v>93141503</v>
      </c>
      <c r="B18054" s="63" t="s">
        <v>6461</v>
      </c>
    </row>
    <row r="18055" spans="1:2" x14ac:dyDescent="0.25">
      <c r="A18055" s="62">
        <v>93141504</v>
      </c>
      <c r="B18055" s="63" t="s">
        <v>10398</v>
      </c>
    </row>
    <row r="18056" spans="1:2" x14ac:dyDescent="0.25">
      <c r="A18056" s="62">
        <v>93141505</v>
      </c>
      <c r="B18056" s="63" t="s">
        <v>6</v>
      </c>
    </row>
    <row r="18057" spans="1:2" x14ac:dyDescent="0.25">
      <c r="A18057" s="62">
        <v>93141506</v>
      </c>
      <c r="B18057" s="63" t="s">
        <v>8914</v>
      </c>
    </row>
    <row r="18058" spans="1:2" x14ac:dyDescent="0.25">
      <c r="A18058" s="62">
        <v>93141507</v>
      </c>
      <c r="B18058" s="63" t="s">
        <v>1245</v>
      </c>
    </row>
    <row r="18059" spans="1:2" x14ac:dyDescent="0.25">
      <c r="A18059" s="62">
        <v>93141508</v>
      </c>
      <c r="B18059" s="63" t="s">
        <v>12845</v>
      </c>
    </row>
    <row r="18060" spans="1:2" x14ac:dyDescent="0.25">
      <c r="A18060" s="62">
        <v>93141509</v>
      </c>
      <c r="B18060" s="63" t="s">
        <v>2849</v>
      </c>
    </row>
    <row r="18061" spans="1:2" x14ac:dyDescent="0.25">
      <c r="A18061" s="62">
        <v>93141510</v>
      </c>
      <c r="B18061" s="63" t="s">
        <v>16952</v>
      </c>
    </row>
    <row r="18062" spans="1:2" x14ac:dyDescent="0.25">
      <c r="A18062" s="62">
        <v>93141511</v>
      </c>
      <c r="B18062" s="63" t="s">
        <v>8263</v>
      </c>
    </row>
    <row r="18063" spans="1:2" x14ac:dyDescent="0.25">
      <c r="A18063" s="62">
        <v>93141512</v>
      </c>
      <c r="B18063" s="63" t="s">
        <v>3629</v>
      </c>
    </row>
    <row r="18064" spans="1:2" x14ac:dyDescent="0.25">
      <c r="A18064" s="62">
        <v>93141513</v>
      </c>
      <c r="B18064" s="63" t="s">
        <v>16816</v>
      </c>
    </row>
    <row r="18065" spans="1:2" x14ac:dyDescent="0.25">
      <c r="A18065" s="62">
        <v>93141514</v>
      </c>
      <c r="B18065" s="63" t="s">
        <v>1519</v>
      </c>
    </row>
    <row r="18066" spans="1:2" x14ac:dyDescent="0.25">
      <c r="A18066" s="62">
        <v>93141601</v>
      </c>
      <c r="B18066" s="63" t="s">
        <v>14904</v>
      </c>
    </row>
    <row r="18067" spans="1:2" x14ac:dyDescent="0.25">
      <c r="A18067" s="62">
        <v>93141602</v>
      </c>
      <c r="B18067" s="63" t="s">
        <v>9762</v>
      </c>
    </row>
    <row r="18068" spans="1:2" x14ac:dyDescent="0.25">
      <c r="A18068" s="62">
        <v>93141603</v>
      </c>
      <c r="B18068" s="63" t="s">
        <v>13428</v>
      </c>
    </row>
    <row r="18069" spans="1:2" x14ac:dyDescent="0.25">
      <c r="A18069" s="62">
        <v>93141604</v>
      </c>
      <c r="B18069" s="63" t="s">
        <v>9999</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8987</v>
      </c>
    </row>
    <row r="18073" spans="1:2" x14ac:dyDescent="0.25">
      <c r="A18073" s="62">
        <v>93141608</v>
      </c>
      <c r="B18073" s="63" t="s">
        <v>8563</v>
      </c>
    </row>
    <row r="18074" spans="1:2" x14ac:dyDescent="0.25">
      <c r="A18074" s="62">
        <v>93141609</v>
      </c>
      <c r="B18074" s="63" t="s">
        <v>12861</v>
      </c>
    </row>
    <row r="18075" spans="1:2" x14ac:dyDescent="0.25">
      <c r="A18075" s="62">
        <v>93141610</v>
      </c>
      <c r="B18075" s="63" t="s">
        <v>16174</v>
      </c>
    </row>
    <row r="18076" spans="1:2" x14ac:dyDescent="0.25">
      <c r="A18076" s="62">
        <v>93141611</v>
      </c>
      <c r="B18076" s="63" t="s">
        <v>10206</v>
      </c>
    </row>
    <row r="18077" spans="1:2" x14ac:dyDescent="0.25">
      <c r="A18077" s="62">
        <v>93141612</v>
      </c>
      <c r="B18077" s="63" t="s">
        <v>18338</v>
      </c>
    </row>
    <row r="18078" spans="1:2" x14ac:dyDescent="0.25">
      <c r="A18078" s="62">
        <v>93141613</v>
      </c>
      <c r="B18078" s="63" t="s">
        <v>15687</v>
      </c>
    </row>
    <row r="18079" spans="1:2" x14ac:dyDescent="0.25">
      <c r="A18079" s="62">
        <v>93141701</v>
      </c>
      <c r="B18079" s="63" t="s">
        <v>18358</v>
      </c>
    </row>
    <row r="18080" spans="1:2" x14ac:dyDescent="0.25">
      <c r="A18080" s="62">
        <v>93141702</v>
      </c>
      <c r="B18080" s="63" t="s">
        <v>2089</v>
      </c>
    </row>
    <row r="18081" spans="1:2" x14ac:dyDescent="0.25">
      <c r="A18081" s="62">
        <v>93141703</v>
      </c>
      <c r="B18081" s="63" t="s">
        <v>9847</v>
      </c>
    </row>
    <row r="18082" spans="1:2" x14ac:dyDescent="0.25">
      <c r="A18082" s="62">
        <v>93141704</v>
      </c>
      <c r="B18082" s="63" t="s">
        <v>2071</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10152</v>
      </c>
    </row>
    <row r="18086" spans="1:2" x14ac:dyDescent="0.25">
      <c r="A18086" s="62">
        <v>93141708</v>
      </c>
      <c r="B18086" s="63" t="s">
        <v>6541</v>
      </c>
    </row>
    <row r="18087" spans="1:2" x14ac:dyDescent="0.25">
      <c r="A18087" s="62">
        <v>93141709</v>
      </c>
      <c r="B18087" s="63" t="s">
        <v>5781</v>
      </c>
    </row>
    <row r="18088" spans="1:2" x14ac:dyDescent="0.25">
      <c r="A18088" s="62">
        <v>93141710</v>
      </c>
      <c r="B18088" s="63" t="s">
        <v>3944</v>
      </c>
    </row>
    <row r="18089" spans="1:2" x14ac:dyDescent="0.25">
      <c r="A18089" s="62">
        <v>93141711</v>
      </c>
      <c r="B18089" s="63" t="s">
        <v>4183</v>
      </c>
    </row>
    <row r="18090" spans="1:2" x14ac:dyDescent="0.25">
      <c r="A18090" s="62">
        <v>93141712</v>
      </c>
      <c r="B18090" s="63" t="s">
        <v>3196</v>
      </c>
    </row>
    <row r="18091" spans="1:2" x14ac:dyDescent="0.25">
      <c r="A18091" s="62">
        <v>93141713</v>
      </c>
      <c r="B18091" s="63" t="s">
        <v>7653</v>
      </c>
    </row>
    <row r="18092" spans="1:2" x14ac:dyDescent="0.25">
      <c r="A18092" s="62">
        <v>93141714</v>
      </c>
      <c r="B18092" s="63" t="s">
        <v>2145</v>
      </c>
    </row>
    <row r="18093" spans="1:2" x14ac:dyDescent="0.25">
      <c r="A18093" s="62">
        <v>93141801</v>
      </c>
      <c r="B18093" s="63" t="s">
        <v>2318</v>
      </c>
    </row>
    <row r="18094" spans="1:2" x14ac:dyDescent="0.25">
      <c r="A18094" s="62">
        <v>93141802</v>
      </c>
      <c r="B18094" s="63" t="s">
        <v>5896</v>
      </c>
    </row>
    <row r="18095" spans="1:2" x14ac:dyDescent="0.25">
      <c r="A18095" s="62">
        <v>93141803</v>
      </c>
      <c r="B18095" s="63" t="s">
        <v>3362</v>
      </c>
    </row>
    <row r="18096" spans="1:2" x14ac:dyDescent="0.25">
      <c r="A18096" s="62">
        <v>93141804</v>
      </c>
      <c r="B18096" s="63" t="s">
        <v>8916</v>
      </c>
    </row>
    <row r="18097" spans="1:2" x14ac:dyDescent="0.25">
      <c r="A18097" s="62">
        <v>93141805</v>
      </c>
      <c r="B18097" s="63" t="s">
        <v>4325</v>
      </c>
    </row>
    <row r="18098" spans="1:2" x14ac:dyDescent="0.25">
      <c r="A18098" s="62">
        <v>93141806</v>
      </c>
      <c r="B18098" s="63" t="s">
        <v>12325</v>
      </c>
    </row>
    <row r="18099" spans="1:2" x14ac:dyDescent="0.25">
      <c r="A18099" s="62">
        <v>93141807</v>
      </c>
      <c r="B18099" s="63" t="s">
        <v>15220</v>
      </c>
    </row>
    <row r="18100" spans="1:2" x14ac:dyDescent="0.25">
      <c r="A18100" s="62">
        <v>93141808</v>
      </c>
      <c r="B18100" s="63" t="s">
        <v>4318</v>
      </c>
    </row>
    <row r="18101" spans="1:2" x14ac:dyDescent="0.25">
      <c r="A18101" s="62">
        <v>93141810</v>
      </c>
      <c r="B18101" s="63" t="s">
        <v>7909</v>
      </c>
    </row>
    <row r="18102" spans="1:2" x14ac:dyDescent="0.25">
      <c r="A18102" s="62">
        <v>93141811</v>
      </c>
      <c r="B18102" s="63" t="s">
        <v>17784</v>
      </c>
    </row>
    <row r="18103" spans="1:2" x14ac:dyDescent="0.25">
      <c r="A18103" s="62">
        <v>93141812</v>
      </c>
      <c r="B18103" s="63" t="s">
        <v>12190</v>
      </c>
    </row>
    <row r="18104" spans="1:2" x14ac:dyDescent="0.25">
      <c r="A18104" s="62">
        <v>93141813</v>
      </c>
      <c r="B18104" s="63" t="s">
        <v>3983</v>
      </c>
    </row>
    <row r="18105" spans="1:2" x14ac:dyDescent="0.25">
      <c r="A18105" s="62">
        <v>93141814</v>
      </c>
      <c r="B18105" s="63" t="s">
        <v>5904</v>
      </c>
    </row>
    <row r="18106" spans="1:2" x14ac:dyDescent="0.25">
      <c r="A18106" s="62">
        <v>93141901</v>
      </c>
      <c r="B18106" s="63" t="s">
        <v>6643</v>
      </c>
    </row>
    <row r="18107" spans="1:2" x14ac:dyDescent="0.25">
      <c r="A18107" s="62">
        <v>93141902</v>
      </c>
      <c r="B18107" s="63" t="s">
        <v>9485</v>
      </c>
    </row>
    <row r="18108" spans="1:2" x14ac:dyDescent="0.25">
      <c r="A18108" s="62">
        <v>93141903</v>
      </c>
      <c r="B18108" s="63" t="s">
        <v>17259</v>
      </c>
    </row>
    <row r="18109" spans="1:2" x14ac:dyDescent="0.25">
      <c r="A18109" s="62">
        <v>93141904</v>
      </c>
      <c r="B18109" s="63" t="s">
        <v>13971</v>
      </c>
    </row>
    <row r="18110" spans="1:2" x14ac:dyDescent="0.25">
      <c r="A18110" s="62">
        <v>93141905</v>
      </c>
      <c r="B18110" s="63" t="s">
        <v>4212</v>
      </c>
    </row>
    <row r="18111" spans="1:2" x14ac:dyDescent="0.25">
      <c r="A18111" s="62">
        <v>93141906</v>
      </c>
      <c r="B18111" s="63" t="s">
        <v>6273</v>
      </c>
    </row>
    <row r="18112" spans="1:2" x14ac:dyDescent="0.25">
      <c r="A18112" s="62">
        <v>93141907</v>
      </c>
      <c r="B18112" s="63" t="s">
        <v>8568</v>
      </c>
    </row>
    <row r="18113" spans="1:2" x14ac:dyDescent="0.25">
      <c r="A18113" s="62">
        <v>93141908</v>
      </c>
      <c r="B18113" s="63" t="s">
        <v>9960</v>
      </c>
    </row>
    <row r="18114" spans="1:2" x14ac:dyDescent="0.25">
      <c r="A18114" s="62">
        <v>93141909</v>
      </c>
      <c r="B18114" s="63" t="s">
        <v>8227</v>
      </c>
    </row>
    <row r="18115" spans="1:2" x14ac:dyDescent="0.25">
      <c r="A18115" s="62">
        <v>93141910</v>
      </c>
      <c r="B18115" s="63" t="s">
        <v>13008</v>
      </c>
    </row>
    <row r="18116" spans="1:2" x14ac:dyDescent="0.25">
      <c r="A18116" s="62">
        <v>93142001</v>
      </c>
      <c r="B18116" s="63" t="s">
        <v>17312</v>
      </c>
    </row>
    <row r="18117" spans="1:2" x14ac:dyDescent="0.25">
      <c r="A18117" s="62">
        <v>93142002</v>
      </c>
      <c r="B18117" s="63" t="s">
        <v>9510</v>
      </c>
    </row>
    <row r="18118" spans="1:2" x14ac:dyDescent="0.25">
      <c r="A18118" s="62">
        <v>93142003</v>
      </c>
      <c r="B18118" s="63" t="s">
        <v>9307</v>
      </c>
    </row>
    <row r="18119" spans="1:2" x14ac:dyDescent="0.25">
      <c r="A18119" s="62">
        <v>93142004</v>
      </c>
      <c r="B18119" s="63" t="s">
        <v>12659</v>
      </c>
    </row>
    <row r="18120" spans="1:2" x14ac:dyDescent="0.25">
      <c r="A18120" s="62">
        <v>93142005</v>
      </c>
      <c r="B18120" s="63" t="s">
        <v>1236</v>
      </c>
    </row>
    <row r="18121" spans="1:2" x14ac:dyDescent="0.25">
      <c r="A18121" s="62">
        <v>93142006</v>
      </c>
      <c r="B18121" s="63" t="s">
        <v>7047</v>
      </c>
    </row>
    <row r="18122" spans="1:2" x14ac:dyDescent="0.25">
      <c r="A18122" s="62">
        <v>93142007</v>
      </c>
      <c r="B18122" s="63" t="s">
        <v>4997</v>
      </c>
    </row>
    <row r="18123" spans="1:2" x14ac:dyDescent="0.25">
      <c r="A18123" s="62">
        <v>93142008</v>
      </c>
      <c r="B18123" s="63" t="s">
        <v>3474</v>
      </c>
    </row>
    <row r="18124" spans="1:2" x14ac:dyDescent="0.25">
      <c r="A18124" s="62">
        <v>93142009</v>
      </c>
      <c r="B18124" s="63" t="s">
        <v>17034</v>
      </c>
    </row>
    <row r="18125" spans="1:2" x14ac:dyDescent="0.25">
      <c r="A18125" s="62">
        <v>93142101</v>
      </c>
      <c r="B18125" s="63" t="s">
        <v>11169</v>
      </c>
    </row>
    <row r="18126" spans="1:2" x14ac:dyDescent="0.25">
      <c r="A18126" s="62">
        <v>93142102</v>
      </c>
      <c r="B18126" s="63" t="s">
        <v>1719</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3294</v>
      </c>
    </row>
    <row r="18130" spans="1:2" x14ac:dyDescent="0.25">
      <c r="A18130" s="62">
        <v>93151502</v>
      </c>
      <c r="B18130" s="63" t="s">
        <v>16195</v>
      </c>
    </row>
    <row r="18131" spans="1:2" x14ac:dyDescent="0.25">
      <c r="A18131" s="62">
        <v>93151503</v>
      </c>
      <c r="B18131" s="63" t="s">
        <v>14323</v>
      </c>
    </row>
    <row r="18132" spans="1:2" x14ac:dyDescent="0.25">
      <c r="A18132" s="62">
        <v>93151504</v>
      </c>
      <c r="B18132" s="63" t="s">
        <v>9358</v>
      </c>
    </row>
    <row r="18133" spans="1:2" x14ac:dyDescent="0.25">
      <c r="A18133" s="62">
        <v>93151505</v>
      </c>
      <c r="B18133" s="63" t="s">
        <v>5732</v>
      </c>
    </row>
    <row r="18134" spans="1:2" x14ac:dyDescent="0.25">
      <c r="A18134" s="62">
        <v>93151506</v>
      </c>
      <c r="B18134" s="63" t="s">
        <v>9906</v>
      </c>
    </row>
    <row r="18135" spans="1:2" x14ac:dyDescent="0.25">
      <c r="A18135" s="62">
        <v>93151507</v>
      </c>
      <c r="B18135" s="63" t="s">
        <v>805</v>
      </c>
    </row>
    <row r="18136" spans="1:2" x14ac:dyDescent="0.25">
      <c r="A18136" s="62">
        <v>93151508</v>
      </c>
      <c r="B18136" s="63" t="s">
        <v>6822</v>
      </c>
    </row>
    <row r="18137" spans="1:2" x14ac:dyDescent="0.25">
      <c r="A18137" s="62">
        <v>93151509</v>
      </c>
      <c r="B18137" s="63" t="s">
        <v>14348</v>
      </c>
    </row>
    <row r="18138" spans="1:2" x14ac:dyDescent="0.25">
      <c r="A18138" s="62">
        <v>93151510</v>
      </c>
      <c r="B18138" s="63" t="s">
        <v>2651</v>
      </c>
    </row>
    <row r="18139" spans="1:2" x14ac:dyDescent="0.25">
      <c r="A18139" s="62">
        <v>93151511</v>
      </c>
      <c r="B18139" s="63" t="s">
        <v>12016</v>
      </c>
    </row>
    <row r="18140" spans="1:2" x14ac:dyDescent="0.25">
      <c r="A18140" s="62">
        <v>93151512</v>
      </c>
      <c r="B18140" s="63" t="s">
        <v>9133</v>
      </c>
    </row>
    <row r="18141" spans="1:2" x14ac:dyDescent="0.25">
      <c r="A18141" s="62">
        <v>93151513</v>
      </c>
      <c r="B18141" s="63" t="s">
        <v>11071</v>
      </c>
    </row>
    <row r="18142" spans="1:2" x14ac:dyDescent="0.25">
      <c r="A18142" s="62">
        <v>93151514</v>
      </c>
      <c r="B18142" s="63" t="s">
        <v>9091</v>
      </c>
    </row>
    <row r="18143" spans="1:2" x14ac:dyDescent="0.25">
      <c r="A18143" s="62">
        <v>93151515</v>
      </c>
      <c r="B18143" s="63" t="s">
        <v>6451</v>
      </c>
    </row>
    <row r="18144" spans="1:2" x14ac:dyDescent="0.25">
      <c r="A18144" s="62">
        <v>93151601</v>
      </c>
      <c r="B18144" s="63" t="s">
        <v>9654</v>
      </c>
    </row>
    <row r="18145" spans="1:2" x14ac:dyDescent="0.25">
      <c r="A18145" s="62">
        <v>93151602</v>
      </c>
      <c r="B18145" s="63" t="s">
        <v>12871</v>
      </c>
    </row>
    <row r="18146" spans="1:2" x14ac:dyDescent="0.25">
      <c r="A18146" s="62">
        <v>93151603</v>
      </c>
      <c r="B18146" s="63" t="s">
        <v>6411</v>
      </c>
    </row>
    <row r="18147" spans="1:2" x14ac:dyDescent="0.25">
      <c r="A18147" s="62">
        <v>93151604</v>
      </c>
      <c r="B18147" s="63" t="s">
        <v>15560</v>
      </c>
    </row>
    <row r="18148" spans="1:2" x14ac:dyDescent="0.25">
      <c r="A18148" s="62">
        <v>93151605</v>
      </c>
      <c r="B18148" s="63" t="s">
        <v>6626</v>
      </c>
    </row>
    <row r="18149" spans="1:2" x14ac:dyDescent="0.25">
      <c r="A18149" s="62">
        <v>93151606</v>
      </c>
      <c r="B18149" s="63" t="s">
        <v>11317</v>
      </c>
    </row>
    <row r="18150" spans="1:2" x14ac:dyDescent="0.25">
      <c r="A18150" s="62">
        <v>93151607</v>
      </c>
      <c r="B18150" s="63" t="s">
        <v>14454</v>
      </c>
    </row>
    <row r="18151" spans="1:2" x14ac:dyDescent="0.25">
      <c r="A18151" s="62">
        <v>93151608</v>
      </c>
      <c r="B18151" s="63" t="s">
        <v>14727</v>
      </c>
    </row>
    <row r="18152" spans="1:2" x14ac:dyDescent="0.25">
      <c r="A18152" s="62">
        <v>93151609</v>
      </c>
      <c r="B18152" s="63" t="s">
        <v>4413</v>
      </c>
    </row>
    <row r="18153" spans="1:2" x14ac:dyDescent="0.25">
      <c r="A18153" s="62">
        <v>93151610</v>
      </c>
      <c r="B18153" s="63" t="s">
        <v>16902</v>
      </c>
    </row>
    <row r="18154" spans="1:2" x14ac:dyDescent="0.25">
      <c r="A18154" s="62">
        <v>93151611</v>
      </c>
      <c r="B18154" s="63" t="s">
        <v>1422</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7904</v>
      </c>
    </row>
    <row r="18158" spans="1:2" x14ac:dyDescent="0.25">
      <c r="A18158" s="62">
        <v>93161502</v>
      </c>
      <c r="B18158" s="63" t="s">
        <v>4881</v>
      </c>
    </row>
    <row r="18159" spans="1:2" x14ac:dyDescent="0.25">
      <c r="A18159" s="62">
        <v>93161503</v>
      </c>
      <c r="B18159" s="63" t="s">
        <v>1723</v>
      </c>
    </row>
    <row r="18160" spans="1:2" x14ac:dyDescent="0.25">
      <c r="A18160" s="62">
        <v>93161504</v>
      </c>
      <c r="B18160" s="63" t="s">
        <v>11243</v>
      </c>
    </row>
    <row r="18161" spans="1:2" x14ac:dyDescent="0.25">
      <c r="A18161" s="62">
        <v>93161601</v>
      </c>
      <c r="B18161" s="63" t="s">
        <v>5716</v>
      </c>
    </row>
    <row r="18162" spans="1:2" x14ac:dyDescent="0.25">
      <c r="A18162" s="62">
        <v>93161602</v>
      </c>
      <c r="B18162" s="63" t="s">
        <v>7076</v>
      </c>
    </row>
    <row r="18163" spans="1:2" x14ac:dyDescent="0.25">
      <c r="A18163" s="62">
        <v>93161603</v>
      </c>
      <c r="B18163" s="63" t="s">
        <v>13684</v>
      </c>
    </row>
    <row r="18164" spans="1:2" x14ac:dyDescent="0.25">
      <c r="A18164" s="62">
        <v>93161604</v>
      </c>
      <c r="B18164" s="63" t="s">
        <v>11498</v>
      </c>
    </row>
    <row r="18165" spans="1:2" x14ac:dyDescent="0.25">
      <c r="A18165" s="62">
        <v>93161605</v>
      </c>
      <c r="B18165" s="63" t="s">
        <v>16600</v>
      </c>
    </row>
    <row r="18166" spans="1:2" x14ac:dyDescent="0.25">
      <c r="A18166" s="62">
        <v>93161606</v>
      </c>
      <c r="B18166" s="63" t="s">
        <v>7407</v>
      </c>
    </row>
    <row r="18167" spans="1:2" x14ac:dyDescent="0.25">
      <c r="A18167" s="62">
        <v>93161607</v>
      </c>
      <c r="B18167" s="63" t="s">
        <v>13714</v>
      </c>
    </row>
    <row r="18168" spans="1:2" x14ac:dyDescent="0.25">
      <c r="A18168" s="62">
        <v>93161701</v>
      </c>
      <c r="B18168" s="63" t="s">
        <v>16317</v>
      </c>
    </row>
    <row r="18169" spans="1:2" x14ac:dyDescent="0.25">
      <c r="A18169" s="62">
        <v>93161702</v>
      </c>
      <c r="B18169" s="63" t="s">
        <v>1261</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9029</v>
      </c>
    </row>
    <row r="18175" spans="1:2" x14ac:dyDescent="0.25">
      <c r="A18175" s="62">
        <v>93161804</v>
      </c>
      <c r="B18175" s="63" t="s">
        <v>2648</v>
      </c>
    </row>
    <row r="18176" spans="1:2" x14ac:dyDescent="0.25">
      <c r="A18176" s="62">
        <v>93161805</v>
      </c>
      <c r="B18176" s="63" t="s">
        <v>4199</v>
      </c>
    </row>
    <row r="18177" spans="1:2" x14ac:dyDescent="0.25">
      <c r="A18177" s="62">
        <v>93161806</v>
      </c>
      <c r="B18177" s="63" t="s">
        <v>15769</v>
      </c>
    </row>
    <row r="18178" spans="1:2" x14ac:dyDescent="0.25">
      <c r="A18178" s="62">
        <v>93161807</v>
      </c>
      <c r="B18178" s="63" t="s">
        <v>6045</v>
      </c>
    </row>
    <row r="18179" spans="1:2" x14ac:dyDescent="0.25">
      <c r="A18179" s="62">
        <v>93161808</v>
      </c>
      <c r="B18179" s="63" t="s">
        <v>16250</v>
      </c>
    </row>
    <row r="18180" spans="1:2" x14ac:dyDescent="0.25">
      <c r="A18180" s="62">
        <v>93171501</v>
      </c>
      <c r="B18180" s="63" t="s">
        <v>6963</v>
      </c>
    </row>
    <row r="18181" spans="1:2" x14ac:dyDescent="0.25">
      <c r="A18181" s="62">
        <v>93171502</v>
      </c>
      <c r="B18181" s="63" t="s">
        <v>4572</v>
      </c>
    </row>
    <row r="18182" spans="1:2" x14ac:dyDescent="0.25">
      <c r="A18182" s="62">
        <v>93171503</v>
      </c>
      <c r="B18182" s="63" t="s">
        <v>4290</v>
      </c>
    </row>
    <row r="18183" spans="1:2" x14ac:dyDescent="0.25">
      <c r="A18183" s="62">
        <v>93171504</v>
      </c>
      <c r="B18183" s="63" t="s">
        <v>5181</v>
      </c>
    </row>
    <row r="18184" spans="1:2" x14ac:dyDescent="0.25">
      <c r="A18184" s="62">
        <v>93171601</v>
      </c>
      <c r="B18184" s="63" t="s">
        <v>2062</v>
      </c>
    </row>
    <row r="18185" spans="1:2" x14ac:dyDescent="0.25">
      <c r="A18185" s="62">
        <v>93171602</v>
      </c>
      <c r="B18185" s="63" t="s">
        <v>14464</v>
      </c>
    </row>
    <row r="18186" spans="1:2" x14ac:dyDescent="0.25">
      <c r="A18186" s="62">
        <v>93171603</v>
      </c>
      <c r="B18186" s="63" t="s">
        <v>17368</v>
      </c>
    </row>
    <row r="18187" spans="1:2" x14ac:dyDescent="0.25">
      <c r="A18187" s="62">
        <v>93171604</v>
      </c>
      <c r="B18187" s="63" t="s">
        <v>9095</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2075</v>
      </c>
    </row>
    <row r="18193" spans="1:2" x14ac:dyDescent="0.25">
      <c r="A18193" s="62">
        <v>93171803</v>
      </c>
      <c r="B18193" s="63" t="s">
        <v>6883</v>
      </c>
    </row>
    <row r="18194" spans="1:2" x14ac:dyDescent="0.25">
      <c r="A18194" s="62">
        <v>94101501</v>
      </c>
      <c r="B18194" s="63" t="s">
        <v>10549</v>
      </c>
    </row>
    <row r="18195" spans="1:2" x14ac:dyDescent="0.25">
      <c r="A18195" s="62">
        <v>94101502</v>
      </c>
      <c r="B18195" s="63" t="s">
        <v>14052</v>
      </c>
    </row>
    <row r="18196" spans="1:2" x14ac:dyDescent="0.25">
      <c r="A18196" s="62">
        <v>94101503</v>
      </c>
      <c r="B18196" s="63" t="s">
        <v>2749</v>
      </c>
    </row>
    <row r="18197" spans="1:2" x14ac:dyDescent="0.25">
      <c r="A18197" s="62">
        <v>94101504</v>
      </c>
      <c r="B18197" s="63" t="s">
        <v>4566</v>
      </c>
    </row>
    <row r="18198" spans="1:2" x14ac:dyDescent="0.25">
      <c r="A18198" s="62">
        <v>94101505</v>
      </c>
      <c r="B18198" s="63" t="s">
        <v>15710</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13837</v>
      </c>
    </row>
    <row r="18202" spans="1:2" x14ac:dyDescent="0.25">
      <c r="A18202" s="62">
        <v>94101604</v>
      </c>
      <c r="B18202" s="63" t="s">
        <v>11122</v>
      </c>
    </row>
    <row r="18203" spans="1:2" x14ac:dyDescent="0.25">
      <c r="A18203" s="62">
        <v>94101605</v>
      </c>
      <c r="B18203" s="63" t="s">
        <v>15085</v>
      </c>
    </row>
    <row r="18204" spans="1:2" x14ac:dyDescent="0.25">
      <c r="A18204" s="62">
        <v>94101606</v>
      </c>
      <c r="B18204" s="63" t="s">
        <v>14414</v>
      </c>
    </row>
    <row r="18205" spans="1:2" x14ac:dyDescent="0.25">
      <c r="A18205" s="62">
        <v>94101607</v>
      </c>
      <c r="B18205" s="63" t="s">
        <v>13361</v>
      </c>
    </row>
    <row r="18206" spans="1:2" x14ac:dyDescent="0.25">
      <c r="A18206" s="62">
        <v>94101608</v>
      </c>
      <c r="B18206" s="63" t="s">
        <v>4406</v>
      </c>
    </row>
    <row r="18207" spans="1:2" x14ac:dyDescent="0.25">
      <c r="A18207" s="62">
        <v>94101609</v>
      </c>
      <c r="B18207" s="63" t="s">
        <v>862</v>
      </c>
    </row>
    <row r="18208" spans="1:2" x14ac:dyDescent="0.25">
      <c r="A18208" s="62">
        <v>94101610</v>
      </c>
      <c r="B18208" s="63" t="s">
        <v>9175</v>
      </c>
    </row>
    <row r="18209" spans="1:2" x14ac:dyDescent="0.25">
      <c r="A18209" s="62">
        <v>94101701</v>
      </c>
      <c r="B18209" s="63" t="s">
        <v>17918</v>
      </c>
    </row>
    <row r="18210" spans="1:2" x14ac:dyDescent="0.25">
      <c r="A18210" s="62">
        <v>94101702</v>
      </c>
      <c r="B18210" s="63" t="s">
        <v>10760</v>
      </c>
    </row>
    <row r="18211" spans="1:2" x14ac:dyDescent="0.25">
      <c r="A18211" s="62">
        <v>94101703</v>
      </c>
      <c r="B18211" s="63" t="s">
        <v>5648</v>
      </c>
    </row>
    <row r="18212" spans="1:2" x14ac:dyDescent="0.25">
      <c r="A18212" s="62">
        <v>94101704</v>
      </c>
      <c r="B18212" s="63" t="s">
        <v>13728</v>
      </c>
    </row>
    <row r="18213" spans="1:2" x14ac:dyDescent="0.25">
      <c r="A18213" s="62">
        <v>94101705</v>
      </c>
      <c r="B18213" s="63" t="s">
        <v>17728</v>
      </c>
    </row>
    <row r="18214" spans="1:2" x14ac:dyDescent="0.25">
      <c r="A18214" s="62">
        <v>94101801</v>
      </c>
      <c r="B18214" s="63" t="s">
        <v>10245</v>
      </c>
    </row>
    <row r="18215" spans="1:2" x14ac:dyDescent="0.25">
      <c r="A18215" s="62">
        <v>94101802</v>
      </c>
      <c r="B18215" s="63" t="s">
        <v>17583</v>
      </c>
    </row>
    <row r="18216" spans="1:2" x14ac:dyDescent="0.25">
      <c r="A18216" s="62">
        <v>94101803</v>
      </c>
      <c r="B18216" s="63" t="s">
        <v>3447</v>
      </c>
    </row>
    <row r="18217" spans="1:2" x14ac:dyDescent="0.25">
      <c r="A18217" s="62">
        <v>94101804</v>
      </c>
      <c r="B18217" s="63" t="s">
        <v>15042</v>
      </c>
    </row>
    <row r="18218" spans="1:2" x14ac:dyDescent="0.25">
      <c r="A18218" s="62">
        <v>94101805</v>
      </c>
      <c r="B18218" s="63" t="s">
        <v>14721</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13523</v>
      </c>
    </row>
    <row r="18223" spans="1:2" x14ac:dyDescent="0.25">
      <c r="A18223" s="62">
        <v>94101810</v>
      </c>
      <c r="B18223" s="63" t="s">
        <v>6103</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5231</v>
      </c>
    </row>
    <row r="18227" spans="1:2" x14ac:dyDescent="0.25">
      <c r="A18227" s="62">
        <v>94111704</v>
      </c>
      <c r="B18227" s="63" t="s">
        <v>219</v>
      </c>
    </row>
    <row r="18228" spans="1:2" x14ac:dyDescent="0.25">
      <c r="A18228" s="62">
        <v>94111801</v>
      </c>
      <c r="B18228" s="63" t="s">
        <v>11452</v>
      </c>
    </row>
    <row r="18229" spans="1:2" x14ac:dyDescent="0.25">
      <c r="A18229" s="62">
        <v>94111802</v>
      </c>
      <c r="B18229" s="63" t="s">
        <v>2540</v>
      </c>
    </row>
    <row r="18230" spans="1:2" x14ac:dyDescent="0.25">
      <c r="A18230" s="62">
        <v>94111803</v>
      </c>
      <c r="B18230" s="63" t="s">
        <v>13471</v>
      </c>
    </row>
    <row r="18231" spans="1:2" x14ac:dyDescent="0.25">
      <c r="A18231" s="62">
        <v>94111804</v>
      </c>
      <c r="B18231" s="63" t="s">
        <v>7545</v>
      </c>
    </row>
    <row r="18232" spans="1:2" x14ac:dyDescent="0.25">
      <c r="A18232" s="62">
        <v>94111901</v>
      </c>
      <c r="B18232" s="63" t="s">
        <v>11713</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4896</v>
      </c>
    </row>
    <row r="18237" spans="1:2" x14ac:dyDescent="0.25">
      <c r="A18237" s="62">
        <v>94112003</v>
      </c>
      <c r="B18237" s="63" t="s">
        <v>15949</v>
      </c>
    </row>
    <row r="18238" spans="1:2" x14ac:dyDescent="0.25">
      <c r="A18238" s="62">
        <v>94112004</v>
      </c>
      <c r="B18238" s="63" t="s">
        <v>12932</v>
      </c>
    </row>
    <row r="18239" spans="1:2" x14ac:dyDescent="0.25">
      <c r="A18239" s="62">
        <v>94112005</v>
      </c>
      <c r="B18239" s="63" t="s">
        <v>7051</v>
      </c>
    </row>
    <row r="18240" spans="1:2" x14ac:dyDescent="0.25">
      <c r="A18240" s="62">
        <v>94121501</v>
      </c>
      <c r="B18240" s="63" t="s">
        <v>2160</v>
      </c>
    </row>
    <row r="18241" spans="1:2" x14ac:dyDescent="0.25">
      <c r="A18241" s="62">
        <v>94121502</v>
      </c>
      <c r="B18241" s="63" t="s">
        <v>1769</v>
      </c>
    </row>
    <row r="18242" spans="1:2" x14ac:dyDescent="0.25">
      <c r="A18242" s="62">
        <v>94121503</v>
      </c>
      <c r="B18242" s="63" t="s">
        <v>12268</v>
      </c>
    </row>
    <row r="18243" spans="1:2" x14ac:dyDescent="0.25">
      <c r="A18243" s="62">
        <v>94121504</v>
      </c>
      <c r="B18243" s="63" t="s">
        <v>1560</v>
      </c>
    </row>
    <row r="18244" spans="1:2" x14ac:dyDescent="0.25">
      <c r="A18244" s="62">
        <v>94121505</v>
      </c>
      <c r="B18244" s="63" t="s">
        <v>5563</v>
      </c>
    </row>
    <row r="18245" spans="1:2" x14ac:dyDescent="0.25">
      <c r="A18245" s="62">
        <v>94121506</v>
      </c>
      <c r="B18245" s="63" t="s">
        <v>16729</v>
      </c>
    </row>
    <row r="18246" spans="1:2" x14ac:dyDescent="0.25">
      <c r="A18246" s="62">
        <v>94121507</v>
      </c>
      <c r="B18246" s="63" t="s">
        <v>8917</v>
      </c>
    </row>
    <row r="18247" spans="1:2" x14ac:dyDescent="0.25">
      <c r="A18247" s="62">
        <v>94121508</v>
      </c>
      <c r="B18247" s="63" t="s">
        <v>8243</v>
      </c>
    </row>
    <row r="18248" spans="1:2" x14ac:dyDescent="0.25">
      <c r="A18248" s="62">
        <v>94121509</v>
      </c>
      <c r="B18248" s="63" t="s">
        <v>4439</v>
      </c>
    </row>
    <row r="18249" spans="1:2" x14ac:dyDescent="0.25">
      <c r="A18249" s="62">
        <v>94121510</v>
      </c>
      <c r="B18249" s="63" t="s">
        <v>16211</v>
      </c>
    </row>
    <row r="18250" spans="1:2" x14ac:dyDescent="0.25">
      <c r="A18250" s="62">
        <v>94121511</v>
      </c>
      <c r="B18250" s="63" t="s">
        <v>8387</v>
      </c>
    </row>
    <row r="18251" spans="1:2" x14ac:dyDescent="0.25">
      <c r="A18251" s="62">
        <v>94121512</v>
      </c>
      <c r="B18251" s="63" t="s">
        <v>16586</v>
      </c>
    </row>
    <row r="18252" spans="1:2" x14ac:dyDescent="0.25">
      <c r="A18252" s="62">
        <v>94121513</v>
      </c>
      <c r="B18252" s="63" t="s">
        <v>2960</v>
      </c>
    </row>
    <row r="18253" spans="1:2" x14ac:dyDescent="0.25">
      <c r="A18253" s="62">
        <v>94121514</v>
      </c>
      <c r="B18253" s="63" t="s">
        <v>2055</v>
      </c>
    </row>
    <row r="18254" spans="1:2" x14ac:dyDescent="0.25">
      <c r="A18254" s="62">
        <v>94121601</v>
      </c>
      <c r="B18254" s="63" t="s">
        <v>2323</v>
      </c>
    </row>
    <row r="18255" spans="1:2" x14ac:dyDescent="0.25">
      <c r="A18255" s="62">
        <v>94121602</v>
      </c>
      <c r="B18255" s="63" t="s">
        <v>7535</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8142</v>
      </c>
    </row>
    <row r="18259" spans="1:2" x14ac:dyDescent="0.25">
      <c r="A18259" s="62">
        <v>94121606</v>
      </c>
      <c r="B18259" s="63" t="s">
        <v>14009</v>
      </c>
    </row>
    <row r="18260" spans="1:2" x14ac:dyDescent="0.25">
      <c r="A18260" s="62">
        <v>94121607</v>
      </c>
      <c r="B18260" s="63" t="s">
        <v>7082</v>
      </c>
    </row>
    <row r="18261" spans="1:2" x14ac:dyDescent="0.25">
      <c r="A18261" s="62">
        <v>94121701</v>
      </c>
      <c r="B18261" s="63" t="s">
        <v>5929</v>
      </c>
    </row>
    <row r="18262" spans="1:2" x14ac:dyDescent="0.25">
      <c r="A18262" s="62">
        <v>94121702</v>
      </c>
      <c r="B18262" s="63" t="s">
        <v>9765</v>
      </c>
    </row>
    <row r="18263" spans="1:2" x14ac:dyDescent="0.25">
      <c r="A18263" s="62">
        <v>94121703</v>
      </c>
      <c r="B18263" s="63" t="s">
        <v>8931</v>
      </c>
    </row>
    <row r="18264" spans="1:2" x14ac:dyDescent="0.25">
      <c r="A18264" s="62">
        <v>94121704</v>
      </c>
      <c r="B18264" s="63" t="s">
        <v>16444</v>
      </c>
    </row>
    <row r="18265" spans="1:2" x14ac:dyDescent="0.25">
      <c r="A18265" s="62">
        <v>94121801</v>
      </c>
      <c r="B18265" s="63" t="s">
        <v>8371</v>
      </c>
    </row>
    <row r="18266" spans="1:2" x14ac:dyDescent="0.25">
      <c r="A18266" s="62">
        <v>94121802</v>
      </c>
      <c r="B18266" s="63" t="s">
        <v>13487</v>
      </c>
    </row>
    <row r="18267" spans="1:2" x14ac:dyDescent="0.25">
      <c r="A18267" s="62">
        <v>94121803</v>
      </c>
      <c r="B18267" s="63" t="s">
        <v>7656</v>
      </c>
    </row>
    <row r="18268" spans="1:2" x14ac:dyDescent="0.25">
      <c r="A18268" s="62">
        <v>94121804</v>
      </c>
      <c r="B18268" s="63" t="s">
        <v>11405</v>
      </c>
    </row>
    <row r="18269" spans="1:2" x14ac:dyDescent="0.25">
      <c r="A18269" s="62">
        <v>94121805</v>
      </c>
      <c r="B18269" s="63" t="s">
        <v>6551</v>
      </c>
    </row>
    <row r="18270" spans="1:2" x14ac:dyDescent="0.25">
      <c r="A18270" s="62">
        <v>94131501</v>
      </c>
      <c r="B18270" s="63" t="s">
        <v>1765</v>
      </c>
    </row>
    <row r="18271" spans="1:2" x14ac:dyDescent="0.25">
      <c r="A18271" s="62">
        <v>94131502</v>
      </c>
      <c r="B18271" s="63" t="s">
        <v>8835</v>
      </c>
    </row>
    <row r="18272" spans="1:2" x14ac:dyDescent="0.25">
      <c r="A18272" s="62">
        <v>94131503</v>
      </c>
      <c r="B18272" s="63" t="s">
        <v>16912</v>
      </c>
    </row>
    <row r="18273" spans="1:2" x14ac:dyDescent="0.25">
      <c r="A18273" s="62">
        <v>94131504</v>
      </c>
      <c r="B18273" s="63" t="s">
        <v>13223</v>
      </c>
    </row>
    <row r="18274" spans="1:2" x14ac:dyDescent="0.25">
      <c r="A18274" s="62">
        <v>94131601</v>
      </c>
      <c r="B18274" s="63" t="s">
        <v>2539</v>
      </c>
    </row>
    <row r="18275" spans="1:2" x14ac:dyDescent="0.25">
      <c r="A18275" s="62">
        <v>94131602</v>
      </c>
      <c r="B18275" s="63" t="s">
        <v>14622</v>
      </c>
    </row>
    <row r="18276" spans="1:2" x14ac:dyDescent="0.25">
      <c r="A18276" s="62">
        <v>94131603</v>
      </c>
      <c r="B18276" s="63" t="s">
        <v>6261</v>
      </c>
    </row>
    <row r="18277" spans="1:2" x14ac:dyDescent="0.25">
      <c r="A18277" s="62">
        <v>94131604</v>
      </c>
      <c r="B18277" s="63" t="s">
        <v>12499</v>
      </c>
    </row>
    <row r="18278" spans="1:2" x14ac:dyDescent="0.25">
      <c r="A18278" s="62">
        <v>94131605</v>
      </c>
      <c r="B18278" s="63" t="s">
        <v>13280</v>
      </c>
    </row>
    <row r="18279" spans="1:2" x14ac:dyDescent="0.25">
      <c r="A18279" s="62">
        <v>94131606</v>
      </c>
      <c r="B18279" s="63" t="s">
        <v>7701</v>
      </c>
    </row>
    <row r="18280" spans="1:2" x14ac:dyDescent="0.25">
      <c r="A18280" s="62">
        <v>94131607</v>
      </c>
      <c r="B18280" s="63" t="s">
        <v>6964</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12969</v>
      </c>
    </row>
    <row r="18284" spans="1:2" x14ac:dyDescent="0.25">
      <c r="A18284" s="62">
        <v>94131703</v>
      </c>
      <c r="B18284" s="63" t="s">
        <v>5129</v>
      </c>
    </row>
    <row r="18285" spans="1:2" x14ac:dyDescent="0.25">
      <c r="A18285" s="62">
        <v>94131704</v>
      </c>
      <c r="B18285" s="63" t="s">
        <v>10574</v>
      </c>
    </row>
    <row r="18286" spans="1:2" x14ac:dyDescent="0.25">
      <c r="A18286" s="62">
        <v>94131801</v>
      </c>
      <c r="B18286" s="63" t="s">
        <v>10136</v>
      </c>
    </row>
    <row r="18287" spans="1:2" x14ac:dyDescent="0.25">
      <c r="A18287" s="62">
        <v>94131802</v>
      </c>
      <c r="B18287" s="63" t="s">
        <v>6563</v>
      </c>
    </row>
    <row r="18288" spans="1:2" x14ac:dyDescent="0.25">
      <c r="A18288" s="62">
        <v>94131803</v>
      </c>
      <c r="B18288" s="63" t="s">
        <v>13304</v>
      </c>
    </row>
    <row r="18289" spans="1:2" x14ac:dyDescent="0.25">
      <c r="A18289" s="62">
        <v>94131804</v>
      </c>
      <c r="B18289" s="63" t="s">
        <v>8659</v>
      </c>
    </row>
    <row r="18290" spans="1:2" x14ac:dyDescent="0.25">
      <c r="A18290" s="62">
        <v>94131805</v>
      </c>
      <c r="B18290" s="63" t="s">
        <v>12296</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7586</v>
      </c>
    </row>
    <row r="18295" spans="1:2" x14ac:dyDescent="0.25">
      <c r="A18295" s="62">
        <v>94132002</v>
      </c>
      <c r="B18295" s="63" t="s">
        <v>9461</v>
      </c>
    </row>
    <row r="18296" spans="1:2" x14ac:dyDescent="0.25">
      <c r="A18296" s="62">
        <v>94132003</v>
      </c>
      <c r="B18296" s="63" t="s">
        <v>9610</v>
      </c>
    </row>
    <row r="18297" spans="1:2" x14ac:dyDescent="0.25">
      <c r="A18297" s="62">
        <v>94132004</v>
      </c>
      <c r="B18297" s="63" t="s">
        <v>1716</v>
      </c>
    </row>
    <row r="18298" spans="1:2" x14ac:dyDescent="0.25">
      <c r="A18298" s="62">
        <v>94132005</v>
      </c>
      <c r="B18298" s="63" t="s">
        <v>12695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11726</v>
      </c>
      <c r="D1" s="64" t="s">
        <v>14380</v>
      </c>
      <c r="E1" s="64" t="s">
        <v>10964</v>
      </c>
      <c r="F1" s="64" t="s">
        <v>11097</v>
      </c>
    </row>
    <row r="2" spans="1:10" ht="11.25" customHeight="1" x14ac:dyDescent="0.2">
      <c r="A2" s="66"/>
      <c r="B2" s="66"/>
      <c r="C2" s="66"/>
      <c r="D2" s="66"/>
      <c r="E2" s="66"/>
      <c r="F2" s="66"/>
    </row>
    <row r="3" spans="1:10" ht="11.25" customHeight="1" x14ac:dyDescent="0.2">
      <c r="A3" s="118" t="s">
        <v>14830</v>
      </c>
      <c r="B3" s="67" t="s">
        <v>8531</v>
      </c>
      <c r="C3" s="76"/>
      <c r="D3" s="118" t="s">
        <v>9388</v>
      </c>
      <c r="E3" s="67" t="s">
        <v>13095</v>
      </c>
      <c r="F3" s="66"/>
    </row>
    <row r="4" spans="1:10" ht="11.25" customHeight="1" x14ac:dyDescent="0.2">
      <c r="A4" s="119"/>
      <c r="B4" s="67" t="s">
        <v>1787</v>
      </c>
      <c r="C4" s="65" t="str">
        <f>IF(C3="","",IF(AND(MONTH(C3)&gt;=1,MONTH(C3)&lt;=3),1,IF(AND(MONTH(C3)&gt;=4,MONTH(C3)&lt;=6),2,IF(AND(MONTH(C3)&gt;=7,MONTH(C3)&lt;=9),3,4))))</f>
        <v/>
      </c>
      <c r="D4" s="119"/>
      <c r="E4" s="67" t="s">
        <v>2419</v>
      </c>
      <c r="F4" s="66"/>
    </row>
    <row r="5" spans="1:10" ht="11.25" customHeight="1" x14ac:dyDescent="0.2">
      <c r="A5" s="119"/>
      <c r="B5" s="67" t="s">
        <v>12944</v>
      </c>
      <c r="C5" s="76"/>
      <c r="D5" s="119"/>
      <c r="E5" s="67" t="s">
        <v>3075</v>
      </c>
      <c r="F5" s="66"/>
    </row>
    <row r="6" spans="1:10" ht="11.25" customHeight="1" x14ac:dyDescent="0.2">
      <c r="A6" s="119"/>
      <c r="B6" s="67" t="s">
        <v>1787</v>
      </c>
      <c r="C6" s="65" t="str">
        <f>IF(C5="","",IF(AND(MONTH(C5)&gt;=1,MONTH(C5)&lt;=3),1,IF(AND(MONTH(C5)&gt;=4,MONTH(C5)&lt;=6),2,IF(AND(MONTH(C5)&gt;=7,MONTH(C5)&lt;=9),3,4))))</f>
        <v/>
      </c>
      <c r="D6" s="119"/>
      <c r="E6" s="67" t="s">
        <v>13194</v>
      </c>
      <c r="F6" s="66"/>
    </row>
    <row r="8" spans="1:10" ht="11.25" customHeight="1" x14ac:dyDescent="0.2">
      <c r="A8" s="72" t="s">
        <v>15736</v>
      </c>
      <c r="B8" s="72" t="s">
        <v>16147</v>
      </c>
      <c r="C8" s="72" t="s">
        <v>15642</v>
      </c>
      <c r="D8" s="72" t="s">
        <v>15252</v>
      </c>
      <c r="E8" s="72" t="s">
        <v>6935</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Maximo Cuesto</cp:lastModifiedBy>
  <cp:lastPrinted>2019-03-05T17:01:14Z</cp:lastPrinted>
  <dcterms:created xsi:type="dcterms:W3CDTF">2014-09-22T13:14:27Z</dcterms:created>
  <dcterms:modified xsi:type="dcterms:W3CDTF">2019-08-02T15:49:11Z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